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G73" i="24"/>
  <c r="F73" i="24"/>
  <c r="E73" i="24"/>
  <c r="L72" i="24"/>
  <c r="H72" i="24"/>
  <c r="G72" i="24"/>
  <c r="F72" i="24"/>
  <c r="E72" i="24"/>
  <c r="L71" i="24"/>
  <c r="H71" i="24"/>
  <c r="G71" i="24"/>
  <c r="F71" i="24"/>
  <c r="E71" i="24"/>
  <c r="L70" i="24"/>
  <c r="H70" i="24"/>
  <c r="G70" i="24"/>
  <c r="F70" i="24"/>
  <c r="E70" i="24"/>
  <c r="L69" i="24"/>
  <c r="J69" i="24"/>
  <c r="H69" i="24"/>
  <c r="G69" i="24"/>
  <c r="F69" i="24"/>
  <c r="E69" i="24"/>
  <c r="L68" i="24"/>
  <c r="H68" i="24"/>
  <c r="G68" i="24"/>
  <c r="F68" i="24"/>
  <c r="E68" i="24"/>
  <c r="L67" i="24"/>
  <c r="H67" i="24"/>
  <c r="G67" i="24"/>
  <c r="F67" i="24"/>
  <c r="E67" i="24"/>
  <c r="L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K44" i="24"/>
  <c r="I44" i="24"/>
  <c r="G44" i="24"/>
  <c r="E44" i="24"/>
  <c r="C44" i="24"/>
  <c r="L44" i="24" s="1"/>
  <c r="B44" i="24"/>
  <c r="D44" i="24" s="1"/>
  <c r="M43" i="24"/>
  <c r="K43" i="24"/>
  <c r="I43" i="24"/>
  <c r="H43" i="24"/>
  <c r="F43" i="24"/>
  <c r="E43" i="24"/>
  <c r="C43" i="24"/>
  <c r="B43" i="24"/>
  <c r="D43" i="24" s="1"/>
  <c r="M42" i="24"/>
  <c r="K42" i="24"/>
  <c r="I42" i="24"/>
  <c r="G42" i="24"/>
  <c r="E42" i="24"/>
  <c r="C42" i="24"/>
  <c r="L42" i="24" s="1"/>
  <c r="B42" i="24"/>
  <c r="D42" i="24" s="1"/>
  <c r="K41" i="24"/>
  <c r="H41" i="24"/>
  <c r="F41" i="24"/>
  <c r="C41" i="24"/>
  <c r="B41" i="24"/>
  <c r="D41" i="24" s="1"/>
  <c r="M40" i="24"/>
  <c r="K40" i="24"/>
  <c r="I40" i="24"/>
  <c r="G40" i="24"/>
  <c r="E40" i="24"/>
  <c r="C40" i="24"/>
  <c r="L40" i="24" s="1"/>
  <c r="B40" i="24"/>
  <c r="D40" i="24" s="1"/>
  <c r="M36" i="24"/>
  <c r="L36" i="24"/>
  <c r="K36" i="24"/>
  <c r="J36" i="24"/>
  <c r="I36" i="24"/>
  <c r="H36" i="24"/>
  <c r="G36" i="24"/>
  <c r="F36" i="24"/>
  <c r="E36" i="24"/>
  <c r="D36" i="24"/>
  <c r="C14" i="24"/>
  <c r="K57" i="15"/>
  <c r="L57" i="15" s="1"/>
  <c r="C38" i="24"/>
  <c r="I38" i="24" s="1"/>
  <c r="C37" i="24"/>
  <c r="C35" i="24"/>
  <c r="C34" i="24"/>
  <c r="C33" i="24"/>
  <c r="M33" i="24" s="1"/>
  <c r="C32" i="24"/>
  <c r="C31" i="24"/>
  <c r="C30" i="24"/>
  <c r="C29" i="24"/>
  <c r="C28" i="24"/>
  <c r="C27" i="24"/>
  <c r="C26" i="24"/>
  <c r="C25" i="24"/>
  <c r="C24" i="24"/>
  <c r="C23" i="24"/>
  <c r="C22" i="24"/>
  <c r="I22" i="24" s="1"/>
  <c r="C21" i="24"/>
  <c r="I21" i="24" s="1"/>
  <c r="C20" i="24"/>
  <c r="C19" i="24"/>
  <c r="C18" i="24"/>
  <c r="G18" i="24" s="1"/>
  <c r="C17" i="24"/>
  <c r="C16" i="24"/>
  <c r="C15" i="24"/>
  <c r="C6" i="24"/>
  <c r="C9" i="24"/>
  <c r="C8" i="24"/>
  <c r="C7" i="24"/>
  <c r="B38" i="24"/>
  <c r="B37" i="24"/>
  <c r="B35" i="24"/>
  <c r="B34" i="24"/>
  <c r="B33" i="24"/>
  <c r="B32" i="24"/>
  <c r="B31" i="24"/>
  <c r="B30" i="24"/>
  <c r="B29" i="24"/>
  <c r="B28" i="24"/>
  <c r="B27" i="24"/>
  <c r="B26" i="24"/>
  <c r="B25" i="24"/>
  <c r="B24" i="24"/>
  <c r="K24" i="24" s="1"/>
  <c r="B23" i="24"/>
  <c r="B22" i="24"/>
  <c r="B21" i="24"/>
  <c r="B20" i="24"/>
  <c r="B19" i="24"/>
  <c r="B18" i="24"/>
  <c r="B17" i="24"/>
  <c r="B16" i="24"/>
  <c r="B15" i="24"/>
  <c r="B9" i="24"/>
  <c r="B8" i="24"/>
  <c r="B7" i="24"/>
  <c r="J18" i="24" l="1"/>
  <c r="F18" i="24"/>
  <c r="D18" i="24"/>
  <c r="K18" i="24"/>
  <c r="H18" i="24"/>
  <c r="J22" i="24"/>
  <c r="F22" i="24"/>
  <c r="D22" i="24"/>
  <c r="K22" i="24"/>
  <c r="H22" i="24"/>
  <c r="F35" i="24"/>
  <c r="D35" i="24"/>
  <c r="J35" i="24"/>
  <c r="H35" i="24"/>
  <c r="K35" i="24"/>
  <c r="L31" i="24"/>
  <c r="M31" i="24"/>
  <c r="I31" i="24"/>
  <c r="G31" i="24"/>
  <c r="E31" i="24"/>
  <c r="F29" i="24"/>
  <c r="J29" i="24"/>
  <c r="H29" i="24"/>
  <c r="K29" i="24"/>
  <c r="D29" i="24"/>
  <c r="L8" i="24"/>
  <c r="I8" i="24"/>
  <c r="G8" i="24"/>
  <c r="E8" i="24"/>
  <c r="M8" i="24"/>
  <c r="I27" i="24"/>
  <c r="G27" i="24"/>
  <c r="E27" i="24"/>
  <c r="L27" i="24"/>
  <c r="M27" i="24"/>
  <c r="F19" i="24"/>
  <c r="J19" i="24"/>
  <c r="H19" i="24"/>
  <c r="D19" i="24"/>
  <c r="K19" i="24"/>
  <c r="H37" i="24"/>
  <c r="F37" i="24"/>
  <c r="D37" i="24"/>
  <c r="J37" i="24"/>
  <c r="K37" i="24"/>
  <c r="J26" i="24"/>
  <c r="F26" i="24"/>
  <c r="D26" i="24"/>
  <c r="H26" i="24"/>
  <c r="K26" i="24"/>
  <c r="J30" i="24"/>
  <c r="F30" i="24"/>
  <c r="D30" i="24"/>
  <c r="K30" i="24"/>
  <c r="H30" i="24"/>
  <c r="I7" i="24"/>
  <c r="G7" i="24"/>
  <c r="E7" i="24"/>
  <c r="L7" i="24"/>
  <c r="M7" i="24"/>
  <c r="M15" i="24"/>
  <c r="L15" i="24"/>
  <c r="I15" i="24"/>
  <c r="G15" i="24"/>
  <c r="E15" i="24"/>
  <c r="J20" i="24"/>
  <c r="F20" i="24"/>
  <c r="D20" i="24"/>
  <c r="K20" i="24"/>
  <c r="H20" i="24"/>
  <c r="D38" i="24"/>
  <c r="J38" i="24"/>
  <c r="H38" i="24"/>
  <c r="F38" i="24"/>
  <c r="K38" i="24"/>
  <c r="L29" i="24"/>
  <c r="I29" i="24"/>
  <c r="G29" i="24"/>
  <c r="E29" i="24"/>
  <c r="M29" i="24"/>
  <c r="B14" i="24"/>
  <c r="B6" i="24"/>
  <c r="F27" i="24"/>
  <c r="J27" i="24"/>
  <c r="H27" i="24"/>
  <c r="K27" i="24"/>
  <c r="D27" i="24"/>
  <c r="J28" i="24"/>
  <c r="F28" i="24"/>
  <c r="D28" i="24"/>
  <c r="K28" i="24"/>
  <c r="H28" i="24"/>
  <c r="F9" i="24"/>
  <c r="J9" i="24"/>
  <c r="H9" i="24"/>
  <c r="K9" i="24"/>
  <c r="D9" i="24"/>
  <c r="F21" i="24"/>
  <c r="J21" i="24"/>
  <c r="H21" i="24"/>
  <c r="D21" i="24"/>
  <c r="K21" i="24"/>
  <c r="J34" i="24"/>
  <c r="H34" i="24"/>
  <c r="F34" i="24"/>
  <c r="D34" i="24"/>
  <c r="K34" i="24"/>
  <c r="B45" i="24"/>
  <c r="B39" i="24"/>
  <c r="L9" i="24"/>
  <c r="I9" i="24"/>
  <c r="G9" i="24"/>
  <c r="E9" i="24"/>
  <c r="M9" i="24"/>
  <c r="G23" i="24"/>
  <c r="E23" i="24"/>
  <c r="M23" i="24"/>
  <c r="L23" i="24"/>
  <c r="I23" i="24"/>
  <c r="L30" i="24"/>
  <c r="M30" i="24"/>
  <c r="I30" i="24"/>
  <c r="G30" i="24"/>
  <c r="E30" i="24"/>
  <c r="F15" i="24"/>
  <c r="J15" i="24"/>
  <c r="H15" i="24"/>
  <c r="K15" i="24"/>
  <c r="F23" i="24"/>
  <c r="J23" i="24"/>
  <c r="H23" i="24"/>
  <c r="D23" i="24"/>
  <c r="F31" i="24"/>
  <c r="D31" i="24"/>
  <c r="J31" i="24"/>
  <c r="H31" i="24"/>
  <c r="K31" i="24"/>
  <c r="L22" i="24"/>
  <c r="G22" i="24"/>
  <c r="E22" i="24"/>
  <c r="M22" i="24"/>
  <c r="I25" i="24"/>
  <c r="G25" i="24"/>
  <c r="E25" i="24"/>
  <c r="M25" i="24"/>
  <c r="L28" i="24"/>
  <c r="I28" i="24"/>
  <c r="G28" i="24"/>
  <c r="E28" i="24"/>
  <c r="M28" i="24"/>
  <c r="C45" i="24"/>
  <c r="C39" i="24"/>
  <c r="L14" i="24"/>
  <c r="M14" i="24"/>
  <c r="I14" i="24"/>
  <c r="G14" i="24"/>
  <c r="E14" i="24"/>
  <c r="G41" i="24"/>
  <c r="L41" i="24"/>
  <c r="M41" i="24"/>
  <c r="I41" i="24"/>
  <c r="E41" i="24"/>
  <c r="L16" i="24"/>
  <c r="M16" i="24"/>
  <c r="I16" i="24"/>
  <c r="G16" i="24"/>
  <c r="L26" i="24"/>
  <c r="I26" i="24"/>
  <c r="G26" i="24"/>
  <c r="E26" i="24"/>
  <c r="L32" i="24"/>
  <c r="E32" i="24"/>
  <c r="M32" i="24"/>
  <c r="G32" i="24"/>
  <c r="D15" i="24"/>
  <c r="K23" i="24"/>
  <c r="I32" i="24"/>
  <c r="J32" i="24"/>
  <c r="H32" i="24"/>
  <c r="F32" i="24"/>
  <c r="D32" i="24"/>
  <c r="K32" i="24"/>
  <c r="E16" i="24"/>
  <c r="F7" i="24"/>
  <c r="J7" i="24"/>
  <c r="H7" i="24"/>
  <c r="K7" i="24"/>
  <c r="D7" i="24"/>
  <c r="M19" i="24"/>
  <c r="L19" i="24"/>
  <c r="I19" i="24"/>
  <c r="E19" i="24"/>
  <c r="L35" i="24"/>
  <c r="M35" i="24"/>
  <c r="I35" i="24"/>
  <c r="G35" i="24"/>
  <c r="J8" i="24"/>
  <c r="F8" i="24"/>
  <c r="D8" i="24"/>
  <c r="K8" i="24"/>
  <c r="H8" i="24"/>
  <c r="F17" i="24"/>
  <c r="J17" i="24"/>
  <c r="H17" i="24"/>
  <c r="K17" i="24"/>
  <c r="D17" i="24"/>
  <c r="F25" i="24"/>
  <c r="J25" i="24"/>
  <c r="H25" i="24"/>
  <c r="D25" i="24"/>
  <c r="K25" i="24"/>
  <c r="F33" i="24"/>
  <c r="D33" i="24"/>
  <c r="J33" i="24"/>
  <c r="H33" i="24"/>
  <c r="K33" i="24"/>
  <c r="L6" i="24"/>
  <c r="I6" i="24"/>
  <c r="G6" i="24"/>
  <c r="E6" i="24"/>
  <c r="M17" i="24"/>
  <c r="L17" i="24"/>
  <c r="I17" i="24"/>
  <c r="G17" i="24"/>
  <c r="L20" i="24"/>
  <c r="E20" i="24"/>
  <c r="M20" i="24"/>
  <c r="I20" i="24"/>
  <c r="G20" i="24"/>
  <c r="L33" i="24"/>
  <c r="I33" i="24"/>
  <c r="G33" i="24"/>
  <c r="E33" i="24"/>
  <c r="L37" i="24"/>
  <c r="M37" i="24"/>
  <c r="I37" i="24"/>
  <c r="G37" i="24"/>
  <c r="E17" i="24"/>
  <c r="L25" i="24"/>
  <c r="E35" i="24"/>
  <c r="J16" i="24"/>
  <c r="F16" i="24"/>
  <c r="D16" i="24"/>
  <c r="K16" i="24"/>
  <c r="H16" i="24"/>
  <c r="M26" i="24"/>
  <c r="L18" i="24"/>
  <c r="M18" i="24"/>
  <c r="I18" i="24"/>
  <c r="E18" i="24"/>
  <c r="E21" i="24"/>
  <c r="M21" i="24"/>
  <c r="L21" i="24"/>
  <c r="G21" i="24"/>
  <c r="L24" i="24"/>
  <c r="G24" i="24"/>
  <c r="E24" i="24"/>
  <c r="M24" i="24"/>
  <c r="I24" i="24"/>
  <c r="L34" i="24"/>
  <c r="M34" i="24"/>
  <c r="I34" i="24"/>
  <c r="G34" i="24"/>
  <c r="E34" i="24"/>
  <c r="L38" i="24"/>
  <c r="E38" i="24"/>
  <c r="M38" i="24"/>
  <c r="G38" i="24"/>
  <c r="M6" i="24"/>
  <c r="G19" i="24"/>
  <c r="J24" i="24"/>
  <c r="F24" i="24"/>
  <c r="D24" i="24"/>
  <c r="H24" i="24"/>
  <c r="E37" i="24"/>
  <c r="G43" i="24"/>
  <c r="L43" i="24"/>
  <c r="K53" i="24"/>
  <c r="I53" i="24"/>
  <c r="K57" i="24"/>
  <c r="I57" i="24"/>
  <c r="K61" i="24"/>
  <c r="I61" i="24"/>
  <c r="K65" i="24"/>
  <c r="I65" i="24"/>
  <c r="K69" i="24"/>
  <c r="I69" i="24"/>
  <c r="K73" i="24"/>
  <c r="I73" i="24"/>
  <c r="K52" i="24"/>
  <c r="I52" i="24"/>
  <c r="K56" i="24"/>
  <c r="I56" i="24"/>
  <c r="K60" i="24"/>
  <c r="I60" i="24"/>
  <c r="K64" i="24"/>
  <c r="I64" i="24"/>
  <c r="K68" i="24"/>
  <c r="I68" i="24"/>
  <c r="K72" i="24"/>
  <c r="I72" i="24"/>
  <c r="J52" i="24"/>
  <c r="J56" i="24"/>
  <c r="J60" i="24"/>
  <c r="J64" i="24"/>
  <c r="J68" i="24"/>
  <c r="J72" i="24"/>
  <c r="K51" i="24"/>
  <c r="I51" i="24"/>
  <c r="K55" i="24"/>
  <c r="I55" i="24"/>
  <c r="K59" i="24"/>
  <c r="I59" i="24"/>
  <c r="K63" i="24"/>
  <c r="I63" i="24"/>
  <c r="K67" i="24"/>
  <c r="I67" i="24"/>
  <c r="K71" i="24"/>
  <c r="I71" i="24"/>
  <c r="K77" i="24"/>
  <c r="J51" i="24"/>
  <c r="J55" i="24"/>
  <c r="J59" i="24"/>
  <c r="J63" i="24"/>
  <c r="J67" i="24"/>
  <c r="J71" i="24"/>
  <c r="J77" i="24"/>
  <c r="K54" i="24"/>
  <c r="I54" i="24"/>
  <c r="K58" i="24"/>
  <c r="I58" i="24"/>
  <c r="K62" i="24"/>
  <c r="I62" i="24"/>
  <c r="K66" i="24"/>
  <c r="I66" i="24"/>
  <c r="K70" i="24"/>
  <c r="I70" i="24"/>
  <c r="J54" i="24"/>
  <c r="J58" i="24"/>
  <c r="J62" i="24"/>
  <c r="J66" i="24"/>
  <c r="J70" i="24"/>
  <c r="F40" i="24"/>
  <c r="J41" i="24"/>
  <c r="F42" i="24"/>
  <c r="J43" i="24"/>
  <c r="F44" i="24"/>
  <c r="I74" i="24"/>
  <c r="I75" i="24"/>
  <c r="I77" i="24" s="1"/>
  <c r="H40" i="24"/>
  <c r="H42" i="24"/>
  <c r="H44" i="24"/>
  <c r="J40" i="24"/>
  <c r="J42" i="24"/>
  <c r="J44" i="24"/>
  <c r="K79" i="24" l="1"/>
  <c r="K78" i="24"/>
  <c r="G39" i="24"/>
  <c r="L39" i="24"/>
  <c r="I39" i="24"/>
  <c r="E39" i="24"/>
  <c r="M39" i="24"/>
  <c r="G45" i="24"/>
  <c r="M45" i="24"/>
  <c r="E45" i="24"/>
  <c r="L45" i="24"/>
  <c r="I45" i="24"/>
  <c r="H39" i="24"/>
  <c r="F39" i="24"/>
  <c r="D39" i="24"/>
  <c r="J39" i="24"/>
  <c r="K39" i="24"/>
  <c r="J79" i="24"/>
  <c r="J78" i="24"/>
  <c r="I78" i="24"/>
  <c r="I79" i="24"/>
  <c r="H45" i="24"/>
  <c r="F45" i="24"/>
  <c r="D45" i="24"/>
  <c r="J45" i="24"/>
  <c r="K45" i="24"/>
  <c r="J6" i="24"/>
  <c r="F6" i="24"/>
  <c r="D6" i="24"/>
  <c r="H6" i="24"/>
  <c r="K6" i="24"/>
  <c r="J14" i="24"/>
  <c r="F14" i="24"/>
  <c r="D14" i="24"/>
  <c r="K14" i="24"/>
  <c r="H14" i="24"/>
  <c r="I83" i="24" l="1"/>
  <c r="I82" i="24"/>
  <c r="I81" i="24"/>
</calcChain>
</file>

<file path=xl/sharedStrings.xml><?xml version="1.0" encoding="utf-8"?>
<sst xmlns="http://schemas.openxmlformats.org/spreadsheetml/2006/main" count="1660" uniqueCount="520">
  <si>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</si>
  <si>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</si>
  <si>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</si>
  <si>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</si>
  <si>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</si>
  <si>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</si>
  <si>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</si>
  <si>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</si>
  <si>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</si>
  <si>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</si>
  <si>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</si>
  <si>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</si>
  <si>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</si>
  <si>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Bamberg, Stadt (09461)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</si>
  <si>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</si>
  <si>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</si>
  <si>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</si>
  <si>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</si>
  <si>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</si>
  <si>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</si>
  <si>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</si>
  <si>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</si>
  <si>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</si>
  <si>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</si>
  <si>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</si>
  <si>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</si>
  <si>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</si>
  <si>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</si>
  <si>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</si>
  <si>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</si>
  <si>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</si>
  <si>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</si>
  <si>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</si>
  <si>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</si>
  <si>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</si>
  <si>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</si>
  <si>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</si>
  <si>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</si>
  <si>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</si>
  <si>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</si>
  <si>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</si>
  <si>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</si>
  <si>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</si>
  <si>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</si>
  <si>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</si>
  <si>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</si>
  <si>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</si>
  <si>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</si>
  <si>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</si>
  <si>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</si>
  <si>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</si>
  <si>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</si>
  <si>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</si>
  <si>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</si>
  <si>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</si>
  <si>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</si>
  <si>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</si>
  <si>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</si>
  <si>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</si>
  <si>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</si>
  <si>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</si>
  <si>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</si>
  <si>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</si>
  <si>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</si>
  <si>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</si>
  <si>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</si>
  <si>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</si>
  <si>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</si>
  <si>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</si>
  <si>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</si>
  <si>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</si>
  <si>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</si>
  <si>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</si>
  <si>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</si>
  <si>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</si>
  <si>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</si>
  <si>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</si>
  <si>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</si>
  <si>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</si>
  <si>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</si>
  <si>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</si>
  <si>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</si>
  <si>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</si>
  <si>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</si>
  <si>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</si>
  <si>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</si>
  <si>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</si>
  <si>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</si>
  <si>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</si>
  <si>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</si>
  <si>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</si>
  <si>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</si>
  <si>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Bamberg, Stadt (09461);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</si>
  <si>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</si>
  <si>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</si>
  <si>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</si>
  <si>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</si>
  <si>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</si>
  <si>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</si>
  <si>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</si>
  <si>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</si>
  <si>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</si>
  <si>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</si>
  <si>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</si>
  <si>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</si>
  <si>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</si>
  <si>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</si>
  <si>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</si>
  <si>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</si>
  <si>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</si>
  <si>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</si>
  <si>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</si>
  <si>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</si>
  <si>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</si>
  <si>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</si>
  <si>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</si>
  <si>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</si>
  <si>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</si>
  <si>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</si>
  <si>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</si>
  <si>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</si>
  <si>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</si>
  <si>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</si>
  <si>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</si>
  <si>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</si>
  <si>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</si>
  <si>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</si>
  <si>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</si>
  <si>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</si>
  <si>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</si>
  <si>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</si>
  <si>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</si>
  <si>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</si>
  <si>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</si>
  <si>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</si>
  <si>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</si>
  <si>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</si>
  <si>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</si>
  <si>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</si>
  <si>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</si>
  <si>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</si>
  <si>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</si>
  <si>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</si>
  <si>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</si>
  <si>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</si>
  <si>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</si>
  <si>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</si>
  <si>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</si>
  <si>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</si>
  <si>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</si>
  <si>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</si>
  <si>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</si>
  <si>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</si>
  <si>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</si>
  <si>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</si>
  <si>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</si>
  <si>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</si>
  <si>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</si>
  <si>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</si>
  <si>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</si>
  <si>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</si>
  <si>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</si>
  <si>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</si>
  <si>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</si>
  <si>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</si>
  <si>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</si>
  <si>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</si>
  <si>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</si>
  <si>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</si>
  <si>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</si>
  <si>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</si>
  <si>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</si>
  <si>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</si>
  <si>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</si>
  <si>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</si>
  <si>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</si>
  <si>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</si>
  <si>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</si>
  <si>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</si>
  <si>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</si>
  <si>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</si>
  <si>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</si>
  <si>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</si>
  <si>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Bamberg, Stadt (09461)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</si>
  <si>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</si>
  <si>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</si>
  <si>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</si>
  <si>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</si>
  <si>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</si>
  <si>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</si>
  <si>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</si>
  <si>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</si>
  <si>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</si>
  <si>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</si>
  <si>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</si>
  <si>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</si>
  <si>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</si>
  <si>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</si>
  <si>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</si>
  <si>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</si>
  <si>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</si>
  <si>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</si>
  <si>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</si>
  <si>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</si>
  <si>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</si>
  <si>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</si>
  <si>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</si>
  <si>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</si>
  <si>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</si>
  <si>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</si>
  <si>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</si>
  <si>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</si>
  <si>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</si>
  <si>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</si>
  <si>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</si>
  <si>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</si>
  <si>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</si>
  <si>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</si>
  <si>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</si>
  <si>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</si>
  <si>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</si>
  <si>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</si>
  <si>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</si>
  <si>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</si>
  <si>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</si>
  <si>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</si>
  <si>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</si>
  <si>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</si>
  <si>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</si>
  <si>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</si>
  <si>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</si>
  <si>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</si>
  <si>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</si>
  <si>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</si>
  <si>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</si>
  <si>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</si>
  <si>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</si>
  <si>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</si>
  <si>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</si>
  <si>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</si>
  <si>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</si>
  <si>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</si>
  <si>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</si>
  <si>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</si>
  <si>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</si>
  <si>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</si>
  <si>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</si>
  <si>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</si>
  <si>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</si>
  <si>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</si>
  <si>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</si>
  <si>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</si>
  <si>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</si>
  <si>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</si>
  <si>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</si>
  <si>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</si>
  <si>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</si>
  <si>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</si>
  <si>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</si>
  <si>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</si>
  <si>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</si>
  <si>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</si>
  <si>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</si>
  <si>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</si>
  <si>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</si>
  <si>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</si>
  <si>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</si>
  <si>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</si>
  <si>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</si>
  <si>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</si>
  <si>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</si>
  <si>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</si>
  <si>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</si>
  <si>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</si>
  <si>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</si>
  <si>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</si>
  <si>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</si>
  <si>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</si>
  <si>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</si>
  <si>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</si>
  <si>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</si>
  <si>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</si>
  <si>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</si>
  <si>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</si>
  <si>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</si>
  <si>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</si>
  <si>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</si>
  <si>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</si>
  <si>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</si>
  <si>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</si>
  <si>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</si>
  <si>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</si>
  <si>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</si>
  <si>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</si>
  <si>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</si>
  <si>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</si>
  <si>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</si>
  <si>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</si>
  <si>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</si>
  <si>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</si>
  <si>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</si>
  <si>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</si>
  <si>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</si>
  <si>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</si>
  <si>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</si>
  <si>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</si>
  <si>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</si>
  <si>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</si>
  <si>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</si>
  <si>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</si>
  <si>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</si>
  <si>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</si>
  <si>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</si>
  <si>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</si>
  <si>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</si>
  <si>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</si>
  <si>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</si>
  <si>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</si>
  <si>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</si>
  <si>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</si>
  <si>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</si>
  <si>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</si>
  <si>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</si>
  <si>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</si>
  <si>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</si>
  <si>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</si>
  <si>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</si>
  <si>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</si>
  <si>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</si>
  <si>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</si>
  <si>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</si>
  <si>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</si>
  <si>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</si>
  <si>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</si>
  <si>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</si>
  <si>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</si>
  <si>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</si>
  <si>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</si>
  <si>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</si>
  <si>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</si>
  <si>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</si>
  <si>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</si>
  <si>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</si>
  <si>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</si>
  <si>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</si>
  <si>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</si>
  <si>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</si>
  <si>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</si>
  <si>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</si>
  <si>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</si>
  <si>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</si>
  <si>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</si>
  <si>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</si>
  <si>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</si>
  <si>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</si>
  <si>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</si>
  <si>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</si>
  <si>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</si>
  <si>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</si>
  <si>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</si>
  <si>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</si>
  <si>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</si>
  <si>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</si>
  <si>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</si>
  <si>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</si>
  <si>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</si>
  <si>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</si>
  <si>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</si>
  <si>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</si>
  <si>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</si>
  <si>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</si>
  <si>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</si>
  <si>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</si>
  <si>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Bamberg, Stadt (09461);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</si>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</sst>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{F0725D45-D524-439F-B2A9-ACF7497771B7}</c15:txfldGUID>
                      <c15:f>Daten_Diagramme!$D$6</c15:f>
                      <c15:dlblFieldTableCache>
                        <c:ptCount val="1"/>
                        <c:pt idx="0">
                          <c:v>5.3</c:v>
                        </c:pt>
                      </c15:dlblFieldTableCache>
                    </c15:dlblFTEntry>
                  </c15:dlblFieldTable>
                  <c15:showDataLabelsRange val="0"/>
                </c:ext>
                <c:ext xmlns:c16="http://schemas.microsoft.com/office/drawing/2014/chart" uri="{C3380CC4-5D6E-409C-BE32-E72D297353CC}">
                  <c16:uniqueId val="{00000000-EA02-4C65-9912-53415D2EF8F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{9E154E79-908F-443F-A8FD-0386129FF6F2}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A02-4C65-9912-53415D2EF8F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{BE48C52E-D44B-4A22-98FB-218F7F6B8221}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A02-4C65-9912-53415D2EF8F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{D6B09B60-40FD-41D4-A078-28A89B78EC59}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A02-4C65-9912-53415D2EF8F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5.3406285693231643</c:v>
                </c:pt>
                <c:pt idx="1">
                  <c:v>1.0013227114154917</c:v>
                </c:pt>
                <c:pt idx="2">
                  <c:v>1.1186464311118853</c:v>
                </c:pt>
                <c:pt idx="3">
                  <c:v>1.0875687030768</c:v>
                </c:pt>
              </c:numCache>
            </c:numRef>
          </c:val>
          <c:extLst>
            <c:ext xmlns:c16="http://schemas.microsoft.com/office/drawing/2014/chart" uri="{C3380CC4-5D6E-409C-BE32-E72D297353CC}">
              <c16:uniqueId val="{00000004-EA02-4C65-9912-53415D2EF8F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{505E9729-BAC8-46E9-B44E-D8829C22175E}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A02-4C65-9912-53415D2EF8F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{0C25B1A7-3A08-4C9A-A715-422EA4D49BA1}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A02-4C65-9912-53415D2EF8F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{A1010849-BFDB-4ED4-819C-BD15D79C167E}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A02-4C65-9912-53415D2EF8F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{2AB584E1-825F-4E22-B00C-8E6852A68BD8}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A02-4C65-9912-53415D2EF8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02-4C65-9912-53415D2EF8F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02-4C65-9912-53415D2EF8F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{20C08C51-63FC-455C-9BF7-3D008DEC7F3F}</c15:txfldGUID>
                      <c15:f>Daten_Diagramme!$E$6</c15:f>
                      <c15:dlblFieldTableCache>
                        <c:ptCount val="1"/>
                        <c:pt idx="0">
                          <c:v>-4.6</c:v>
                        </c:pt>
                      </c15:dlblFieldTableCache>
                    </c15:dlblFTEntry>
                  </c15:dlblFieldTable>
                  <c15:showDataLabelsRange val="0"/>
                </c:ext>
                <c:ext xmlns:c16="http://schemas.microsoft.com/office/drawing/2014/chart" uri="{C3380CC4-5D6E-409C-BE32-E72D297353CC}">
                  <c16:uniqueId val="{00000000-EEA0-4870-8D75-91A11E97135B}"/>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{156CC160-771F-4BB2-A78B-DAE4D9033D06}</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EEA0-4870-8D75-91A11E97135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{A43315FE-6452-4062-AE1E-2211751E4653}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EA0-4870-8D75-91A11E97135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{B200ABE7-5C97-4091-993A-B9D2C81DCD1B}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EA0-4870-8D75-91A11E9713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-4.5519457336665479</c:v>
                </c:pt>
                <c:pt idx="1">
                  <c:v>-1.8915068707011207</c:v>
                </c:pt>
                <c:pt idx="2">
                  <c:v>-2.7637010795899166</c:v>
                </c:pt>
                <c:pt idx="3">
                  <c:v>-2.8655893304673015</c:v>
                </c:pt>
              </c:numCache>
            </c:numRef>
          </c:val>
          <c:extLst>
            <c:ext xmlns:c16="http://schemas.microsoft.com/office/drawing/2014/chart" uri="{C3380CC4-5D6E-409C-BE32-E72D297353CC}">
              <c16:uniqueId val="{00000004-EEA0-4870-8D75-91A11E97135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{E7A5BD60-1002-4841-AD0E-289B44B2AB57}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EA0-4870-8D75-91A11E97135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{0D6FEC38-9BE6-46DB-BC2D-0BA351894373}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EA0-4870-8D75-91A11E97135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{6DBF4294-1E81-472F-92A5-B0D0F9498B3B}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EA0-4870-8D75-91A11E97135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{D217214C-ED77-4E90-8F51-641B5F14580F}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EA0-4870-8D75-91A11E9713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EA0-4870-8D75-91A11E97135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EA0-4870-8D75-91A11E97135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{C106559A-204A-4CB6-BA84-6F94D8D44F23}</c15:txfldGUID>
                      <c15:f>Daten_Diagramme!$D$14</c15:f>
                      <c15:dlblFieldTableCache>
                        <c:ptCount val="1"/>
                        <c:pt idx="0">
                          <c:v>5.3</c:v>
                        </c:pt>
                      </c15:dlblFieldTableCache>
                    </c15:dlblFTEntry>
                  </c15:dlblFieldTable>
                  <c15:showDataLabelsRange val="0"/>
                </c:ext>
                <c:ext xmlns:c16="http://schemas.microsoft.com/office/drawing/2014/chart" uri="{C3380CC4-5D6E-409C-BE32-E72D297353CC}">
                  <c16:uniqueId val="{00000000-D5E2-4BB9-B216-2DAEFE13AA61}"/>
                </c:ext>
              </c:extLst>
            </c:dLbl>
            <c:dLbl>
              <c:idx val="1"/>
              <c:tx>
                <c:strRef>
                  <c:f>Daten_Diagramme!$D$15</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{C22E03C4-3B79-4490-8B1F-D9063B531EE5}</c15:txfldGUID>
                      <c15:f>Daten_Diagramme!$D$15</c15:f>
                      <c15:dlblFieldTableCache>
                        <c:ptCount val="1"/>
                        <c:pt idx="0">
                          <c:v>-9.8</c:v>
                        </c:pt>
                      </c15:dlblFieldTableCache>
                    </c15:dlblFTEntry>
                  </c15:dlblFieldTable>
                  <c15:showDataLabelsRange val="0"/>
                </c:ext>
                <c:ext xmlns:c16="http://schemas.microsoft.com/office/drawing/2014/chart" uri="{C3380CC4-5D6E-409C-BE32-E72D297353CC}">
                  <c16:uniqueId val="{00000001-D5E2-4BB9-B216-2DAEFE13AA61}"/>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{3935C243-3CBE-442E-8D5B-6C9FE7A4C5F2}</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D5E2-4BB9-B216-2DAEFE13AA61}"/>
                </c:ext>
              </c:extLst>
            </c:dLbl>
            <c:dLbl>
              <c:idx val="3"/>
              <c:tx>
                <c:strRef>
                  <c:f>Daten_Diagramme!$D$17</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{02A40D0C-7F86-4B0E-8451-D6E2EBE0157F}</c15:txfldGUID>
                      <c15:f>Daten_Diagramme!$D$17</c15:f>
                      <c15:dlblFieldTableCache>
                        <c:ptCount val="1"/>
                        <c:pt idx="0">
                          <c:v>13.1</c:v>
                        </c:pt>
                      </c15:dlblFieldTableCache>
                    </c15:dlblFTEntry>
                  </c15:dlblFieldTable>
                  <c15:showDataLabelsRange val="0"/>
                </c:ext>
                <c:ext xmlns:c16="http://schemas.microsoft.com/office/drawing/2014/chart" uri="{C3380CC4-5D6E-409C-BE32-E72D297353CC}">
                  <c16:uniqueId val="{00000003-D5E2-4BB9-B216-2DAEFE13AA61}"/>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{B50C6EE1-E0F1-4678-B868-ADFFFB6FA8C3}</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D5E2-4BB9-B216-2DAEFE13AA61}"/>
                </c:ext>
              </c:extLst>
            </c:dLbl>
            <c:dLbl>
              <c:idx val="5"/>
              <c:tx>
                <c:strRef>
                  <c:f>Daten_Diagramme!$D$19</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{7C453E51-D609-4898-84D4-FD3E7DD98D63}</c15:txfldGUID>
                      <c15:f>Daten_Diagramme!$D$19</c15:f>
                      <c15:dlblFieldTableCache>
                        <c:ptCount val="1"/>
                        <c:pt idx="0">
                          <c:v>17.0</c:v>
                        </c:pt>
                      </c15:dlblFieldTableCache>
                    </c15:dlblFTEntry>
                  </c15:dlblFieldTable>
                  <c15:showDataLabelsRange val="0"/>
                </c:ext>
                <c:ext xmlns:c16="http://schemas.microsoft.com/office/drawing/2014/chart" uri="{C3380CC4-5D6E-409C-BE32-E72D297353CC}">
                  <c16:uniqueId val="{00000005-D5E2-4BB9-B216-2DAEFE13AA61}"/>
                </c:ext>
              </c:extLst>
            </c:dLbl>
            <c:dLbl>
              <c:idx val="6"/>
              <c:tx>
                <c:strRef>
                  <c:f>Daten_Diagramme!$D$20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{50C4DEBB-B727-4528-A4A1-2BDDDFA39B3C}</c15:txfldGUID>
                      <c15:f>Daten_Diagramme!$D$20</c15:f>
                      <c15:dlblFieldTableCache>
                        <c:ptCount val="1"/>
                        <c:pt idx="0">
                          <c:v>2.6</c:v>
                        </c:pt>
                      </c15:dlblFieldTableCache>
                    </c15:dlblFTEntry>
                  </c15:dlblFieldTable>
                  <c15:showDataLabelsRange val="0"/>
                </c:ext>
                <c:ext xmlns:c16="http://schemas.microsoft.com/office/drawing/2014/chart" uri="{C3380CC4-5D6E-409C-BE32-E72D297353CC}">
                  <c16:uniqueId val="{00000006-D5E2-4BB9-B216-2DAEFE13AA61}"/>
                </c:ext>
              </c:extLst>
            </c:dLbl>
            <c:dLbl>
              <c:idx val="7"/>
              <c:tx>
                <c:strRef>
                  <c:f>Daten_Diagramme!$D$21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{5104516B-6E88-4CC5-B499-4643B6064A06}</c15:txfldGUID>
                      <c15:f>Daten_Diagramme!$D$21</c15:f>
                      <c15:dlblFieldTableCache>
                        <c:ptCount val="1"/>
                        <c:pt idx="0">
                          <c:v>-2.8</c:v>
                        </c:pt>
                      </c15:dlblFieldTableCache>
                    </c15:dlblFTEntry>
                  </c15:dlblFieldTable>
                  <c15:showDataLabelsRange val="0"/>
                </c:ext>
                <c:ext xmlns:c16="http://schemas.microsoft.com/office/drawing/2014/chart" uri="{C3380CC4-5D6E-409C-BE32-E72D297353CC}">
                  <c16:uniqueId val="{00000007-D5E2-4BB9-B216-2DAEFE13AA61}"/>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{B8309F12-AA57-46A5-87CF-2952E671DF16}</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D5E2-4BB9-B216-2DAEFE13AA61}"/>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{71892AC8-83F7-44BE-AC9D-4A440489B0F3}</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D5E2-4BB9-B216-2DAEFE13AA61}"/>
                </c:ext>
              </c:extLst>
            </c:dLbl>
            <c:dLbl>
              <c:idx val="10"/>
              <c:tx>
                <c:strRef>
                  <c:f>Daten_Diagramme!$D$24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{6E96179E-A5D3-471D-8336-8B706017E68F}</c15:txfldGUID>
                      <c15:f>Daten_Diagramme!$D$24</c15:f>
                      <c15:dlblFieldTableCache>
                        <c:ptCount val="1"/>
                        <c:pt idx="0">
                          <c:v>-1.6</c:v>
                        </c:pt>
                      </c15:dlblFieldTableCache>
                    </c15:dlblFTEntry>
                  </c15:dlblFieldTable>
                  <c15:showDataLabelsRange val="0"/>
                </c:ext>
                <c:ext xmlns:c16="http://schemas.microsoft.com/office/drawing/2014/chart" uri="{C3380CC4-5D6E-409C-BE32-E72D297353CC}">
                  <c16:uniqueId val="{0000000A-D5E2-4BB9-B216-2DAEFE13AA61}"/>
                </c:ext>
              </c:extLst>
            </c:dLbl>
            <c:dLbl>
              <c:idx val="11"/>
              <c:tx>
                <c:strRef>
                  <c:f>Daten_Diagramme!$D$25</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{27328A67-3A13-451D-9F3E-15A381F32C84}</c15:txfldGUID>
                      <c15:f>Daten_Diagramme!$D$25</c15:f>
                      <c15:dlblFieldTableCache>
                        <c:ptCount val="1"/>
                        <c:pt idx="0">
                          <c:v>10.2</c:v>
                        </c:pt>
                      </c15:dlblFieldTableCache>
                    </c15:dlblFTEntry>
                  </c15:dlblFieldTable>
                  <c15:showDataLabelsRange val="0"/>
                </c:ext>
                <c:ext xmlns:c16="http://schemas.microsoft.com/office/drawing/2014/chart" uri="{C3380CC4-5D6E-409C-BE32-E72D297353CC}">
                  <c16:uniqueId val="{0000000B-D5E2-4BB9-B216-2DAEFE13AA61}"/>
                </c:ext>
              </c:extLst>
            </c:dLbl>
            <c:dLbl>
              <c:idx val="12"/>
              <c:tx>
                <c:strRef>
                  <c:f>Daten_Diagramme!$D$26</c:f>
                  <c:strCache>
                    <c:ptCount val="1"/>
                    <c:pt idx="0">
                      <c:v>24.8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{30EE6326-052E-4C8F-880A-4E71CDE8B201}</c15:txfldGUID>
                      <c15:f>Daten_Diagramme!$D$26</c15:f>
                      <c15:dlblFieldTableCache>
                        <c:ptCount val="1"/>
                        <c:pt idx="0">
                          <c:v>24.8</c:v>
                        </c:pt>
                      </c15:dlblFieldTableCache>
                    </c15:dlblFTEntry>
                  </c15:dlblFieldTable>
                  <c15:showDataLabelsRange val="0"/>
                </c:ext>
                <c:ext xmlns:c16="http://schemas.microsoft.com/office/drawing/2014/chart" uri="{C3380CC4-5D6E-409C-BE32-E72D297353CC}">
                  <c16:uniqueId val="{0000000C-D5E2-4BB9-B216-2DAEFE13AA61}"/>
                </c:ext>
              </c:extLst>
            </c:dLbl>
            <c:dLbl>
              <c:idx val="13"/>
              <c:tx>
                <c:strRef>
                  <c:f>Daten_Diagramme!$D$27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{0403598A-6A05-478D-99B6-B65D44C8A7D8}</c15:txfldGUID>
                      <c15:f>Daten_Diagramme!$D$27</c15:f>
                      <c15:dlblFieldTableCache>
                        <c:ptCount val="1"/>
                        <c:pt idx="0">
                          <c:v>5.1</c:v>
                        </c:pt>
                      </c15:dlblFieldTableCache>
                    </c15:dlblFTEntry>
                  </c15:dlblFieldTable>
                  <c15:showDataLabelsRange val="0"/>
                </c:ext>
                <c:ext xmlns:c16="http://schemas.microsoft.com/office/drawing/2014/chart" uri="{C3380CC4-5D6E-409C-BE32-E72D297353CC}">
                  <c16:uniqueId val="{0000000D-D5E2-4BB9-B216-2DAEFE13AA61}"/>
                </c:ext>
              </c:extLst>
            </c:dLbl>
            <c:dLbl>
              <c:idx val="14"/>
              <c:tx>
                <c:strRef>
                  <c:f>Daten_Diagramme!$D$28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{FB4E78F9-ABFD-4A08-9BFA-952EFE6E7343}</c15:txfldGUID>
                      <c15:f>Daten_Diagramme!$D$28</c15:f>
                      <c15:dlblFieldTableCache>
                        <c:ptCount val="1"/>
                        <c:pt idx="0">
                          <c:v>-1.2</c:v>
                        </c:pt>
                      </c15:dlblFieldTableCache>
                    </c15:dlblFTEntry>
                  </c15:dlblFieldTable>
                  <c15:showDataLabelsRange val="0"/>
                </c:ext>
                <c:ext xmlns:c16="http://schemas.microsoft.com/office/drawing/2014/chart" uri="{C3380CC4-5D6E-409C-BE32-E72D297353CC}">
                  <c16:uniqueId val="{0000000E-D5E2-4BB9-B216-2DAEFE13AA61}"/>
                </c:ext>
              </c:extLst>
            </c:dLbl>
            <c:dLbl>
              <c:idx val="15"/>
              <c:tx>
                <c:strRef>
                  <c:f>Daten_Diagramme!$D$29</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{4F1707C9-3181-460A-85AC-D342EE015D15}</c15:txfldGUID>
                      <c15:f>Daten_Diagramme!$D$29</c15:f>
                      <c15:dlblFieldTableCache>
                        <c:ptCount val="1"/>
                        <c:pt idx="0">
                          <c:v>-13.0</c:v>
                        </c:pt>
                      </c15:dlblFieldTableCache>
                    </c15:dlblFTEntry>
                  </c15:dlblFieldTable>
                  <c15:showDataLabelsRange val="0"/>
                </c:ext>
                <c:ext xmlns:c16="http://schemas.microsoft.com/office/drawing/2014/chart" uri="{C3380CC4-5D6E-409C-BE32-E72D297353CC}">
                  <c16:uniqueId val="{0000000F-D5E2-4BB9-B216-2DAEFE13AA61}"/>
                </c:ext>
              </c:extLst>
            </c:dLbl>
            <c:dLbl>
              <c:idx val="16"/>
              <c:tx>
                <c:strRef>
                  <c:f>Daten_Diagramme!$D$30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{5C9114B9-F5FF-49AD-89F1-E6B4D984DF1B}</c15:txfldGUID>
                      <c15:f>Daten_Diagramme!$D$30</c15:f>
                      <c15:dlblFieldTableCache>
                        <c:ptCount val="1"/>
                        <c:pt idx="0">
                          <c:v>5.4</c:v>
                        </c:pt>
                      </c15:dlblFieldTableCache>
                    </c15:dlblFTEntry>
                  </c15:dlblFieldTable>
                  <c15:showDataLabelsRange val="0"/>
                </c:ext>
                <c:ext xmlns:c16="http://schemas.microsoft.com/office/drawing/2014/chart" uri="{C3380CC4-5D6E-409C-BE32-E72D297353CC}">
                  <c16:uniqueId val="{00000010-D5E2-4BB9-B216-2DAEFE13AA61}"/>
                </c:ext>
              </c:extLst>
            </c:dLbl>
            <c:dLbl>
              <c:idx val="17"/>
              <c:tx>
                <c:strRef>
                  <c:f>Daten_Diagramme!$D$31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{1A215E4A-53B5-455A-A8D9-FBEACFB7E649}</c15:txfldGUID>
                      <c15:f>Daten_Diagramme!$D$31</c15:f>
                      <c15:dlblFieldTableCache>
                        <c:ptCount val="1"/>
                        <c:pt idx="0">
                          <c:v>0.5</c:v>
                        </c:pt>
                      </c15:dlblFieldTableCache>
                    </c15:dlblFTEntry>
                  </c15:dlblFieldTable>
                  <c15:showDataLabelsRange val="0"/>
                </c:ext>
                <c:ext xmlns:c16="http://schemas.microsoft.com/office/drawing/2014/chart" uri="{C3380CC4-5D6E-409C-BE32-E72D297353CC}">
                  <c16:uniqueId val="{00000011-D5E2-4BB9-B216-2DAEFE13AA61}"/>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{0B285FB6-549D-4E89-B763-92474500117A}</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D5E2-4BB9-B216-2DAEFE13AA61}"/>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{AA115665-4F4A-4404-88CC-CD0749CBC7E2}</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D5E2-4BB9-B216-2DAEFE13AA61}"/>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{EF65BF8B-B06D-4097-8A91-3EC1695E214D}</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D5E2-4BB9-B216-2DAEFE13AA6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{DEB7AA82-7BB7-4BE0-8A8B-6CC098571230}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5E2-4BB9-B216-2DAEFE13AA6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{4C46D9DE-0DDB-44E1-BE77-27D8C1832DBD}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5E2-4BB9-B216-2DAEFE13AA61}"/>
                </c:ext>
              </c:extLst>
            </c:dLbl>
            <c:dLbl>
              <c:idx val="23"/>
              <c:tx>
                <c:strRef>
                  <c:f>Daten_Diagramme!$D$37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{52746B3F-2E03-41DC-91BC-0EAF8B4430C7}</c15:txfldGUID>
                      <c15:f>Daten_Diagramme!$D$37</c15:f>
                      <c15:dlblFieldTableCache>
                        <c:ptCount val="1"/>
                        <c:pt idx="0">
                          <c:v>-9.8</c:v>
                        </c:pt>
                      </c15:dlblFieldTableCache>
                    </c15:dlblFTEntry>
                  </c15:dlblFieldTable>
                  <c15:showDataLabelsRange val="0"/>
                </c:ext>
                <c:ext xmlns:c16="http://schemas.microsoft.com/office/drawing/2014/chart" uri="{C3380CC4-5D6E-409C-BE32-E72D297353CC}">
                  <c16:uniqueId val="{00000017-D5E2-4BB9-B216-2DAEFE13AA61}"/>
                </c:ext>
              </c:extLst>
            </c:dLbl>
            <c:dLbl>
              <c:idx val="24"/>
              <c:layout>
                <c:manualLayout>
                  <c:x val="4.7769028871392123E-3"/>
                  <c:y val="-4.6876052205785108E-5"/>
                </c:manualLayout>
              </c:layout>
              <c:tx>
                <c:strRef>
                  <c:f>Daten_Diagramme!$D$38</c:f>
                  <c:strCache>
                    <c:ptCount val="1"/>
                    <c:pt idx="0">
                      <c:v>10.8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{91FEF979-5EAB-4FA1-8C9F-FF558582BF92}</c15:txfldGUID>
                      <c15:f>Daten_Diagramme!$D$38</c15:f>
                      <c15:dlblFieldTableCache>
                        <c:ptCount val="1"/>
                        <c:pt idx="0">
                          <c:v>10.8</c:v>
                        </c:pt>
                      </c15:dlblFieldTableCache>
                    </c15:dlblFTEntry>
                  </c15:dlblFieldTable>
                  <c15:showDataLabelsRange val="0"/>
                </c:ext>
                <c:ext xmlns:c16="http://schemas.microsoft.com/office/drawing/2014/chart" uri="{C3380CC4-5D6E-409C-BE32-E72D297353CC}">
                  <c16:uniqueId val="{00000018-D5E2-4BB9-B216-2DAEFE13AA61}"/>
                </c:ext>
              </c:extLst>
            </c:dLbl>
            <c:dLbl>
              <c:idx val="25"/>
              <c:tx>
                <c:strRef>
                  <c:f>Daten_Diagramme!$D$39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{24A4928D-6CCB-4A0B-8C4E-442F34296B03}</c15:txfldGUID>
                      <c15:f>Daten_Diagramme!$D$39</c15:f>
                      <c15:dlblFieldTableCache>
                        <c:ptCount val="1"/>
                        <c:pt idx="0">
                          <c:v>2.8</c:v>
                        </c:pt>
                      </c15:dlblFieldTableCache>
                    </c15:dlblFTEntry>
                  </c15:dlblFieldTable>
                  <c15:showDataLabelsRange val="0"/>
                </c:ext>
                <c:ext xmlns:c16="http://schemas.microsoft.com/office/drawing/2014/chart" uri="{C3380CC4-5D6E-409C-BE32-E72D297353CC}">
                  <c16:uniqueId val="{00000019-D5E2-4BB9-B216-2DAEFE13AA6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{F47AA4F2-E849-4C5E-AB9D-24A5CE788818}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5E2-4BB9-B216-2DAEFE13AA6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{BA8AB792-C539-48F2-B3DF-06175F43949F}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5E2-4BB9-B216-2DAEFE13AA6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{0DC9DE21-A366-42BA-9BE3-791EF5081A05}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5E2-4BB9-B216-2DAEFE13AA6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{6B64977A-94C1-4762-BC99-5DFBAB104095}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5E2-4BB9-B216-2DAEFE13AA6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{79205144-2857-429B-B2EA-C69EE3FB4325}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5E2-4BB9-B216-2DAEFE13AA61}"/>
                </c:ext>
              </c:extLst>
            </c:dLbl>
            <c:dLbl>
              <c:idx val="31"/>
              <c:tx>
                <c:strRef>
                  <c:f>Daten_Diagramme!$D$45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{9A37556E-4FA5-48EE-859C-41DEA0BDC633}</c15:txfldGUID>
                      <c15:f>Daten_Diagramme!$D$45</c15:f>
                      <c15:dlblFieldTableCache>
                        <c:ptCount val="1"/>
                        <c:pt idx="0">
                          <c:v>2.8</c:v>
                        </c:pt>
                      </c15:dlblFieldTableCache>
                    </c15:dlblFTEntry>
                  </c15:dlblFieldTable>
                  <c15:showDataLabelsRange val="0"/>
                </c:ext>
                <c:ext xmlns:c16="http://schemas.microsoft.com/office/drawing/2014/chart" uri="{C3380CC4-5D6E-409C-BE32-E72D297353CC}">
                  <c16:uniqueId val="{0000001F-D5E2-4BB9-B216-2DAEFE13AA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5.3406285693231643</c:v>
                </c:pt>
                <c:pt idx="1">
                  <c:v>-9.7560975609756095</c:v>
                </c:pt>
                <c:pt idx="2">
                  <c:v>1.1508951406649617</c:v>
                </c:pt>
                <c:pt idx="3">
                  <c:v>13.074994919043425</c:v>
                </c:pt>
                <c:pt idx="4">
                  <c:v>0.16616816218012628</c:v>
                </c:pt>
                <c:pt idx="5">
                  <c:v>16.988005330964015</c:v>
                </c:pt>
                <c:pt idx="6">
                  <c:v>2.6156941649899395</c:v>
                </c:pt>
                <c:pt idx="7">
                  <c:v>-2.7906976744186047</c:v>
                </c:pt>
                <c:pt idx="8">
                  <c:v>1.0010179843909059</c:v>
                </c:pt>
                <c:pt idx="9">
                  <c:v>2.1033868092691623</c:v>
                </c:pt>
                <c:pt idx="10">
                  <c:v>-1.5541264737406217</c:v>
                </c:pt>
                <c:pt idx="11">
                  <c:v>10.189701897018971</c:v>
                </c:pt>
                <c:pt idx="12">
                  <c:v>24.757281553398059</c:v>
                </c:pt>
                <c:pt idx="13">
                  <c:v>5.1190899395662992</c:v>
                </c:pt>
                <c:pt idx="14">
                  <c:v>-1.1871508379888269</c:v>
                </c:pt>
                <c:pt idx="15">
                  <c:v>-13.031161473087819</c:v>
                </c:pt>
                <c:pt idx="16">
                  <c:v>5.3987730061349692</c:v>
                </c:pt>
                <c:pt idx="17">
                  <c:v>0.53235053235053231</c:v>
                </c:pt>
                <c:pt idx="18">
                  <c:v>2.5426944971537</c:v>
                </c:pt>
                <c:pt idx="19">
                  <c:v>3.2131299121590384</c:v>
                </c:pt>
                <c:pt idx="20">
                  <c:v>1.455223880597015</c:v>
                </c:pt>
                <c:pt idx="21">
                  <c:v>0</c:v>
                </c:pt>
                <c:pt idx="23">
                  <c:v>-9.7560975609756095</c:v>
                </c:pt>
                <c:pt idx="24">
                  <c:v>10.784986840599611</c:v>
                </c:pt>
                <c:pt idx="25">
                  <c:v>2.7830728173846739</c:v>
                </c:pt>
              </c:numCache>
            </c:numRef>
          </c:val>
          <c:extLst>
            <c:ext xmlns:c16="http://schemas.microsoft.com/office/drawing/2014/chart" uri="{C3380CC4-5D6E-409C-BE32-E72D297353CC}">
              <c16:uniqueId val="{00000020-D5E2-4BB9-B216-2DAEFE13AA6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{FFEB0669-76F6-4AEE-9AD8-53F898C67CDF}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5E2-4BB9-B216-2DAEFE13AA6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{DAC9B2C8-0C82-48D4-955C-7DB41E7893DE}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5E2-4BB9-B216-2DAEFE13AA6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{D39BFB83-5D23-4ADB-92F4-2F5E9632ED26}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5E2-4BB9-B216-2DAEFE13AA6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{86EFCF73-264A-40F1-A838-394C139EE7AC}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5E2-4BB9-B216-2DAEFE13AA6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{6175EB42-0D2C-4F9A-B652-0E9A327F2D4A}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5E2-4BB9-B216-2DAEFE13AA6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{E75DBA7C-E1B7-477A-B780-6666E459CC23}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5E2-4BB9-B216-2DAEFE13AA6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{EBEB73EA-354C-4203-8792-C230926CA6BF}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5E2-4BB9-B216-2DAEFE13AA6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{1FABF835-E847-4C82-B277-6777412A3FEE}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5E2-4BB9-B216-2DAEFE13AA6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{B0180612-3E02-41A7-ACB6-1D7F9E0CB4F9}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5E2-4BB9-B216-2DAEFE13AA6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{60D4A8BF-897F-47BD-8E11-B48B6599A7D4}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5E2-4BB9-B216-2DAEFE13AA6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{E89C61E9-FDB1-4B3E-A5AE-A0401205E831}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5E2-4BB9-B216-2DAEFE13AA6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{55573FC8-6654-4937-BEFD-262808E9D8BB}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5E2-4BB9-B216-2DAEFE13AA6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{63F394D3-0450-43EE-8938-E35D5CE4E62A}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5E2-4BB9-B216-2DAEFE13AA6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{158B44C2-0FFC-489D-B55C-A73688A1DD16}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5E2-4BB9-B216-2DAEFE13AA6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{38D5B0A7-1A53-4E06-95C6-FA1FE0E9B2A5}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5E2-4BB9-B216-2DAEFE13AA6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{E3938FE4-6C74-4D3C-84D1-4D474EF3EC43}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5E2-4BB9-B216-2DAEFE13AA6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{ECDF8088-B872-4FD1-9EC8-3D4AF7B98E4D}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5E2-4BB9-B216-2DAEFE13AA6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{275F2A37-0FF9-4530-98FA-C5A625863A6F}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5E2-4BB9-B216-2DAEFE13AA6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{9FCC9201-AE31-4517-B96D-79FC11235EA0}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5E2-4BB9-B216-2DAEFE13AA6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{37E61A6A-CD5E-4717-9D24-208200D6A684}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5E2-4BB9-B216-2DAEFE13AA6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{DF754454-AA4C-42CE-B316-EB14149C57AE}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5E2-4BB9-B216-2DAEFE13AA6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{669A583F-A6B6-4102-A294-D529DF8EEB4A}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5E2-4BB9-B216-2DAEFE13AA6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{9D6D7C1B-A2B0-47A5-8D0A-49A05A190A45}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5E2-4BB9-B216-2DAEFE13AA6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{CE5C192B-F53A-4934-8386-6DC10CAEA69A}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5E2-4BB9-B216-2DAEFE13AA6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{9317BB46-79A1-49D1-B44D-C8D3DA727D4E}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5E2-4BB9-B216-2DAEFE13AA6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{4AFA0EE7-6D57-4FBD-9A94-C78AE2ED2E6C}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5E2-4BB9-B216-2DAEFE13AA6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{B5587F92-395D-40A9-88C5-3A9F7739E64C}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5E2-4BB9-B216-2DAEFE13AA6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{359AFF43-0CBC-43B4-A33A-8D2E0CEA61ED}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5E2-4BB9-B216-2DAEFE13AA6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{9E12AD8F-1A89-4469-936F-AA7BB4EB1418}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5E2-4BB9-B216-2DAEFE13AA6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{476495FC-CFE1-44C8-8EE3-09C5B8598AC3}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5E2-4BB9-B216-2DAEFE13AA6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{FC4A2205-8BE3-492F-8799-D2673E9F2192}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5E2-4BB9-B216-2DAEFE13AA6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{B07F07F8-EB16-4059-A57C-76DDD899887E}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5E2-4BB9-B216-2DAEFE13AA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5E2-4BB9-B216-2DAEFE13AA6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5E2-4BB9-B216-2DAEFE13AA6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{B4C446F6-C24C-4FE3-8A58-D77D81637E51}</c15:txfldGUID>
                      <c15:f>Daten_Diagramme!$E$14</c15:f>
                      <c15:dlblFieldTableCache>
                        <c:ptCount val="1"/>
                        <c:pt idx="0">
                          <c:v>-4.6</c:v>
                        </c:pt>
                      </c15:dlblFieldTableCache>
                    </c15:dlblFTEntry>
                  </c15:dlblFieldTable>
                  <c15:showDataLabelsRange val="0"/>
                </c:ext>
                <c:ext xmlns:c16="http://schemas.microsoft.com/office/drawing/2014/chart" uri="{C3380CC4-5D6E-409C-BE32-E72D297353CC}">
                  <c16:uniqueId val="{00000000-2D42-4AA0-9AD1-778345DA5579}"/>
                </c:ext>
              </c:extLst>
            </c:dLbl>
            <c:dLbl>
              <c:idx val="1"/>
              <c:tx>
                <c:strRef>
                  <c:f>Daten_Diagramme!$E$15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{DC9F01A6-1041-4B67-8240-3A4CD1CAB8EE}</c15:txfldGUID>
                      <c15:f>Daten_Diagramme!$E$15</c15:f>
                      <c15:dlblFieldTableCache>
                        <c:ptCount val="1"/>
                        <c:pt idx="0">
                          <c:v>-8.0</c:v>
                        </c:pt>
                      </c15:dlblFieldTableCache>
                    </c15:dlblFTEntry>
                  </c15:dlblFieldTable>
                  <c15:showDataLabelsRange val="0"/>
                </c:ext>
                <c:ext xmlns:c16="http://schemas.microsoft.com/office/drawing/2014/chart" uri="{C3380CC4-5D6E-409C-BE32-E72D297353CC}">
                  <c16:uniqueId val="{00000001-2D42-4AA0-9AD1-778345DA5579}"/>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{255F3D22-D4B4-4930-B775-45E8641E49B8}</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2D42-4AA0-9AD1-778345DA5579}"/>
                </c:ext>
              </c:extLst>
            </c:dLbl>
            <c:dLbl>
              <c:idx val="3"/>
              <c:tx>
                <c:strRef>
                  <c:f>Daten_Diagramme!$E$17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{C99C2180-2846-493A-BD5C-180C541695AB}</c15:txfldGUID>
                      <c15:f>Daten_Diagramme!$E$17</c15:f>
                      <c15:dlblFieldTableCache>
                        <c:ptCount val="1"/>
                        <c:pt idx="0">
                          <c:v>-10.4</c:v>
                        </c:pt>
                      </c15:dlblFieldTableCache>
                    </c15:dlblFTEntry>
                  </c15:dlblFieldTable>
                  <c15:showDataLabelsRange val="0"/>
                </c:ext>
                <c:ext xmlns:c16="http://schemas.microsoft.com/office/drawing/2014/chart" uri="{C3380CC4-5D6E-409C-BE32-E72D297353CC}">
                  <c16:uniqueId val="{00000003-2D42-4AA0-9AD1-778345DA5579}"/>
                </c:ext>
              </c:extLst>
            </c:dLbl>
            <c:dLbl>
              <c:idx val="4"/>
              <c:tx>
                <c:strRef>
                  <c:f>Daten_Diagramme!$E$18</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{7B673A03-1481-4056-8EAE-2D2901756AB5}</c15:txfldGUID>
                      <c15:f>Daten_Diagramme!$E$18</c15:f>
                      <c15:dlblFieldTableCache>
                        <c:ptCount val="1"/>
                        <c:pt idx="0">
                          <c:v>-12.6</c:v>
                        </c:pt>
                      </c15:dlblFieldTableCache>
                    </c15:dlblFTEntry>
                  </c15:dlblFieldTable>
                  <c15:showDataLabelsRange val="0"/>
                </c:ext>
                <c:ext xmlns:c16="http://schemas.microsoft.com/office/drawing/2014/chart" uri="{C3380CC4-5D6E-409C-BE32-E72D297353CC}">
                  <c16:uniqueId val="{00000004-2D42-4AA0-9AD1-778345DA5579}"/>
                </c:ext>
              </c:extLst>
            </c:dLbl>
            <c:dLbl>
              <c:idx val="5"/>
              <c:tx>
                <c:strRef>
                  <c:f>Daten_Diagramme!$E$19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{53DD04D2-7670-42A6-8FBE-CD68AA37EBE3}</c15:txfldGUID>
                      <c15:f>Daten_Diagramme!$E$19</c15:f>
                      <c15:dlblFieldTableCache>
                        <c:ptCount val="1"/>
                        <c:pt idx="0">
                          <c:v>-4.8</c:v>
                        </c:pt>
                      </c15:dlblFieldTableCache>
                    </c15:dlblFTEntry>
                  </c15:dlblFieldTable>
                  <c15:showDataLabelsRange val="0"/>
                </c:ext>
                <c:ext xmlns:c16="http://schemas.microsoft.com/office/drawing/2014/chart" uri="{C3380CC4-5D6E-409C-BE32-E72D297353CC}">
                  <c16:uniqueId val="{00000005-2D42-4AA0-9AD1-778345DA5579}"/>
                </c:ext>
              </c:extLst>
            </c:dLbl>
            <c:dLbl>
              <c:idx val="6"/>
              <c:tx>
                <c:strRef>
                  <c:f>Daten_Diagramme!$E$20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{34350ED8-1345-4B4E-B0AC-AB1683CE6983}</c15:txfldGUID>
                      <c15:f>Daten_Diagramme!$E$20</c15:f>
                      <c15:dlblFieldTableCache>
                        <c:ptCount val="1"/>
                        <c:pt idx="0">
                          <c:v>-7.5</c:v>
                        </c:pt>
                      </c15:dlblFieldTableCache>
                    </c15:dlblFTEntry>
                  </c15:dlblFieldTable>
                  <c15:showDataLabelsRange val="0"/>
                </c:ext>
                <c:ext xmlns:c16="http://schemas.microsoft.com/office/drawing/2014/chart" uri="{C3380CC4-5D6E-409C-BE32-E72D297353CC}">
                  <c16:uniqueId val="{00000006-2D42-4AA0-9AD1-778345DA5579}"/>
                </c:ext>
              </c:extLst>
            </c:dLbl>
            <c:dLbl>
              <c:idx val="7"/>
              <c:tx>
                <c:strRef>
                  <c:f>Daten_Diagramme!$E$21</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{0BFD4B92-A984-45DA-8A82-31E7DBB54084}</c15:txfldGUID>
                      <c15:f>Daten_Diagramme!$E$21</c15:f>
                      <c15:dlblFieldTableCache>
                        <c:ptCount val="1"/>
                        <c:pt idx="0">
                          <c:v>-7.7</c:v>
                        </c:pt>
                      </c15:dlblFieldTableCache>
                    </c15:dlblFTEntry>
                  </c15:dlblFieldTable>
                  <c15:showDataLabelsRange val="0"/>
                </c:ext>
                <c:ext xmlns:c16="http://schemas.microsoft.com/office/drawing/2014/chart" uri="{C3380CC4-5D6E-409C-BE32-E72D297353CC}">
                  <c16:uniqueId val="{00000007-2D42-4AA0-9AD1-778345DA5579}"/>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{E66F68B4-624A-4C61-A04F-0D3FDF40E34C}</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2D42-4AA0-9AD1-778345DA5579}"/>
                </c:ext>
              </c:extLst>
            </c:dLbl>
            <c:dLbl>
              <c:idx val="9"/>
              <c:tx>
                <c:strRef>
                  <c:f>Daten_Diagramme!$E$23</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{DAC34B09-CEF0-4FFB-A636-FDC62C75D943}</c15:txfldGUID>
                      <c15:f>Daten_Diagramme!$E$23</c15:f>
                      <c15:dlblFieldTableCache>
                        <c:ptCount val="1"/>
                        <c:pt idx="0">
                          <c:v>-8.6</c:v>
                        </c:pt>
                      </c15:dlblFieldTableCache>
                    </c15:dlblFTEntry>
                  </c15:dlblFieldTable>
                  <c15:showDataLabelsRange val="0"/>
                </c:ext>
                <c:ext xmlns:c16="http://schemas.microsoft.com/office/drawing/2014/chart" uri="{C3380CC4-5D6E-409C-BE32-E72D297353CC}">
                  <c16:uniqueId val="{00000009-2D42-4AA0-9AD1-778345DA5579}"/>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{9B26DCCE-C4A6-4D38-BA04-61D441FD80EB}</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2D42-4AA0-9AD1-778345DA5579}"/>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{48673049-7ED6-4203-B0D1-A71B14EE3429}</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2D42-4AA0-9AD1-778345DA5579}"/>
                </c:ext>
              </c:extLst>
            </c:dLbl>
            <c:dLbl>
              <c:idx val="12"/>
              <c:tx>
                <c:strRef>
                  <c:f>Daten_Diagramme!$E$26</c:f>
                  <c:strCache>
                    <c:ptCount val="1"/>
                    <c:pt idx="0">
                      <c:v>40.5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{9385BD9B-2528-45D6-BC7A-7C32E737CF84}</c15:txfldGUID>
                      <c15:f>Daten_Diagramme!$E$26</c15:f>
                      <c15:dlblFieldTableCache>
                        <c:ptCount val="1"/>
                        <c:pt idx="0">
                          <c:v>40.5</c:v>
                        </c:pt>
                      </c15:dlblFieldTableCache>
                    </c15:dlblFTEntry>
                  </c15:dlblFieldTable>
                  <c15:showDataLabelsRange val="0"/>
                </c:ext>
                <c:ext xmlns:c16="http://schemas.microsoft.com/office/drawing/2014/chart" uri="{C3380CC4-5D6E-409C-BE32-E72D297353CC}">
                  <c16:uniqueId val="{0000000C-2D42-4AA0-9AD1-778345DA5579}"/>
                </c:ext>
              </c:extLst>
            </c:dLbl>
            <c:dLbl>
              <c:idx val="13"/>
              <c:tx>
                <c:strRef>
                  <c:f>Daten_Diagramme!$E$27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{3F7B423D-AD7B-4F69-8F74-C59514D0A3E7}</c15:txfldGUID>
                      <c15:f>Daten_Diagramme!$E$27</c15:f>
                      <c15:dlblFieldTableCache>
                        <c:ptCount val="1"/>
                        <c:pt idx="0">
                          <c:v>-2.2</c:v>
                        </c:pt>
                      </c15:dlblFieldTableCache>
                    </c15:dlblFTEntry>
                  </c15:dlblFieldTable>
                  <c15:showDataLabelsRange val="0"/>
                </c:ext>
                <c:ext xmlns:c16="http://schemas.microsoft.com/office/drawing/2014/chart" uri="{C3380CC4-5D6E-409C-BE32-E72D297353CC}">
                  <c16:uniqueId val="{0000000D-2D42-4AA0-9AD1-778345DA5579}"/>
                </c:ext>
              </c:extLst>
            </c:dLbl>
            <c:dLbl>
              <c:idx val="14"/>
              <c:tx>
                <c:strRef>
                  <c:f>Daten_Diagramme!$E$28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{F183B0A2-3DD2-4CE2-9D1E-B70D89F37C7B}</c15:txfldGUID>
                      <c15:f>Daten_Diagramme!$E$28</c15:f>
                      <c15:dlblFieldTableCache>
                        <c:ptCount val="1"/>
                        <c:pt idx="0">
                          <c:v>-7.9</c:v>
                        </c:pt>
                      </c15:dlblFieldTableCache>
                    </c15:dlblFTEntry>
                  </c15:dlblFieldTable>
                  <c15:showDataLabelsRange val="0"/>
                </c:ext>
                <c:ext xmlns:c16="http://schemas.microsoft.com/office/drawing/2014/chart" uri="{C3380CC4-5D6E-409C-BE32-E72D297353CC}">
                  <c16:uniqueId val="{0000000E-2D42-4AA0-9AD1-778345DA5579}"/>
                </c:ext>
              </c:extLst>
            </c:dLbl>
            <c:dLbl>
              <c:idx val="15"/>
              <c:tx>
                <c:strRef>
                  <c:f>Daten_Diagramme!$E$29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{3AF72669-CEA8-40DC-8ED1-B9FCEC9B7104}</c15:txfldGUID>
                      <c15:f>Daten_Diagramme!$E$29</c15:f>
                      <c15:dlblFieldTableCache>
                        <c:ptCount val="1"/>
                        <c:pt idx="0">
                          <c:v>-8.3</c:v>
                        </c:pt>
                      </c15:dlblFieldTableCache>
                    </c15:dlblFTEntry>
                  </c15:dlblFieldTable>
                  <c15:showDataLabelsRange val="0"/>
                </c:ext>
                <c:ext xmlns:c16="http://schemas.microsoft.com/office/drawing/2014/chart" uri="{C3380CC4-5D6E-409C-BE32-E72D297353CC}">
                  <c16:uniqueId val="{0000000F-2D42-4AA0-9AD1-778345DA5579}"/>
                </c:ext>
              </c:extLst>
            </c:dLbl>
            <c:dLbl>
              <c:idx val="16"/>
              <c:tx>
                <c:strRef>
                  <c:f>Daten_Diagramme!$E$30</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{FF2DCE37-C1D4-4403-BF04-CDF3BFF86DEA}</c15:txfldGUID>
                      <c15:f>Daten_Diagramme!$E$30</c15:f>
                      <c15:dlblFieldTableCache>
                        <c:ptCount val="1"/>
                        <c:pt idx="0">
                          <c:v>-8.1</c:v>
                        </c:pt>
                      </c15:dlblFieldTableCache>
                    </c15:dlblFTEntry>
                  </c15:dlblFieldTable>
                  <c15:showDataLabelsRange val="0"/>
                </c:ext>
                <c:ext xmlns:c16="http://schemas.microsoft.com/office/drawing/2014/chart" uri="{C3380CC4-5D6E-409C-BE32-E72D297353CC}">
                  <c16:uniqueId val="{00000010-2D42-4AA0-9AD1-778345DA5579}"/>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{96D8A983-AFBE-481F-A03D-1E884A9D139B}</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2D42-4AA0-9AD1-778345DA5579}"/>
                </c:ext>
              </c:extLst>
            </c:dLbl>
            <c:dLbl>
              <c:idx val="18"/>
              <c:tx>
                <c:strRef>
                  <c:f>Daten_Diagramme!$E$32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{87BCB236-85D6-474D-AC7A-D1E0A560041B}</c15:txfldGUID>
                      <c15:f>Daten_Diagramme!$E$32</c15:f>
                      <c15:dlblFieldTableCache>
                        <c:ptCount val="1"/>
                        <c:pt idx="0">
                          <c:v>3.1</c:v>
                        </c:pt>
                      </c15:dlblFieldTableCache>
                    </c15:dlblFTEntry>
                  </c15:dlblFieldTable>
                  <c15:showDataLabelsRange val="0"/>
                </c:ext>
                <c:ext xmlns:c16="http://schemas.microsoft.com/office/drawing/2014/chart" uri="{C3380CC4-5D6E-409C-BE32-E72D297353CC}">
                  <c16:uniqueId val="{00000012-2D42-4AA0-9AD1-778345DA5579}"/>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{79E49392-F7EB-46E6-B7DC-BFA82217A72C}</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2D42-4AA0-9AD1-778345DA5579}"/>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{CD87DAFA-82F4-43F6-9A36-4F1DFF63F5C1}</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2D42-4AA0-9AD1-778345DA557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{C9EDCC94-B57C-4AD3-9096-BA13892DBA1F}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D42-4AA0-9AD1-778345DA557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{9E82FB7B-A5DD-43ED-A08E-D9825F67C1E1}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D42-4AA0-9AD1-778345DA5579}"/>
                </c:ext>
              </c:extLst>
            </c:dLbl>
            <c:dLbl>
              <c:idx val="23"/>
              <c:tx>
                <c:strRef>
                  <c:f>Daten_Diagramme!$E$37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{B699EC01-E795-4520-A6B3-6E0A2FD6009F}</c15:txfldGUID>
                      <c15:f>Daten_Diagramme!$E$37</c15:f>
                      <c15:dlblFieldTableCache>
                        <c:ptCount val="1"/>
                        <c:pt idx="0">
                          <c:v>-8.0</c:v>
                        </c:pt>
                      </c15:dlblFieldTableCache>
                    </c15:dlblFTEntry>
                  </c15:dlblFieldTable>
                  <c15:showDataLabelsRange val="0"/>
                </c:ext>
                <c:ext xmlns:c16="http://schemas.microsoft.com/office/drawing/2014/chart" uri="{C3380CC4-5D6E-409C-BE32-E72D297353CC}">
                  <c16:uniqueId val="{00000017-2D42-4AA0-9AD1-778345DA5579}"/>
                </c:ext>
              </c:extLst>
            </c:dLbl>
            <c:dLbl>
              <c:idx val="24"/>
              <c:tx>
                <c:strRef>
                  <c:f>Daten_Diagramme!$E$38</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{8ABCADC7-C73C-4F53-92E4-C91E46D2B9E0}</c15:txfldGUID>
                      <c15:f>Daten_Diagramme!$E$38</c15:f>
                      <c15:dlblFieldTableCache>
                        <c:ptCount val="1"/>
                        <c:pt idx="0">
                          <c:v>-9.6</c:v>
                        </c:pt>
                      </c15:dlblFieldTableCache>
                    </c15:dlblFTEntry>
                  </c15:dlblFieldTable>
                  <c15:showDataLabelsRange val="0"/>
                </c:ext>
                <c:ext xmlns:c16="http://schemas.microsoft.com/office/drawing/2014/chart" uri="{C3380CC4-5D6E-409C-BE32-E72D297353CC}">
                  <c16:uniqueId val="{00000018-2D42-4AA0-9AD1-778345DA5579}"/>
                </c:ext>
              </c:extLst>
            </c:dLbl>
            <c:dLbl>
              <c:idx val="25"/>
              <c:tx>
                <c:strRef>
                  <c:f>Daten_Diagramme!$E$39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{FF38E290-E75E-433F-8641-4EC850D1D9AB}</c15:txfldGUID>
                      <c15:f>Daten_Diagramme!$E$39</c15:f>
                      <c15:dlblFieldTableCache>
                        <c:ptCount val="1"/>
                        <c:pt idx="0">
                          <c:v>-4.1</c:v>
                        </c:pt>
                      </c15:dlblFieldTableCache>
                    </c15:dlblFTEntry>
                  </c15:dlblFieldTable>
                  <c15:showDataLabelsRange val="0"/>
                </c:ext>
                <c:ext xmlns:c16="http://schemas.microsoft.com/office/drawing/2014/chart" uri="{C3380CC4-5D6E-409C-BE32-E72D297353CC}">
                  <c16:uniqueId val="{00000019-2D42-4AA0-9AD1-778345DA557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{28E0D439-A478-4EFB-9E53-DB4ECA4C4E4D}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D42-4AA0-9AD1-778345DA557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{64A2DD30-61A6-4FED-A9C5-921196418EB6}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D42-4AA0-9AD1-778345DA557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{9DD1C80A-3BEE-4F4B-A97C-B28B62A21AC9}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D42-4AA0-9AD1-778345DA557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{E4DB8DAB-353A-4538-B10F-A018EF056A87}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D42-4AA0-9AD1-778345DA557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{417D8963-8879-46ED-AA6B-531D931C6809}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D42-4AA0-9AD1-778345DA5579}"/>
                </c:ext>
              </c:extLst>
            </c:dLbl>
            <c:dLbl>
              <c:idx val="31"/>
              <c:tx>
                <c:strRef>
                  <c:f>Daten_Diagramme!$E$45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{FA8F83BF-0E93-40FA-B2A0-637B932CBEA6}</c15:txfldGUID>
                      <c15:f>Daten_Diagramme!$E$45</c15:f>
                      <c15:dlblFieldTableCache>
                        <c:ptCount val="1"/>
                        <c:pt idx="0">
                          <c:v>-4.1</c:v>
                        </c:pt>
                      </c15:dlblFieldTableCache>
                    </c15:dlblFTEntry>
                  </c15:dlblFieldTable>
                  <c15:showDataLabelsRange val="0"/>
                </c:ext>
                <c:ext xmlns:c16="http://schemas.microsoft.com/office/drawing/2014/chart" uri="{C3380CC4-5D6E-409C-BE32-E72D297353CC}">
                  <c16:uniqueId val="{0000001F-2D42-4AA0-9AD1-778345DA55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-4.5519457336665479</c:v>
                </c:pt>
                <c:pt idx="1">
                  <c:v>-8</c:v>
                </c:pt>
                <c:pt idx="2">
                  <c:v>0</c:v>
                </c:pt>
                <c:pt idx="3">
                  <c:v>-10.431154381084839</c:v>
                </c:pt>
                <c:pt idx="4">
                  <c:v>-12.57606490872211</c:v>
                </c:pt>
                <c:pt idx="5">
                  <c:v>-4.7945205479452051</c:v>
                </c:pt>
                <c:pt idx="6">
                  <c:v>-7.5</c:v>
                </c:pt>
                <c:pt idx="7">
                  <c:v>-7.6530612244897958</c:v>
                </c:pt>
                <c:pt idx="8">
                  <c:v>-0.59405940594059403</c:v>
                </c:pt>
                <c:pt idx="9">
                  <c:v>-8.6061739943872784</c:v>
                </c:pt>
                <c:pt idx="10">
                  <c:v>-11.959981809913597</c:v>
                </c:pt>
                <c:pt idx="11">
                  <c:v>0</c:v>
                </c:pt>
                <c:pt idx="12">
                  <c:v>40.54054054054054</c:v>
                </c:pt>
                <c:pt idx="13">
                  <c:v>-2.1517553793884483</c:v>
                </c:pt>
                <c:pt idx="14">
                  <c:v>-7.9462102689486551</c:v>
                </c:pt>
                <c:pt idx="15">
                  <c:v>-8.3333333333333339</c:v>
                </c:pt>
                <c:pt idx="16">
                  <c:v>-8.1081081081081088</c:v>
                </c:pt>
                <c:pt idx="17">
                  <c:v>1.8105849582172702</c:v>
                </c:pt>
                <c:pt idx="18">
                  <c:v>3.103448275862069</c:v>
                </c:pt>
                <c:pt idx="19">
                  <c:v>0.50167224080267558</c:v>
                </c:pt>
                <c:pt idx="20">
                  <c:v>-2.5304592314901595</c:v>
                </c:pt>
                <c:pt idx="21">
                  <c:v>0</c:v>
                </c:pt>
                <c:pt idx="23">
                  <c:v>-8</c:v>
                </c:pt>
                <c:pt idx="24">
                  <c:v>-9.5948827292110881</c:v>
                </c:pt>
                <c:pt idx="25">
                  <c:v>-4.0816326530612246</c:v>
                </c:pt>
              </c:numCache>
            </c:numRef>
          </c:val>
          <c:extLst>
            <c:ext xmlns:c16="http://schemas.microsoft.com/office/drawing/2014/chart" uri="{C3380CC4-5D6E-409C-BE32-E72D297353CC}">
              <c16:uniqueId val="{00000020-2D42-4AA0-9AD1-778345DA557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{B34D81C0-4AFB-46C7-8F43-FD67762D8012}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D42-4AA0-9AD1-778345DA557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{55268D82-D34E-402F-8776-0CFB310DBA56}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D42-4AA0-9AD1-778345DA557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{B3470259-0D8E-47E1-8157-199207E1B43E}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D42-4AA0-9AD1-778345DA557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{D48CEFC0-B0E7-416F-82C8-5AF09E010535}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D42-4AA0-9AD1-778345DA557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{24C72B56-1FD4-4B32-8C99-E9454F3374EA}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D42-4AA0-9AD1-778345DA557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{48D46E17-1E0A-4048-9B45-8FD7F3198DFE}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D42-4AA0-9AD1-778345DA557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{AF955A67-309F-4F72-9BBC-CB9A48BE0D9F}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D42-4AA0-9AD1-778345DA557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{D5E7FA01-54D8-4D4A-A613-5845C1F23B42}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D42-4AA0-9AD1-778345DA557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{85DE43DB-1F09-4FB4-8F24-7E9B7C94A224}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D42-4AA0-9AD1-778345DA557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{CEA907A3-8500-4700-AD7E-840F05193607}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D42-4AA0-9AD1-778345DA557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{B160D3D7-D628-47F8-8BBA-4360B5269658}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D42-4AA0-9AD1-778345DA557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{1A3F7918-D57A-4CB6-883A-60D6A2751CF6}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D42-4AA0-9AD1-778345DA557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{84EBCC6A-68F6-4B9A-82D3-A4E5C89EB231}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D42-4AA0-9AD1-778345DA557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{99DE06E2-1AE0-4F70-9763-A7FEF6B9D0DE}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D42-4AA0-9AD1-778345DA557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{24DC6D90-98C1-4CF4-8814-07E3E8FD1AFD}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D42-4AA0-9AD1-778345DA557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{FE43E662-7D16-48A0-9F1B-55A78A1C0807}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D42-4AA0-9AD1-778345DA557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{B0278459-6539-4E02-92C2-7568163A0B42}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D42-4AA0-9AD1-778345DA557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{371882F9-49D4-48E3-8781-C796D4C196A2}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D42-4AA0-9AD1-778345DA557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{9990644D-66D0-4FE3-97E8-8A3B1237CEAD}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D42-4AA0-9AD1-778345DA557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{8E64452F-B1BD-4A14-984B-29518F8A6BB2}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D42-4AA0-9AD1-778345DA557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{981FCE52-48D2-40F3-A196-8909E1D76D0B}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D42-4AA0-9AD1-778345DA557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{9CE55D91-1A59-4222-B0E6-30479FAD1903}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D42-4AA0-9AD1-778345DA557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{FB45FD61-52C9-4A9E-ABD3-9940DF41D8CE}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D42-4AA0-9AD1-778345DA557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{4F4EF434-4F22-4C63-9625-2713F021E46C}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D42-4AA0-9AD1-778345DA557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{07C3F25A-E4D4-4010-9455-C396B2E64EEF}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D42-4AA0-9AD1-778345DA557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{820DF30F-29E4-4429-B775-F3824BC29721}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D42-4AA0-9AD1-778345DA557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{0B490157-13ED-4D50-8161-B24B738B4A92}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D42-4AA0-9AD1-778345DA557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{F466BC27-F41C-456D-A7E8-C94AE91A17C2}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D42-4AA0-9AD1-778345DA557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{0DD97411-8ACB-420E-870C-08826E5829C4}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D42-4AA0-9AD1-778345DA557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{6DD3D81E-740F-4CC2-BDF5-54AFDFF16BC1}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D42-4AA0-9AD1-778345DA557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{170862D1-9CA4-4F4A-8ED4-84788E86955F}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D42-4AA0-9AD1-778345DA557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{E3ED06D0-307A-44EE-8E9B-7A9F2525FED0}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D42-4AA0-9AD1-778345DA55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D42-4AA0-9AD1-778345DA557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D42-4AA0-9AD1-778345DA557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{87EA1FCB-A01F-4689-A9A7-C2EC5A8C3B53}</c15:txfldGUID>
                      <c15:f>Diagramm!$I$46</c15:f>
                      <c15:dlblFieldTableCache>
                        <c:ptCount val="1"/>
                      </c15:dlblFieldTableCache>
                    </c15:dlblFTEntry>
                  </c15:dlblFieldTable>
                  <c15:showDataLabelsRange val="0"/>
                </c:ext>
                <c:ext xmlns:c16="http://schemas.microsoft.com/office/drawing/2014/chart" uri="{C3380CC4-5D6E-409C-BE32-E72D297353CC}">
                  <c16:uniqueId val="{00000000-E5CB-4264-B467-2F26548A290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{64B2D5E3-D770-4B8F-8327-6BF63027B16D}</c15:txfldGUID>
                      <c15:f>Diagramm!$I$47</c15:f>
                      <c15:dlblFieldTableCache>
                        <c:ptCount val="1"/>
                      </c15:dlblFieldTableCache>
                    </c15:dlblFTEntry>
                  </c15:dlblFieldTable>
                  <c15:showDataLabelsRange val="0"/>
                </c:ext>
                <c:ext xmlns:c16="http://schemas.microsoft.com/office/drawing/2014/chart" uri="{C3380CC4-5D6E-409C-BE32-E72D297353CC}">
                  <c16:uniqueId val="{00000001-E5CB-4264-B467-2F26548A290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{5662636B-3110-4C32-BC23-06417EEBDB33}</c15:txfldGUID>
                      <c15:f>Diagramm!$I$48</c15:f>
                      <c15:dlblFieldTableCache>
                        <c:ptCount val="1"/>
                      </c15:dlblFieldTableCache>
                    </c15:dlblFTEntry>
                  </c15:dlblFieldTable>
                  <c15:showDataLabelsRange val="0"/>
                </c:ext>
                <c:ext xmlns:c16="http://schemas.microsoft.com/office/drawing/2014/chart" uri="{C3380CC4-5D6E-409C-BE32-E72D297353CC}">
                  <c16:uniqueId val="{00000002-E5CB-4264-B467-2F26548A290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{F03791E2-19DC-46B7-9104-34C8E7ABBC72}</c15:txfldGUID>
                      <c15:f>Diagramm!$I$49</c15:f>
                      <c15:dlblFieldTableCache>
                        <c:ptCount val="1"/>
                      </c15:dlblFieldTableCache>
                    </c15:dlblFTEntry>
                  </c15:dlblFieldTable>
                  <c15:showDataLabelsRange val="0"/>
                </c:ext>
                <c:ext xmlns:c16="http://schemas.microsoft.com/office/drawing/2014/chart" uri="{C3380CC4-5D6E-409C-BE32-E72D297353CC}">
                  <c16:uniqueId val="{00000003-E5CB-4264-B467-2F26548A290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{60772281-0444-479E-B33B-08BAB128D0BD}</c15:txfldGUID>
                      <c15:f>Diagramm!$I$50</c15:f>
                      <c15:dlblFieldTableCache>
                        <c:ptCount val="1"/>
                      </c15:dlblFieldTableCache>
                    </c15:dlblFTEntry>
                  </c15:dlblFieldTable>
                  <c15:showDataLabelsRange val="0"/>
                </c:ext>
                <c:ext xmlns:c16="http://schemas.microsoft.com/office/drawing/2014/chart" uri="{C3380CC4-5D6E-409C-BE32-E72D297353CC}">
                  <c16:uniqueId val="{00000004-E5CB-4264-B467-2F26548A290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{465A9A39-5D43-441F-A177-722417756090}</c15:txfldGUID>
                      <c15:f>Diagramm!$I$51</c15:f>
                      <c15:dlblFieldTableCache>
                        <c:ptCount val="1"/>
                      </c15:dlblFieldTableCache>
                    </c15:dlblFTEntry>
                  </c15:dlblFieldTable>
                  <c15:showDataLabelsRange val="0"/>
                </c:ext>
                <c:ext xmlns:c16="http://schemas.microsoft.com/office/drawing/2014/chart" uri="{C3380CC4-5D6E-409C-BE32-E72D297353CC}">
                  <c16:uniqueId val="{00000005-E5CB-4264-B467-2F26548A290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{FBE53EF7-5794-40AB-8C2C-CD7E2B3AE5D1}</c15:txfldGUID>
                      <c15:f>Diagramm!$I$52</c15:f>
                      <c15:dlblFieldTableCache>
                        <c:ptCount val="1"/>
                      </c15:dlblFieldTableCache>
                    </c15:dlblFTEntry>
                  </c15:dlblFieldTable>
                  <c15:showDataLabelsRange val="0"/>
                </c:ext>
                <c:ext xmlns:c16="http://schemas.microsoft.com/office/drawing/2014/chart" uri="{C3380CC4-5D6E-409C-BE32-E72D297353CC}">
                  <c16:uniqueId val="{00000006-E5CB-4264-B467-2F26548A290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{D087E101-6753-4FF7-8531-4163B36398BB}</c15:txfldGUID>
                      <c15:f>Diagramm!$I$53</c15:f>
                      <c15:dlblFieldTableCache>
                        <c:ptCount val="1"/>
                      </c15:dlblFieldTableCache>
                    </c15:dlblFTEntry>
                  </c15:dlblFieldTable>
                  <c15:showDataLabelsRange val="0"/>
                </c:ext>
                <c:ext xmlns:c16="http://schemas.microsoft.com/office/drawing/2014/chart" uri="{C3380CC4-5D6E-409C-BE32-E72D297353CC}">
                  <c16:uniqueId val="{00000007-E5CB-4264-B467-2F26548A290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{8F679B47-0620-4160-8FCC-45342B0C8D49}</c15:txfldGUID>
                      <c15:f>Diagramm!$I$54</c15:f>
                      <c15:dlblFieldTableCache>
                        <c:ptCount val="1"/>
                      </c15:dlblFieldTableCache>
                    </c15:dlblFTEntry>
                  </c15:dlblFieldTable>
                  <c15:showDataLabelsRange val="0"/>
                </c:ext>
                <c:ext xmlns:c16="http://schemas.microsoft.com/office/drawing/2014/chart" uri="{C3380CC4-5D6E-409C-BE32-E72D297353CC}">
                  <c16:uniqueId val="{00000008-E5CB-4264-B467-2F26548A290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{E56DC35C-429A-4FEC-836F-2BD14663BD62}</c15:txfldGUID>
                      <c15:f>Diagramm!$I$55</c15:f>
                      <c15:dlblFieldTableCache>
                        <c:ptCount val="1"/>
                      </c15:dlblFieldTableCache>
                    </c15:dlblFTEntry>
                  </c15:dlblFieldTable>
                  <c15:showDataLabelsRange val="0"/>
                </c:ext>
                <c:ext xmlns:c16="http://schemas.microsoft.com/office/drawing/2014/chart" uri="{C3380CC4-5D6E-409C-BE32-E72D297353CC}">
                  <c16:uniqueId val="{00000009-E5CB-4264-B467-2F26548A290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{45915D68-F88F-44D6-8E89-8FA4CF3D91B5}</c15:txfldGUID>
                      <c15:f>Diagramm!$I$56</c15:f>
                      <c15:dlblFieldTableCache>
                        <c:ptCount val="1"/>
                      </c15:dlblFieldTableCache>
                    </c15:dlblFTEntry>
                  </c15:dlblFieldTable>
                  <c15:showDataLabelsRange val="0"/>
                </c:ext>
                <c:ext xmlns:c16="http://schemas.microsoft.com/office/drawing/2014/chart" uri="{C3380CC4-5D6E-409C-BE32-E72D297353CC}">
                  <c16:uniqueId val="{0000000A-E5CB-4264-B467-2F26548A290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{E10F93CC-AF01-4E1A-BF30-D1BC90FCC34B}</c15:txfldGUID>
                      <c15:f>Diagramm!$I$57</c15:f>
                      <c15:dlblFieldTableCache>
                        <c:ptCount val="1"/>
                      </c15:dlblFieldTableCache>
                    </c15:dlblFTEntry>
                  </c15:dlblFieldTable>
                  <c15:showDataLabelsRange val="0"/>
                </c:ext>
                <c:ext xmlns:c16="http://schemas.microsoft.com/office/drawing/2014/chart" uri="{C3380CC4-5D6E-409C-BE32-E72D297353CC}">
                  <c16:uniqueId val="{0000000B-E5CB-4264-B467-2F26548A290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{D08ED1E1-5B36-49B7-B17C-36403579F323}</c15:txfldGUID>
                      <c15:f>Diagramm!$I$58</c15:f>
                      <c15:dlblFieldTableCache>
                        <c:ptCount val="1"/>
                      </c15:dlblFieldTableCache>
                    </c15:dlblFTEntry>
                  </c15:dlblFieldTable>
                  <c15:showDataLabelsRange val="0"/>
                </c:ext>
                <c:ext xmlns:c16="http://schemas.microsoft.com/office/drawing/2014/chart" uri="{C3380CC4-5D6E-409C-BE32-E72D297353CC}">
                  <c16:uniqueId val="{0000000C-E5CB-4264-B467-2F26548A290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{3D4620BD-C82D-44A0-B92A-1A048CDF3753}</c15:txfldGUID>
                      <c15:f>Diagramm!$I$59</c15:f>
                      <c15:dlblFieldTableCache>
                        <c:ptCount val="1"/>
                      </c15:dlblFieldTableCache>
                    </c15:dlblFTEntry>
                  </c15:dlblFieldTable>
                  <c15:showDataLabelsRange val="0"/>
                </c:ext>
                <c:ext xmlns:c16="http://schemas.microsoft.com/office/drawing/2014/chart" uri="{C3380CC4-5D6E-409C-BE32-E72D297353CC}">
                  <c16:uniqueId val="{0000000D-E5CB-4264-B467-2F26548A290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{D9346B1B-73F5-4384-A737-15AC6EF4A926}</c15:txfldGUID>
                      <c15:f>Diagramm!$I$60</c15:f>
                      <c15:dlblFieldTableCache>
                        <c:ptCount val="1"/>
                      </c15:dlblFieldTableCache>
                    </c15:dlblFTEntry>
                  </c15:dlblFieldTable>
                  <c15:showDataLabelsRange val="0"/>
                </c:ext>
                <c:ext xmlns:c16="http://schemas.microsoft.com/office/drawing/2014/chart" uri="{C3380CC4-5D6E-409C-BE32-E72D297353CC}">
                  <c16:uniqueId val="{0000000E-E5CB-4264-B467-2F26548A290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{F890B5AF-E31C-421F-9905-925B4B73D557}</c15:txfldGUID>
                      <c15:f>Diagramm!$I$61</c15:f>
                      <c15:dlblFieldTableCache>
                        <c:ptCount val="1"/>
                      </c15:dlblFieldTableCache>
                    </c15:dlblFTEntry>
                  </c15:dlblFieldTable>
                  <c15:showDataLabelsRange val="0"/>
                </c:ext>
                <c:ext xmlns:c16="http://schemas.microsoft.com/office/drawing/2014/chart" uri="{C3380CC4-5D6E-409C-BE32-E72D297353CC}">
                  <c16:uniqueId val="{0000000F-E5CB-4264-B467-2F26548A290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{7960FBFA-9D4D-4DCD-9D5C-A5ABCCB8E0F2}</c15:txfldGUID>
                      <c15:f>Diagramm!$I$62</c15:f>
                      <c15:dlblFieldTableCache>
                        <c:ptCount val="1"/>
                      </c15:dlblFieldTableCache>
                    </c15:dlblFTEntry>
                  </c15:dlblFieldTable>
                  <c15:showDataLabelsRange val="0"/>
                </c:ext>
                <c:ext xmlns:c16="http://schemas.microsoft.com/office/drawing/2014/chart" uri="{C3380CC4-5D6E-409C-BE32-E72D297353CC}">
                  <c16:uniqueId val="{00000010-E5CB-4264-B467-2F26548A290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{FE967867-A982-440A-BA96-243A58713842}</c15:txfldGUID>
                      <c15:f>Diagramm!$I$63</c15:f>
                      <c15:dlblFieldTableCache>
                        <c:ptCount val="1"/>
                      </c15:dlblFieldTableCache>
                    </c15:dlblFTEntry>
                  </c15:dlblFieldTable>
                  <c15:showDataLabelsRange val="0"/>
                </c:ext>
                <c:ext xmlns:c16="http://schemas.microsoft.com/office/drawing/2014/chart" uri="{C3380CC4-5D6E-409C-BE32-E72D297353CC}">
                  <c16:uniqueId val="{00000011-E5CB-4264-B467-2F26548A290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{15484E6A-94FB-4DE2-858E-BB40B8002C14}</c15:txfldGUID>
                      <c15:f>Diagramm!$I$64</c15:f>
                      <c15:dlblFieldTableCache>
                        <c:ptCount val="1"/>
                      </c15:dlblFieldTableCache>
                    </c15:dlblFTEntry>
                  </c15:dlblFieldTable>
                  <c15:showDataLabelsRange val="0"/>
                </c:ext>
                <c:ext xmlns:c16="http://schemas.microsoft.com/office/drawing/2014/chart" uri="{C3380CC4-5D6E-409C-BE32-E72D297353CC}">
                  <c16:uniqueId val="{00000012-E5CB-4264-B467-2F26548A290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{0A86E8C1-D45D-4D39-9A21-3C0B992E3BFF}</c15:txfldGUID>
                      <c15:f>Diagramm!$I$65</c15:f>
                      <c15:dlblFieldTableCache>
                        <c:ptCount val="1"/>
                      </c15:dlblFieldTableCache>
                    </c15:dlblFTEntry>
                  </c15:dlblFieldTable>
                  <c15:showDataLabelsRange val="0"/>
                </c:ext>
                <c:ext xmlns:c16="http://schemas.microsoft.com/office/drawing/2014/chart" uri="{C3380CC4-5D6E-409C-BE32-E72D297353CC}">
                  <c16:uniqueId val="{00000013-E5CB-4264-B467-2F26548A290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{A8B3B428-0EA7-40D8-9634-303E6FC7A0B0}</c15:txfldGUID>
                      <c15:f>Diagramm!$I$66</c15:f>
                      <c15:dlblFieldTableCache>
                        <c:ptCount val="1"/>
                      </c15:dlblFieldTableCache>
                    </c15:dlblFTEntry>
                  </c15:dlblFieldTable>
                  <c15:showDataLabelsRange val="0"/>
                </c:ext>
                <c:ext xmlns:c16="http://schemas.microsoft.com/office/drawing/2014/chart" uri="{C3380CC4-5D6E-409C-BE32-E72D297353CC}">
                  <c16:uniqueId val="{00000014-E5CB-4264-B467-2F26548A290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{35A0B72E-5448-4C88-9309-62E825C509A2}</c15:txfldGUID>
                      <c15:f>Diagramm!$I$67</c15:f>
                      <c15:dlblFieldTableCache>
                        <c:ptCount val="1"/>
                      </c15:dlblFieldTableCache>
                    </c15:dlblFTEntry>
                  </c15:dlblFieldTable>
                  <c15:showDataLabelsRange val="0"/>
                </c:ext>
                <c:ext xmlns:c16="http://schemas.microsoft.com/office/drawing/2014/chart" uri="{C3380CC4-5D6E-409C-BE32-E72D297353CC}">
                  <c16:uniqueId val="{00000015-E5CB-4264-B467-2F26548A290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5CB-4264-B467-2F26548A290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{DE759801-6C9B-4020-97CE-A9E3B2F69D6B}</c15:txfldGUID>
                      <c15:f>Diagramm!$K$46</c15:f>
                      <c15:dlblFieldTableCache>
                        <c:ptCount val="1"/>
                      </c15:dlblFieldTableCache>
                    </c15:dlblFTEntry>
                  </c15:dlblFieldTable>
                  <c15:showDataLabelsRange val="0"/>
                </c:ext>
                <c:ext xmlns:c16="http://schemas.microsoft.com/office/drawing/2014/chart" uri="{C3380CC4-5D6E-409C-BE32-E72D297353CC}">
                  <c16:uniqueId val="{00000017-E5CB-4264-B467-2F26548A290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{4E47DF65-7EF3-4307-9C7E-CC2CDEFCC08D}</c15:txfldGUID>
                      <c15:f>Diagramm!$K$47</c15:f>
                      <c15:dlblFieldTableCache>
                        <c:ptCount val="1"/>
                      </c15:dlblFieldTableCache>
                    </c15:dlblFTEntry>
                  </c15:dlblFieldTable>
                  <c15:showDataLabelsRange val="0"/>
                </c:ext>
                <c:ext xmlns:c16="http://schemas.microsoft.com/office/drawing/2014/chart" uri="{C3380CC4-5D6E-409C-BE32-E72D297353CC}">
                  <c16:uniqueId val="{00000018-E5CB-4264-B467-2F26548A290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{C2C84B38-8692-4EDC-80BD-EFD69807CE4C}</c15:txfldGUID>
                      <c15:f>Diagramm!$K$48</c15:f>
                      <c15:dlblFieldTableCache>
                        <c:ptCount val="1"/>
                      </c15:dlblFieldTableCache>
                    </c15:dlblFTEntry>
                  </c15:dlblFieldTable>
                  <c15:showDataLabelsRange val="0"/>
                </c:ext>
                <c:ext xmlns:c16="http://schemas.microsoft.com/office/drawing/2014/chart" uri="{C3380CC4-5D6E-409C-BE32-E72D297353CC}">
                  <c16:uniqueId val="{00000019-E5CB-4264-B467-2F26548A290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{708738E9-4E4F-4CB0-9F52-FFCE7309A42B}</c15:txfldGUID>
                      <c15:f>Diagramm!$K$49</c15:f>
                      <c15:dlblFieldTableCache>
                        <c:ptCount val="1"/>
                      </c15:dlblFieldTableCache>
                    </c15:dlblFTEntry>
                  </c15:dlblFieldTable>
                  <c15:showDataLabelsRange val="0"/>
                </c:ext>
                <c:ext xmlns:c16="http://schemas.microsoft.com/office/drawing/2014/chart" uri="{C3380CC4-5D6E-409C-BE32-E72D297353CC}">
                  <c16:uniqueId val="{0000001A-E5CB-4264-B467-2F26548A290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{7446B868-D766-40EB-A040-BEF000C08633}</c15:txfldGUID>
                      <c15:f>Diagramm!$K$50</c15:f>
                      <c15:dlblFieldTableCache>
                        <c:ptCount val="1"/>
                      </c15:dlblFieldTableCache>
                    </c15:dlblFTEntry>
                  </c15:dlblFieldTable>
                  <c15:showDataLabelsRange val="0"/>
                </c:ext>
                <c:ext xmlns:c16="http://schemas.microsoft.com/office/drawing/2014/chart" uri="{C3380CC4-5D6E-409C-BE32-E72D297353CC}">
                  <c16:uniqueId val="{0000001B-E5CB-4264-B467-2F26548A290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{091E489F-59ED-4063-94FD-96633C25A303}</c15:txfldGUID>
                      <c15:f>Diagramm!$K$51</c15:f>
                      <c15:dlblFieldTableCache>
                        <c:ptCount val="1"/>
                      </c15:dlblFieldTableCache>
                    </c15:dlblFTEntry>
                  </c15:dlblFieldTable>
                  <c15:showDataLabelsRange val="0"/>
                </c:ext>
                <c:ext xmlns:c16="http://schemas.microsoft.com/office/drawing/2014/chart" uri="{C3380CC4-5D6E-409C-BE32-E72D297353CC}">
                  <c16:uniqueId val="{0000001C-E5CB-4264-B467-2F26548A290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{922CC36C-DC12-48F6-B9DB-95F108A86BA1}</c15:txfldGUID>
                      <c15:f>Diagramm!$K$52</c15:f>
                      <c15:dlblFieldTableCache>
                        <c:ptCount val="1"/>
                      </c15:dlblFieldTableCache>
                    </c15:dlblFTEntry>
                  </c15:dlblFieldTable>
                  <c15:showDataLabelsRange val="0"/>
                </c:ext>
                <c:ext xmlns:c16="http://schemas.microsoft.com/office/drawing/2014/chart" uri="{C3380CC4-5D6E-409C-BE32-E72D297353CC}">
                  <c16:uniqueId val="{0000001D-E5CB-4264-B467-2F26548A290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{BFF23891-12B7-4B61-9E8E-7CE6012E760C}</c15:txfldGUID>
                      <c15:f>Diagramm!$K$53</c15:f>
                      <c15:dlblFieldTableCache>
                        <c:ptCount val="1"/>
                      </c15:dlblFieldTableCache>
                    </c15:dlblFTEntry>
                  </c15:dlblFieldTable>
                  <c15:showDataLabelsRange val="0"/>
                </c:ext>
                <c:ext xmlns:c16="http://schemas.microsoft.com/office/drawing/2014/chart" uri="{C3380CC4-5D6E-409C-BE32-E72D297353CC}">
                  <c16:uniqueId val="{0000001E-E5CB-4264-B467-2F26548A290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{C8796584-352F-4AB9-A01E-1BD658FA4CF4}</c15:txfldGUID>
                      <c15:f>Diagramm!$K$54</c15:f>
                      <c15:dlblFieldTableCache>
                        <c:ptCount val="1"/>
                      </c15:dlblFieldTableCache>
                    </c15:dlblFTEntry>
                  </c15:dlblFieldTable>
                  <c15:showDataLabelsRange val="0"/>
                </c:ext>
                <c:ext xmlns:c16="http://schemas.microsoft.com/office/drawing/2014/chart" uri="{C3380CC4-5D6E-409C-BE32-E72D297353CC}">
                  <c16:uniqueId val="{0000001F-E5CB-4264-B467-2F26548A290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{E1D15714-8D01-405B-877E-318CB0BCA238}</c15:txfldGUID>
                      <c15:f>Diagramm!$K$55</c15:f>
                      <c15:dlblFieldTableCache>
                        <c:ptCount val="1"/>
                      </c15:dlblFieldTableCache>
                    </c15:dlblFTEntry>
                  </c15:dlblFieldTable>
                  <c15:showDataLabelsRange val="0"/>
                </c:ext>
                <c:ext xmlns:c16="http://schemas.microsoft.com/office/drawing/2014/chart" uri="{C3380CC4-5D6E-409C-BE32-E72D297353CC}">
                  <c16:uniqueId val="{00000020-E5CB-4264-B467-2F26548A290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{5997F629-3223-4A42-AFEB-8A495F0CBCBF}</c15:txfldGUID>
                      <c15:f>Diagramm!$K$56</c15:f>
                      <c15:dlblFieldTableCache>
                        <c:ptCount val="1"/>
                      </c15:dlblFieldTableCache>
                    </c15:dlblFTEntry>
                  </c15:dlblFieldTable>
                  <c15:showDataLabelsRange val="0"/>
                </c:ext>
                <c:ext xmlns:c16="http://schemas.microsoft.com/office/drawing/2014/chart" uri="{C3380CC4-5D6E-409C-BE32-E72D297353CC}">
                  <c16:uniqueId val="{00000021-E5CB-4264-B467-2F26548A290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{37282128-219C-42DC-BBA5-00E8BE380C6B}</c15:txfldGUID>
                      <c15:f>Diagramm!$K$57</c15:f>
                      <c15:dlblFieldTableCache>
                        <c:ptCount val="1"/>
                      </c15:dlblFieldTableCache>
                    </c15:dlblFTEntry>
                  </c15:dlblFieldTable>
                  <c15:showDataLabelsRange val="0"/>
                </c:ext>
                <c:ext xmlns:c16="http://schemas.microsoft.com/office/drawing/2014/chart" uri="{C3380CC4-5D6E-409C-BE32-E72D297353CC}">
                  <c16:uniqueId val="{00000022-E5CB-4264-B467-2F26548A290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{F7709CA2-B0A6-4D2F-B234-594BAF5D40A6}</c15:txfldGUID>
                      <c15:f>Diagramm!$K$58</c15:f>
                      <c15:dlblFieldTableCache>
                        <c:ptCount val="1"/>
                      </c15:dlblFieldTableCache>
                    </c15:dlblFTEntry>
                  </c15:dlblFieldTable>
                  <c15:showDataLabelsRange val="0"/>
                </c:ext>
                <c:ext xmlns:c16="http://schemas.microsoft.com/office/drawing/2014/chart" uri="{C3380CC4-5D6E-409C-BE32-E72D297353CC}">
                  <c16:uniqueId val="{00000023-E5CB-4264-B467-2F26548A290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{6FD2ACE0-8414-412D-BA95-38C230351126}</c15:txfldGUID>
                      <c15:f>Diagramm!$K$59</c15:f>
                      <c15:dlblFieldTableCache>
                        <c:ptCount val="1"/>
                      </c15:dlblFieldTableCache>
                    </c15:dlblFTEntry>
                  </c15:dlblFieldTable>
                  <c15:showDataLabelsRange val="0"/>
                </c:ext>
                <c:ext xmlns:c16="http://schemas.microsoft.com/office/drawing/2014/chart" uri="{C3380CC4-5D6E-409C-BE32-E72D297353CC}">
                  <c16:uniqueId val="{00000024-E5CB-4264-B467-2F26548A290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{ECFBB1F1-85E7-47C5-83B9-266A623223D0}</c15:txfldGUID>
                      <c15:f>Diagramm!$K$60</c15:f>
                      <c15:dlblFieldTableCache>
                        <c:ptCount val="1"/>
                      </c15:dlblFieldTableCache>
                    </c15:dlblFTEntry>
                  </c15:dlblFieldTable>
                  <c15:showDataLabelsRange val="0"/>
                </c:ext>
                <c:ext xmlns:c16="http://schemas.microsoft.com/office/drawing/2014/chart" uri="{C3380CC4-5D6E-409C-BE32-E72D297353CC}">
                  <c16:uniqueId val="{00000025-E5CB-4264-B467-2F26548A290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{5AF97528-AF7F-45BF-8EB2-F65841C580F8}</c15:txfldGUID>
                      <c15:f>Diagramm!$K$61</c15:f>
                      <c15:dlblFieldTableCache>
                        <c:ptCount val="1"/>
                      </c15:dlblFieldTableCache>
                    </c15:dlblFTEntry>
                  </c15:dlblFieldTable>
                  <c15:showDataLabelsRange val="0"/>
                </c:ext>
                <c:ext xmlns:c16="http://schemas.microsoft.com/office/drawing/2014/chart" uri="{C3380CC4-5D6E-409C-BE32-E72D297353CC}">
                  <c16:uniqueId val="{00000026-E5CB-4264-B467-2F26548A290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{9B5C8C56-89B1-4191-9A8E-49BD6A9C83FF}</c15:txfldGUID>
                      <c15:f>Diagramm!$K$62</c15:f>
                      <c15:dlblFieldTableCache>
                        <c:ptCount val="1"/>
                      </c15:dlblFieldTableCache>
                    </c15:dlblFTEntry>
                  </c15:dlblFieldTable>
                  <c15:showDataLabelsRange val="0"/>
                </c:ext>
                <c:ext xmlns:c16="http://schemas.microsoft.com/office/drawing/2014/chart" uri="{C3380CC4-5D6E-409C-BE32-E72D297353CC}">
                  <c16:uniqueId val="{00000027-E5CB-4264-B467-2F26548A290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{39700590-63A8-441B-849C-687510A48950}</c15:txfldGUID>
                      <c15:f>Diagramm!$K$63</c15:f>
                      <c15:dlblFieldTableCache>
                        <c:ptCount val="1"/>
                      </c15:dlblFieldTableCache>
                    </c15:dlblFTEntry>
                  </c15:dlblFieldTable>
                  <c15:showDataLabelsRange val="0"/>
                </c:ext>
                <c:ext xmlns:c16="http://schemas.microsoft.com/office/drawing/2014/chart" uri="{C3380CC4-5D6E-409C-BE32-E72D297353CC}">
                  <c16:uniqueId val="{00000028-E5CB-4264-B467-2F26548A290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{FD68AD26-FED2-48BE-8DB7-B8FA0C1A57C6}</c15:txfldGUID>
                      <c15:f>Diagramm!$K$64</c15:f>
                      <c15:dlblFieldTableCache>
                        <c:ptCount val="1"/>
                      </c15:dlblFieldTableCache>
                    </c15:dlblFTEntry>
                  </c15:dlblFieldTable>
                  <c15:showDataLabelsRange val="0"/>
                </c:ext>
                <c:ext xmlns:c16="http://schemas.microsoft.com/office/drawing/2014/chart" uri="{C3380CC4-5D6E-409C-BE32-E72D297353CC}">
                  <c16:uniqueId val="{00000029-E5CB-4264-B467-2F26548A290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{A9D8EC95-E4C6-47E2-A80C-E1489815D242}</c15:txfldGUID>
                      <c15:f>Diagramm!$K$65</c15:f>
                      <c15:dlblFieldTableCache>
                        <c:ptCount val="1"/>
                      </c15:dlblFieldTableCache>
                    </c15:dlblFTEntry>
                  </c15:dlblFieldTable>
                  <c15:showDataLabelsRange val="0"/>
                </c:ext>
                <c:ext xmlns:c16="http://schemas.microsoft.com/office/drawing/2014/chart" uri="{C3380CC4-5D6E-409C-BE32-E72D297353CC}">
                  <c16:uniqueId val="{0000002A-E5CB-4264-B467-2F26548A290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{FAA43857-EEE4-4FE3-A490-5549D658A58C}</c15:txfldGUID>
                      <c15:f>Diagramm!$K$66</c15:f>
                      <c15:dlblFieldTableCache>
                        <c:ptCount val="1"/>
                      </c15:dlblFieldTableCache>
                    </c15:dlblFTEntry>
                  </c15:dlblFieldTable>
                  <c15:showDataLabelsRange val="0"/>
                </c:ext>
                <c:ext xmlns:c16="http://schemas.microsoft.com/office/drawing/2014/chart" uri="{C3380CC4-5D6E-409C-BE32-E72D297353CC}">
                  <c16:uniqueId val="{0000002B-E5CB-4264-B467-2F26548A290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{057B246F-AA74-48F0-A5A4-1F8043035569}</c15:txfldGUID>
                      <c15:f>Diagramm!$K$67</c15:f>
                      <c15:dlblFieldTableCache>
                        <c:ptCount val="1"/>
                      </c15:dlblFieldTableCache>
                    </c15:dlblFTEntry>
                  </c15:dlblFieldTable>
                  <c15:showDataLabelsRange val="0"/>
                </c:ext>
                <c:ext xmlns:c16="http://schemas.microsoft.com/office/drawing/2014/chart" uri="{C3380CC4-5D6E-409C-BE32-E72D297353CC}">
                  <c16:uniqueId val="{0000002C-E5CB-4264-B467-2F26548A290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5CB-4264-B467-2F26548A290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{F36FC2A7-03FE-441D-8AE0-D500661B02EA}</c15:txfldGUID>
                      <c15:f>Diagramm!$J$46</c15:f>
                      <c15:dlblFieldTableCache>
                        <c:ptCount val="1"/>
                      </c15:dlblFieldTableCache>
                    </c15:dlblFTEntry>
                  </c15:dlblFieldTable>
                  <c15:showDataLabelsRange val="0"/>
                </c:ext>
                <c:ext xmlns:c16="http://schemas.microsoft.com/office/drawing/2014/chart" uri="{C3380CC4-5D6E-409C-BE32-E72D297353CC}">
                  <c16:uniqueId val="{0000002E-E5CB-4264-B467-2F26548A290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{9A8A25D5-20C8-4ACD-9214-3E3E39F9F5E3}</c15:txfldGUID>
                      <c15:f>Diagramm!$J$47</c15:f>
                      <c15:dlblFieldTableCache>
                        <c:ptCount val="1"/>
                      </c15:dlblFieldTableCache>
                    </c15:dlblFTEntry>
                  </c15:dlblFieldTable>
                  <c15:showDataLabelsRange val="0"/>
                </c:ext>
                <c:ext xmlns:c16="http://schemas.microsoft.com/office/drawing/2014/chart" uri="{C3380CC4-5D6E-409C-BE32-E72D297353CC}">
                  <c16:uniqueId val="{0000002F-E5CB-4264-B467-2F26548A290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{B3D4C925-6748-4CA7-8D31-7E75900EC808}</c15:txfldGUID>
                      <c15:f>Diagramm!$J$48</c15:f>
                      <c15:dlblFieldTableCache>
                        <c:ptCount val="1"/>
                      </c15:dlblFieldTableCache>
                    </c15:dlblFTEntry>
                  </c15:dlblFieldTable>
                  <c15:showDataLabelsRange val="0"/>
                </c:ext>
                <c:ext xmlns:c16="http://schemas.microsoft.com/office/drawing/2014/chart" uri="{C3380CC4-5D6E-409C-BE32-E72D297353CC}">
                  <c16:uniqueId val="{00000030-E5CB-4264-B467-2F26548A290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{56DA5E80-1A81-467C-95C2-6C4CC742EA9D}</c15:txfldGUID>
                      <c15:f>Diagramm!$J$49</c15:f>
                      <c15:dlblFieldTableCache>
                        <c:ptCount val="1"/>
                      </c15:dlblFieldTableCache>
                    </c15:dlblFTEntry>
                  </c15:dlblFieldTable>
                  <c15:showDataLabelsRange val="0"/>
                </c:ext>
                <c:ext xmlns:c16="http://schemas.microsoft.com/office/drawing/2014/chart" uri="{C3380CC4-5D6E-409C-BE32-E72D297353CC}">
                  <c16:uniqueId val="{00000031-E5CB-4264-B467-2F26548A290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{EA9236A4-0E80-4C17-9C8C-3A9B11BD688B}</c15:txfldGUID>
                      <c15:f>Diagramm!$J$50</c15:f>
                      <c15:dlblFieldTableCache>
                        <c:ptCount val="1"/>
                      </c15:dlblFieldTableCache>
                    </c15:dlblFTEntry>
                  </c15:dlblFieldTable>
                  <c15:showDataLabelsRange val="0"/>
                </c:ext>
                <c:ext xmlns:c16="http://schemas.microsoft.com/office/drawing/2014/chart" uri="{C3380CC4-5D6E-409C-BE32-E72D297353CC}">
                  <c16:uniqueId val="{00000032-E5CB-4264-B467-2F26548A290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{C9FF2A47-AAAE-4873-AAEA-BED26C3C64CC}</c15:txfldGUID>
                      <c15:f>Diagramm!$J$51</c15:f>
                      <c15:dlblFieldTableCache>
                        <c:ptCount val="1"/>
                      </c15:dlblFieldTableCache>
                    </c15:dlblFTEntry>
                  </c15:dlblFieldTable>
                  <c15:showDataLabelsRange val="0"/>
                </c:ext>
                <c:ext xmlns:c16="http://schemas.microsoft.com/office/drawing/2014/chart" uri="{C3380CC4-5D6E-409C-BE32-E72D297353CC}">
                  <c16:uniqueId val="{00000033-E5CB-4264-B467-2F26548A290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{AFFC7762-1C23-4C0D-8551-82010ECB4168}</c15:txfldGUID>
                      <c15:f>Diagramm!$J$52</c15:f>
                      <c15:dlblFieldTableCache>
                        <c:ptCount val="1"/>
                      </c15:dlblFieldTableCache>
                    </c15:dlblFTEntry>
                  </c15:dlblFieldTable>
                  <c15:showDataLabelsRange val="0"/>
                </c:ext>
                <c:ext xmlns:c16="http://schemas.microsoft.com/office/drawing/2014/chart" uri="{C3380CC4-5D6E-409C-BE32-E72D297353CC}">
                  <c16:uniqueId val="{00000034-E5CB-4264-B467-2F26548A290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{A50445B7-DF0D-437A-9807-8EF14F119E10}</c15:txfldGUID>
                      <c15:f>Diagramm!$J$53</c15:f>
                      <c15:dlblFieldTableCache>
                        <c:ptCount val="1"/>
                      </c15:dlblFieldTableCache>
                    </c15:dlblFTEntry>
                  </c15:dlblFieldTable>
                  <c15:showDataLabelsRange val="0"/>
                </c:ext>
                <c:ext xmlns:c16="http://schemas.microsoft.com/office/drawing/2014/chart" uri="{C3380CC4-5D6E-409C-BE32-E72D297353CC}">
                  <c16:uniqueId val="{00000035-E5CB-4264-B467-2F26548A290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{C64FC7B1-2F93-43E1-A892-C90B3CDD076A}</c15:txfldGUID>
                      <c15:f>Diagramm!$J$54</c15:f>
                      <c15:dlblFieldTableCache>
                        <c:ptCount val="1"/>
                      </c15:dlblFieldTableCache>
                    </c15:dlblFTEntry>
                  </c15:dlblFieldTable>
                  <c15:showDataLabelsRange val="0"/>
                </c:ext>
                <c:ext xmlns:c16="http://schemas.microsoft.com/office/drawing/2014/chart" uri="{C3380CC4-5D6E-409C-BE32-E72D297353CC}">
                  <c16:uniqueId val="{00000036-E5CB-4264-B467-2F26548A290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{A9DE6785-F039-4E43-BD68-DB287A639A96}</c15:txfldGUID>
                      <c15:f>Diagramm!$J$55</c15:f>
                      <c15:dlblFieldTableCache>
                        <c:ptCount val="1"/>
                      </c15:dlblFieldTableCache>
                    </c15:dlblFTEntry>
                  </c15:dlblFieldTable>
                  <c15:showDataLabelsRange val="0"/>
                </c:ext>
                <c:ext xmlns:c16="http://schemas.microsoft.com/office/drawing/2014/chart" uri="{C3380CC4-5D6E-409C-BE32-E72D297353CC}">
                  <c16:uniqueId val="{00000037-E5CB-4264-B467-2F26548A290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{A35C4693-A72F-43E4-A0C2-DA29A7727D42}</c15:txfldGUID>
                      <c15:f>Diagramm!$J$56</c15:f>
                      <c15:dlblFieldTableCache>
                        <c:ptCount val="1"/>
                      </c15:dlblFieldTableCache>
                    </c15:dlblFTEntry>
                  </c15:dlblFieldTable>
                  <c15:showDataLabelsRange val="0"/>
                </c:ext>
                <c:ext xmlns:c16="http://schemas.microsoft.com/office/drawing/2014/chart" uri="{C3380CC4-5D6E-409C-BE32-E72D297353CC}">
                  <c16:uniqueId val="{00000038-E5CB-4264-B467-2F26548A290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{417864E1-2FA8-4C7B-B1E4-EFB31ECA0011}</c15:txfldGUID>
                      <c15:f>Diagramm!$J$57</c15:f>
                      <c15:dlblFieldTableCache>
                        <c:ptCount val="1"/>
                      </c15:dlblFieldTableCache>
                    </c15:dlblFTEntry>
                  </c15:dlblFieldTable>
                  <c15:showDataLabelsRange val="0"/>
                </c:ext>
                <c:ext xmlns:c16="http://schemas.microsoft.com/office/drawing/2014/chart" uri="{C3380CC4-5D6E-409C-BE32-E72D297353CC}">
                  <c16:uniqueId val="{00000039-E5CB-4264-B467-2F26548A290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{E1630105-507E-4FF0-B267-98428A9C7A62}</c15:txfldGUID>
                      <c15:f>Diagramm!$J$58</c15:f>
                      <c15:dlblFieldTableCache>
                        <c:ptCount val="1"/>
                      </c15:dlblFieldTableCache>
                    </c15:dlblFTEntry>
                  </c15:dlblFieldTable>
                  <c15:showDataLabelsRange val="0"/>
                </c:ext>
                <c:ext xmlns:c16="http://schemas.microsoft.com/office/drawing/2014/chart" uri="{C3380CC4-5D6E-409C-BE32-E72D297353CC}">
                  <c16:uniqueId val="{0000003A-E5CB-4264-B467-2F26548A290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{EB714138-CE96-4AF2-8C6E-E283B9472C3D}</c15:txfldGUID>
                      <c15:f>Diagramm!$J$59</c15:f>
                      <c15:dlblFieldTableCache>
                        <c:ptCount val="1"/>
                      </c15:dlblFieldTableCache>
                    </c15:dlblFTEntry>
                  </c15:dlblFieldTable>
                  <c15:showDataLabelsRange val="0"/>
                </c:ext>
                <c:ext xmlns:c16="http://schemas.microsoft.com/office/drawing/2014/chart" uri="{C3380CC4-5D6E-409C-BE32-E72D297353CC}">
                  <c16:uniqueId val="{0000003B-E5CB-4264-B467-2F26548A290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{F6E2E467-4CC3-4B87-980A-53A6AD03044E}</c15:txfldGUID>
                      <c15:f>Diagramm!$J$60</c15:f>
                      <c15:dlblFieldTableCache>
                        <c:ptCount val="1"/>
                      </c15:dlblFieldTableCache>
                    </c15:dlblFTEntry>
                  </c15:dlblFieldTable>
                  <c15:showDataLabelsRange val="0"/>
                </c:ext>
                <c:ext xmlns:c16="http://schemas.microsoft.com/office/drawing/2014/chart" uri="{C3380CC4-5D6E-409C-BE32-E72D297353CC}">
                  <c16:uniqueId val="{0000003C-E5CB-4264-B467-2F26548A290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{CDAA3AAF-10E2-4C46-80C9-2A0CF248E729}</c15:txfldGUID>
                      <c15:f>Diagramm!$J$61</c15:f>
                      <c15:dlblFieldTableCache>
                        <c:ptCount val="1"/>
                      </c15:dlblFieldTableCache>
                    </c15:dlblFTEntry>
                  </c15:dlblFieldTable>
                  <c15:showDataLabelsRange val="0"/>
                </c:ext>
                <c:ext xmlns:c16="http://schemas.microsoft.com/office/drawing/2014/chart" uri="{C3380CC4-5D6E-409C-BE32-E72D297353CC}">
                  <c16:uniqueId val="{0000003D-E5CB-4264-B467-2F26548A290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{301702B2-064C-4602-8C2C-91CEB03BBAA3}</c15:txfldGUID>
                      <c15:f>Diagramm!$J$62</c15:f>
                      <c15:dlblFieldTableCache>
                        <c:ptCount val="1"/>
                      </c15:dlblFieldTableCache>
                    </c15:dlblFTEntry>
                  </c15:dlblFieldTable>
                  <c15:showDataLabelsRange val="0"/>
                </c:ext>
                <c:ext xmlns:c16="http://schemas.microsoft.com/office/drawing/2014/chart" uri="{C3380CC4-5D6E-409C-BE32-E72D297353CC}">
                  <c16:uniqueId val="{0000003E-E5CB-4264-B467-2F26548A290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{F07AE954-EBB0-4645-98EC-0F8A7C369F09}</c15:txfldGUID>
                      <c15:f>Diagramm!$J$63</c15:f>
                      <c15:dlblFieldTableCache>
                        <c:ptCount val="1"/>
                      </c15:dlblFieldTableCache>
                    </c15:dlblFTEntry>
                  </c15:dlblFieldTable>
                  <c15:showDataLabelsRange val="0"/>
                </c:ext>
                <c:ext xmlns:c16="http://schemas.microsoft.com/office/drawing/2014/chart" uri="{C3380CC4-5D6E-409C-BE32-E72D297353CC}">
                  <c16:uniqueId val="{0000003F-E5CB-4264-B467-2F26548A290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{607F93C9-A9A8-4A76-9350-EFF52478E118}</c15:txfldGUID>
                      <c15:f>Diagramm!$J$64</c15:f>
                      <c15:dlblFieldTableCache>
                        <c:ptCount val="1"/>
                      </c15:dlblFieldTableCache>
                    </c15:dlblFTEntry>
                  </c15:dlblFieldTable>
                  <c15:showDataLabelsRange val="0"/>
                </c:ext>
                <c:ext xmlns:c16="http://schemas.microsoft.com/office/drawing/2014/chart" uri="{C3380CC4-5D6E-409C-BE32-E72D297353CC}">
                  <c16:uniqueId val="{00000040-E5CB-4264-B467-2F26548A290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{BD51984A-F376-499E-84C4-8700321C1F86}</c15:txfldGUID>
                      <c15:f>Diagramm!$J$65</c15:f>
                      <c15:dlblFieldTableCache>
                        <c:ptCount val="1"/>
                      </c15:dlblFieldTableCache>
                    </c15:dlblFTEntry>
                  </c15:dlblFieldTable>
                  <c15:showDataLabelsRange val="0"/>
                </c:ext>
                <c:ext xmlns:c16="http://schemas.microsoft.com/office/drawing/2014/chart" uri="{C3380CC4-5D6E-409C-BE32-E72D297353CC}">
                  <c16:uniqueId val="{00000041-E5CB-4264-B467-2F26548A290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{4E277317-FDED-4C60-A225-97D1961C130C}</c15:txfldGUID>
                      <c15:f>Diagramm!$J$66</c15:f>
                      <c15:dlblFieldTableCache>
                        <c:ptCount val="1"/>
                      </c15:dlblFieldTableCache>
                    </c15:dlblFTEntry>
                  </c15:dlblFieldTable>
                  <c15:showDataLabelsRange val="0"/>
                </c:ext>
                <c:ext xmlns:c16="http://schemas.microsoft.com/office/drawing/2014/chart" uri="{C3380CC4-5D6E-409C-BE32-E72D297353CC}">
                  <c16:uniqueId val="{00000042-E5CB-4264-B467-2F26548A290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{DD086C1D-A613-4DD1-BB17-2B68E960B899}</c15:txfldGUID>
                      <c15:f>Diagramm!$J$67</c15:f>
                      <c15:dlblFieldTableCache>
                        <c:ptCount val="1"/>
                      </c15:dlblFieldTableCache>
                    </c15:dlblFTEntry>
                  </c15:dlblFieldTable>
                  <c15:showDataLabelsRange val="0"/>
                </c:ext>
                <c:ext xmlns:c16="http://schemas.microsoft.com/office/drawing/2014/chart" uri="{C3380CC4-5D6E-409C-BE32-E72D297353CC}">
                  <c16:uniqueId val="{00000043-E5CB-4264-B467-2F26548A290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5CB-4264-B467-2F26548A290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B6-4284-B060-B5D8597D30D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B6-4284-B060-B5D8597D30D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B6-4284-B060-B5D8597D30D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B6-4284-B060-B5D8597D30D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B6-4284-B060-B5D8597D30D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B6-4284-B060-B5D8597D30D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B6-4284-B060-B5D8597D30D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B6-4284-B060-B5D8597D30D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B6-4284-B060-B5D8597D30D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B6-4284-B060-B5D8597D30D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B6-4284-B060-B5D8597D30D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B6-4284-B060-B5D8597D30D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B6-4284-B060-B5D8597D30D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B6-4284-B060-B5D8597D30D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5B6-4284-B060-B5D8597D30D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5B6-4284-B060-B5D8597D30D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5B6-4284-B060-B5D8597D30D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5B6-4284-B060-B5D8597D30D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5B6-4284-B060-B5D8597D30D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5B6-4284-B060-B5D8597D30D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5B6-4284-B060-B5D8597D30D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5B6-4284-B060-B5D8597D30D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5B6-4284-B060-B5D8597D30D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5B6-4284-B060-B5D8597D30D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5B6-4284-B060-B5D8597D30D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5B6-4284-B060-B5D8597D30D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5B6-4284-B060-B5D8597D30D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5B6-4284-B060-B5D8597D30D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5B6-4284-B060-B5D8597D30D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5B6-4284-B060-B5D8597D30D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5B6-4284-B060-B5D8597D30D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5B6-4284-B060-B5D8597D30D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5B6-4284-B060-B5D8597D30D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5B6-4284-B060-B5D8597D30D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5B6-4284-B060-B5D8597D30D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5B6-4284-B060-B5D8597D30D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5B6-4284-B060-B5D8597D30D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5B6-4284-B060-B5D8597D30D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5B6-4284-B060-B5D8597D30D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5B6-4284-B060-B5D8597D30D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5B6-4284-B060-B5D8597D30D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5B6-4284-B060-B5D8597D30D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5B6-4284-B060-B5D8597D30D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5B6-4284-B060-B5D8597D30D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5B6-4284-B060-B5D8597D30D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5B6-4284-B060-B5D8597D30D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5B6-4284-B060-B5D8597D30D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5B6-4284-B060-B5D8597D30D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5B6-4284-B060-B5D8597D30D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5B6-4284-B060-B5D8597D30D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5B6-4284-B060-B5D8597D30D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5B6-4284-B060-B5D8597D30D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5B6-4284-B060-B5D8597D30D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5B6-4284-B060-B5D8597D30D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5B6-4284-B060-B5D8597D30D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5B6-4284-B060-B5D8597D30D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5B6-4284-B060-B5D8597D30D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5B6-4284-B060-B5D8597D30D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5B6-4284-B060-B5D8597D30D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5B6-4284-B060-B5D8597D30D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5B6-4284-B060-B5D8597D30D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5B6-4284-B060-B5D8597D30D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5B6-4284-B060-B5D8597D30D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5B6-4284-B060-B5D8597D30D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5B6-4284-B060-B5D8597D30D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5B6-4284-B060-B5D8597D30D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5B6-4284-B060-B5D8597D30D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5B6-4284-B060-B5D8597D30D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5B6-4284-B060-B5D8597D30D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100.93189532244784</c:v>
                </c:pt>
                <c:pt idx="2">
                  <c:v>103.31385190094595</c:v>
                </c:pt>
                <c:pt idx="3">
                  <c:v>103.1009620212488</c:v>
                </c:pt>
                <c:pt idx="4">
                  <c:v>103.97461388604366</c:v>
                </c:pt>
                <c:pt idx="5">
                  <c:v>104.95671908577854</c:v>
                </c:pt>
                <c:pt idx="6">
                  <c:v>106.61967022152598</c:v>
                </c:pt>
                <c:pt idx="7">
                  <c:v>106.26619268542508</c:v>
                </c:pt>
                <c:pt idx="8">
                  <c:v>106.33447811853547</c:v>
                </c:pt>
                <c:pt idx="9">
                  <c:v>106.80845936012533</c:v>
                </c:pt>
                <c:pt idx="10">
                  <c:v>108.42521740876865</c:v>
                </c:pt>
                <c:pt idx="11">
                  <c:v>107.95726135245324</c:v>
                </c:pt>
                <c:pt idx="12">
                  <c:v>108.14002530577815</c:v>
                </c:pt>
                <c:pt idx="13">
                  <c:v>108.60998975718503</c:v>
                </c:pt>
                <c:pt idx="14">
                  <c:v>110.15243718744352</c:v>
                </c:pt>
                <c:pt idx="15">
                  <c:v>109.65234680966441</c:v>
                </c:pt>
                <c:pt idx="16">
                  <c:v>109.20045791408086</c:v>
                </c:pt>
                <c:pt idx="17">
                  <c:v>109.84916952862966</c:v>
                </c:pt>
                <c:pt idx="18">
                  <c:v>109.49569199252878</c:v>
                </c:pt>
                <c:pt idx="19">
                  <c:v>109.01769396075596</c:v>
                </c:pt>
                <c:pt idx="20">
                  <c:v>109.01970235584744</c:v>
                </c:pt>
                <c:pt idx="21">
                  <c:v>109.41334779377799</c:v>
                </c:pt>
                <c:pt idx="22">
                  <c:v>111.22893695647808</c:v>
                </c:pt>
                <c:pt idx="23">
                  <c:v>110.74893052961379</c:v>
                </c:pt>
                <c:pt idx="24">
                  <c:v>114.84203972605491</c:v>
                </c:pt>
              </c:numCache>
            </c:numRef>
          </c:val>
          <c:smooth val="0"/>
          <c:extLst>
            <c:ext xmlns:c16="http://schemas.microsoft.com/office/drawing/2014/chart" uri="{C3380CC4-5D6E-409C-BE32-E72D297353CC}">
              <c16:uniqueId val="{00000000-E0DD-4A82-8944-79BC99EDEC9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102.09748892171345</c:v>
                </c:pt>
                <c:pt idx="2">
                  <c:v>114.77104874446084</c:v>
                </c:pt>
                <c:pt idx="3">
                  <c:v>114.41654357459379</c:v>
                </c:pt>
                <c:pt idx="4">
                  <c:v>111.22599704579027</c:v>
                </c:pt>
                <c:pt idx="5">
                  <c:v>116.07090103397341</c:v>
                </c:pt>
                <c:pt idx="6">
                  <c:v>119.11373707533235</c:v>
                </c:pt>
                <c:pt idx="7">
                  <c:v>118.31610044313146</c:v>
                </c:pt>
                <c:pt idx="8">
                  <c:v>119.14327917282125</c:v>
                </c:pt>
                <c:pt idx="9">
                  <c:v>121.83161004431315</c:v>
                </c:pt>
                <c:pt idx="10">
                  <c:v>124.43131462333825</c:v>
                </c:pt>
                <c:pt idx="11">
                  <c:v>125.64254062038404</c:v>
                </c:pt>
                <c:pt idx="12">
                  <c:v>122.62924667651403</c:v>
                </c:pt>
                <c:pt idx="13">
                  <c:v>124.19497784342688</c:v>
                </c:pt>
                <c:pt idx="14">
                  <c:v>129.51255539143278</c:v>
                </c:pt>
                <c:pt idx="15">
                  <c:v>126.49926144756279</c:v>
                </c:pt>
                <c:pt idx="16">
                  <c:v>123.51550960118169</c:v>
                </c:pt>
                <c:pt idx="17">
                  <c:v>126.67651403249631</c:v>
                </c:pt>
                <c:pt idx="18">
                  <c:v>117.60709010339734</c:v>
                </c:pt>
                <c:pt idx="19">
                  <c:v>119.23190546528804</c:v>
                </c:pt>
                <c:pt idx="20">
                  <c:v>118.2274741506647</c:v>
                </c:pt>
                <c:pt idx="21">
                  <c:v>118.2274741506647</c:v>
                </c:pt>
                <c:pt idx="22">
                  <c:v>121.41802067946826</c:v>
                </c:pt>
                <c:pt idx="23">
                  <c:v>122.92466765140324</c:v>
                </c:pt>
                <c:pt idx="24">
                  <c:v>115.59822747415068</c:v>
                </c:pt>
              </c:numCache>
            </c:numRef>
          </c:val>
          <c:smooth val="0"/>
          <c:extLst>
            <c:ext xmlns:c16="http://schemas.microsoft.com/office/drawing/2014/chart" uri="{C3380CC4-5D6E-409C-BE32-E72D297353CC}">
              <c16:uniqueId val="{00000001-E0DD-4A82-8944-79BC99EDEC9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104.5892788276128</c:v>
                </c:pt>
                <c:pt idx="2">
                  <c:v>128.61550327805631</c:v>
                </c:pt>
                <c:pt idx="3">
                  <c:v>133.28191284226764</c:v>
                </c:pt>
                <c:pt idx="4">
                  <c:v>126.89291682735571</c:v>
                </c:pt>
                <c:pt idx="5">
                  <c:v>133.82182799845739</c:v>
                </c:pt>
                <c:pt idx="6">
                  <c:v>129.51536187170586</c:v>
                </c:pt>
                <c:pt idx="7">
                  <c:v>133.30762308780049</c:v>
                </c:pt>
                <c:pt idx="8">
                  <c:v>129.45108625787375</c:v>
                </c:pt>
                <c:pt idx="9">
                  <c:v>133.03766550970562</c:v>
                </c:pt>
                <c:pt idx="10">
                  <c:v>127.44568710631185</c:v>
                </c:pt>
                <c:pt idx="11">
                  <c:v>130.11955264172772</c:v>
                </c:pt>
                <c:pt idx="12">
                  <c:v>124.1419205553413</c:v>
                </c:pt>
                <c:pt idx="13">
                  <c:v>127.32999100141407</c:v>
                </c:pt>
                <c:pt idx="14">
                  <c:v>123.58915027638513</c:v>
                </c:pt>
                <c:pt idx="15">
                  <c:v>127.86990615760381</c:v>
                </c:pt>
                <c:pt idx="16">
                  <c:v>122.81784291039979</c:v>
                </c:pt>
                <c:pt idx="17">
                  <c:v>124.30903715130479</c:v>
                </c:pt>
                <c:pt idx="18">
                  <c:v>91.965548270985991</c:v>
                </c:pt>
                <c:pt idx="19">
                  <c:v>96.606247589664491</c:v>
                </c:pt>
                <c:pt idx="20">
                  <c:v>92.582594163774274</c:v>
                </c:pt>
                <c:pt idx="21">
                  <c:v>96.721943694562285</c:v>
                </c:pt>
                <c:pt idx="22">
                  <c:v>91.052834554569998</c:v>
                </c:pt>
                <c:pt idx="23">
                  <c:v>93.482452757423829</c:v>
                </c:pt>
                <c:pt idx="24">
                  <c:v>87.170587479110424</c:v>
                </c:pt>
              </c:numCache>
            </c:numRef>
          </c:val>
          <c:smooth val="0"/>
          <c:extLst>
            <c:ext xmlns:c16="http://schemas.microsoft.com/office/drawing/2014/chart" uri="{C3380CC4-5D6E-409C-BE32-E72D297353CC}">
              <c16:uniqueId val="{00000002-E0DD-4A82-8944-79BC99EDEC9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0DD-4A82-8944-79BC99EDEC9A}"/>
                </c:ext>
              </c:extLst>
            </c:dLbl>
            <c:dLbl>
              <c:idx val="1"/>
              <c:delete val="1"/>
              <c:extLst>
                <c:ext xmlns:c15="http://schemas.microsoft.com/office/drawing/2012/chart" uri="{CE6537A1-D6FC-4f65-9D91-7224C49458BB}"/>
                <c:ext xmlns:c16="http://schemas.microsoft.com/office/drawing/2014/chart" uri="{C3380CC4-5D6E-409C-BE32-E72D297353CC}">
                  <c16:uniqueId val="{00000004-E0DD-4A82-8944-79BC99EDEC9A}"/>
                </c:ext>
              </c:extLst>
            </c:dLbl>
            <c:dLbl>
              <c:idx val="2"/>
              <c:delete val="1"/>
              <c:extLst>
                <c:ext xmlns:c15="http://schemas.microsoft.com/office/drawing/2012/chart" uri="{CE6537A1-D6FC-4f65-9D91-7224C49458BB}"/>
                <c:ext xmlns:c16="http://schemas.microsoft.com/office/drawing/2014/chart" uri="{C3380CC4-5D6E-409C-BE32-E72D297353CC}">
                  <c16:uniqueId val="{00000005-E0DD-4A82-8944-79BC99EDEC9A}"/>
                </c:ext>
              </c:extLst>
            </c:dLbl>
            <c:dLbl>
              <c:idx val="3"/>
              <c:delete val="1"/>
              <c:extLst>
                <c:ext xmlns:c15="http://schemas.microsoft.com/office/drawing/2012/chart" uri="{CE6537A1-D6FC-4f65-9D91-7224C49458BB}"/>
                <c:ext xmlns:c16="http://schemas.microsoft.com/office/drawing/2014/chart" uri="{C3380CC4-5D6E-409C-BE32-E72D297353CC}">
                  <c16:uniqueId val="{00000006-E0DD-4A82-8944-79BC99EDEC9A}"/>
                </c:ext>
              </c:extLst>
            </c:dLbl>
            <c:dLbl>
              <c:idx val="4"/>
              <c:delete val="1"/>
              <c:extLst>
                <c:ext xmlns:c15="http://schemas.microsoft.com/office/drawing/2012/chart" uri="{CE6537A1-D6FC-4f65-9D91-7224C49458BB}"/>
                <c:ext xmlns:c16="http://schemas.microsoft.com/office/drawing/2014/chart" uri="{C3380CC4-5D6E-409C-BE32-E72D297353CC}">
                  <c16:uniqueId val="{00000007-E0DD-4A82-8944-79BC99EDEC9A}"/>
                </c:ext>
              </c:extLst>
            </c:dLbl>
            <c:dLbl>
              <c:idx val="5"/>
              <c:delete val="1"/>
              <c:extLst>
                <c:ext xmlns:c15="http://schemas.microsoft.com/office/drawing/2012/chart" uri="{CE6537A1-D6FC-4f65-9D91-7224C49458BB}"/>
                <c:ext xmlns:c16="http://schemas.microsoft.com/office/drawing/2014/chart" uri="{C3380CC4-5D6E-409C-BE32-E72D297353CC}">
                  <c16:uniqueId val="{00000008-E0DD-4A82-8944-79BC99EDEC9A}"/>
                </c:ext>
              </c:extLst>
            </c:dLbl>
            <c:dLbl>
              <c:idx val="6"/>
              <c:delete val="1"/>
              <c:extLst>
                <c:ext xmlns:c15="http://schemas.microsoft.com/office/drawing/2012/chart" uri="{CE6537A1-D6FC-4f65-9D91-7224C49458BB}"/>
                <c:ext xmlns:c16="http://schemas.microsoft.com/office/drawing/2014/chart" uri="{C3380CC4-5D6E-409C-BE32-E72D297353CC}">
                  <c16:uniqueId val="{00000009-E0DD-4A82-8944-79BC99EDEC9A}"/>
                </c:ext>
              </c:extLst>
            </c:dLbl>
            <c:dLbl>
              <c:idx val="7"/>
              <c:delete val="1"/>
              <c:extLst>
                <c:ext xmlns:c15="http://schemas.microsoft.com/office/drawing/2012/chart" uri="{CE6537A1-D6FC-4f65-9D91-7224C49458BB}"/>
                <c:ext xmlns:c16="http://schemas.microsoft.com/office/drawing/2014/chart" uri="{C3380CC4-5D6E-409C-BE32-E72D297353CC}">
                  <c16:uniqueId val="{0000000A-E0DD-4A82-8944-79BC99EDEC9A}"/>
                </c:ext>
              </c:extLst>
            </c:dLbl>
            <c:dLbl>
              <c:idx val="8"/>
              <c:delete val="1"/>
              <c:extLst>
                <c:ext xmlns:c15="http://schemas.microsoft.com/office/drawing/2012/chart" uri="{CE6537A1-D6FC-4f65-9D91-7224C49458BB}"/>
                <c:ext xmlns:c16="http://schemas.microsoft.com/office/drawing/2014/chart" uri="{C3380CC4-5D6E-409C-BE32-E72D297353CC}">
                  <c16:uniqueId val="{0000000B-E0DD-4A82-8944-79BC99EDEC9A}"/>
                </c:ext>
              </c:extLst>
            </c:dLbl>
            <c:dLbl>
              <c:idx val="9"/>
              <c:delete val="1"/>
              <c:extLst>
                <c:ext xmlns:c15="http://schemas.microsoft.com/office/drawing/2012/chart" uri="{CE6537A1-D6FC-4f65-9D91-7224C49458BB}"/>
                <c:ext xmlns:c16="http://schemas.microsoft.com/office/drawing/2014/chart" uri="{C3380CC4-5D6E-409C-BE32-E72D297353CC}">
                  <c16:uniqueId val="{0000000C-E0DD-4A82-8944-79BC99EDEC9A}"/>
                </c:ext>
              </c:extLst>
            </c:dLbl>
            <c:dLbl>
              <c:idx val="10"/>
              <c:delete val="1"/>
              <c:extLst>
                <c:ext xmlns:c15="http://schemas.microsoft.com/office/drawing/2012/chart" uri="{CE6537A1-D6FC-4f65-9D91-7224C49458BB}"/>
                <c:ext xmlns:c16="http://schemas.microsoft.com/office/drawing/2014/chart" uri="{C3380CC4-5D6E-409C-BE32-E72D297353CC}">
                  <c16:uniqueId val="{0000000D-E0DD-4A82-8944-79BC99EDEC9A}"/>
                </c:ext>
              </c:extLst>
            </c:dLbl>
            <c:dLbl>
              <c:idx val="11"/>
              <c:delete val="1"/>
              <c:extLst>
                <c:ext xmlns:c15="http://schemas.microsoft.com/office/drawing/2012/chart" uri="{CE6537A1-D6FC-4f65-9D91-7224C49458BB}"/>
                <c:ext xmlns:c16="http://schemas.microsoft.com/office/drawing/2014/chart" uri="{C3380CC4-5D6E-409C-BE32-E72D297353CC}">
                  <c16:uniqueId val="{0000000E-E0DD-4A82-8944-79BC99EDEC9A}"/>
                </c:ext>
              </c:extLst>
            </c:dLbl>
            <c:dLbl>
              <c:idx val="12"/>
              <c:delete val="1"/>
              <c:extLst>
                <c:ext xmlns:c15="http://schemas.microsoft.com/office/drawing/2012/chart" uri="{CE6537A1-D6FC-4f65-9D91-7224C49458BB}"/>
                <c:ext xmlns:c16="http://schemas.microsoft.com/office/drawing/2014/chart" uri="{C3380CC4-5D6E-409C-BE32-E72D297353CC}">
                  <c16:uniqueId val="{0000000F-E0DD-4A82-8944-79BC99EDEC9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DD-4A82-8944-79BC99EDEC9A}"/>
                </c:ext>
              </c:extLst>
            </c:dLbl>
            <c:dLbl>
              <c:idx val="14"/>
              <c:delete val="1"/>
              <c:extLst>
                <c:ext xmlns:c15="http://schemas.microsoft.com/office/drawing/2012/chart" uri="{CE6537A1-D6FC-4f65-9D91-7224C49458BB}"/>
                <c:ext xmlns:c16="http://schemas.microsoft.com/office/drawing/2014/chart" uri="{C3380CC4-5D6E-409C-BE32-E72D297353CC}">
                  <c16:uniqueId val="{00000011-E0DD-4A82-8944-79BC99EDEC9A}"/>
                </c:ext>
              </c:extLst>
            </c:dLbl>
            <c:dLbl>
              <c:idx val="15"/>
              <c:delete val="1"/>
              <c:extLst>
                <c:ext xmlns:c15="http://schemas.microsoft.com/office/drawing/2012/chart" uri="{CE6537A1-D6FC-4f65-9D91-7224C49458BB}"/>
                <c:ext xmlns:c16="http://schemas.microsoft.com/office/drawing/2014/chart" uri="{C3380CC4-5D6E-409C-BE32-E72D297353CC}">
                  <c16:uniqueId val="{00000012-E0DD-4A82-8944-79BC99EDEC9A}"/>
                </c:ext>
              </c:extLst>
            </c:dLbl>
            <c:dLbl>
              <c:idx val="16"/>
              <c:delete val="1"/>
              <c:extLst>
                <c:ext xmlns:c15="http://schemas.microsoft.com/office/drawing/2012/chart" uri="{CE6537A1-D6FC-4f65-9D91-7224C49458BB}"/>
                <c:ext xmlns:c16="http://schemas.microsoft.com/office/drawing/2014/chart" uri="{C3380CC4-5D6E-409C-BE32-E72D297353CC}">
                  <c16:uniqueId val="{00000013-E0DD-4A82-8944-79BC99EDEC9A}"/>
                </c:ext>
              </c:extLst>
            </c:dLbl>
            <c:dLbl>
              <c:idx val="17"/>
              <c:delete val="1"/>
              <c:extLst>
                <c:ext xmlns:c15="http://schemas.microsoft.com/office/drawing/2012/chart" uri="{CE6537A1-D6FC-4f65-9D91-7224C49458BB}"/>
                <c:ext xmlns:c16="http://schemas.microsoft.com/office/drawing/2014/chart" uri="{C3380CC4-5D6E-409C-BE32-E72D297353CC}">
                  <c16:uniqueId val="{00000014-E0DD-4A82-8944-79BC99EDEC9A}"/>
                </c:ext>
              </c:extLst>
            </c:dLbl>
            <c:dLbl>
              <c:idx val="18"/>
              <c:delete val="1"/>
              <c:extLst>
                <c:ext xmlns:c15="http://schemas.microsoft.com/office/drawing/2012/chart" uri="{CE6537A1-D6FC-4f65-9D91-7224C49458BB}"/>
                <c:ext xmlns:c16="http://schemas.microsoft.com/office/drawing/2014/chart" uri="{C3380CC4-5D6E-409C-BE32-E72D297353CC}">
                  <c16:uniqueId val="{00000015-E0DD-4A82-8944-79BC99EDEC9A}"/>
                </c:ext>
              </c:extLst>
            </c:dLbl>
            <c:dLbl>
              <c:idx val="19"/>
              <c:delete val="1"/>
              <c:extLst>
                <c:ext xmlns:c15="http://schemas.microsoft.com/office/drawing/2012/chart" uri="{CE6537A1-D6FC-4f65-9D91-7224C49458BB}"/>
                <c:ext xmlns:c16="http://schemas.microsoft.com/office/drawing/2014/chart" uri="{C3380CC4-5D6E-409C-BE32-E72D297353CC}">
                  <c16:uniqueId val="{00000016-E0DD-4A82-8944-79BC99EDEC9A}"/>
                </c:ext>
              </c:extLst>
            </c:dLbl>
            <c:dLbl>
              <c:idx val="20"/>
              <c:delete val="1"/>
              <c:extLst>
                <c:ext xmlns:c15="http://schemas.microsoft.com/office/drawing/2012/chart" uri="{CE6537A1-D6FC-4f65-9D91-7224C49458BB}"/>
                <c:ext xmlns:c16="http://schemas.microsoft.com/office/drawing/2014/chart" uri="{C3380CC4-5D6E-409C-BE32-E72D297353CC}">
                  <c16:uniqueId val="{00000017-E0DD-4A82-8944-79BC99EDEC9A}"/>
                </c:ext>
              </c:extLst>
            </c:dLbl>
            <c:dLbl>
              <c:idx val="21"/>
              <c:delete val="1"/>
              <c:extLst>
                <c:ext xmlns:c15="http://schemas.microsoft.com/office/drawing/2012/chart" uri="{CE6537A1-D6FC-4f65-9D91-7224C49458BB}"/>
                <c:ext xmlns:c16="http://schemas.microsoft.com/office/drawing/2014/chart" uri="{C3380CC4-5D6E-409C-BE32-E72D297353CC}">
                  <c16:uniqueId val="{00000018-E0DD-4A82-8944-79BC99EDEC9A}"/>
                </c:ext>
              </c:extLst>
            </c:dLbl>
            <c:dLbl>
              <c:idx val="22"/>
              <c:delete val="1"/>
              <c:extLst>
                <c:ext xmlns:c15="http://schemas.microsoft.com/office/drawing/2012/chart" uri="{CE6537A1-D6FC-4f65-9D91-7224C49458BB}"/>
                <c:ext xmlns:c16="http://schemas.microsoft.com/office/drawing/2014/chart" uri="{C3380CC4-5D6E-409C-BE32-E72D297353CC}">
                  <c16:uniqueId val="{00000019-E0DD-4A82-8944-79BC99EDEC9A}"/>
                </c:ext>
              </c:extLst>
            </c:dLbl>
            <c:dLbl>
              <c:idx val="23"/>
              <c:delete val="1"/>
              <c:extLst>
                <c:ext xmlns:c15="http://schemas.microsoft.com/office/drawing/2012/chart" uri="{CE6537A1-D6FC-4f65-9D91-7224C49458BB}"/>
                <c:ext xmlns:c16="http://schemas.microsoft.com/office/drawing/2014/chart" uri="{C3380CC4-5D6E-409C-BE32-E72D297353CC}">
                  <c16:uniqueId val="{0000001A-E0DD-4A82-8944-79BC99EDEC9A}"/>
                </c:ext>
              </c:extLst>
            </c:dLbl>
            <c:dLbl>
              <c:idx val="24"/>
              <c:delete val="1"/>
              <c:extLst>
                <c:ext xmlns:c15="http://schemas.microsoft.com/office/drawing/2012/chart" uri="{CE6537A1-D6FC-4f65-9D91-7224C49458BB}"/>
                <c:ext xmlns:c16="http://schemas.microsoft.com/office/drawing/2014/chart" uri="{C3380CC4-5D6E-409C-BE32-E72D297353CC}">
                  <c16:uniqueId val="{0000001B-E0DD-4A82-8944-79BC99EDEC9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0DD-4A82-8944-79BC99EDEC9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Bamberg, Stadt (09461)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57181</v>
      </c>
      <c r="F11" s="238">
        <v>55143</v>
      </c>
      <c r="G11" s="238">
        <v>55382</v>
      </c>
      <c r="H11" s="238">
        <v>54478</v>
      </c>
      <c r="I11" s="265">
        <v>54282</v>
      </c>
      <c r="J11" s="263">
        <v>2899</v>
      </c>
      <c r="K11" s="266">
        <v>5.3406285693231643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15.723754393942043</v>
      </c>
      <c r="E13" s="115">
        <v>8991</v>
      </c>
      <c r="F13" s="114">
        <v>8607</v>
      </c>
      <c r="G13" s="114">
        <v>8588</v>
      </c>
      <c r="H13" s="114">
        <v>8552</v>
      </c>
      <c r="I13" s="140">
        <v>8424</v>
      </c>
      <c r="J13" s="115">
        <v>567</v>
      </c>
      <c r="K13" s="116">
        <v>6.7307692307692308</v>
      </c>
    </row>
    <row r="14" spans="1:255" ht="14.1" customHeight="1" x14ac:dyDescent="0.2">
      <c r="A14" s="306" t="s">
        <v>230</v>
      </c>
      <c r="B14" s="307"/>
      <c r="C14" s="308"/>
      <c r="D14" s="113">
        <v>57.480631678354698</v>
      </c>
      <c r="E14" s="115">
        <v>32868</v>
      </c>
      <c r="F14" s="114">
        <v>32561</v>
      </c>
      <c r="G14" s="114">
        <v>32867</v>
      </c>
      <c r="H14" s="114">
        <v>32215</v>
      </c>
      <c r="I14" s="140">
        <v>32232</v>
      </c>
      <c r="J14" s="115">
        <v>636</v>
      </c>
      <c r="K14" s="116">
        <v>1.9731943410275503</v>
      </c>
    </row>
    <row r="15" spans="1:255" ht="14.1" customHeight="1" x14ac:dyDescent="0.2">
      <c r="A15" s="306" t="s">
        <v>231</v>
      </c>
      <c r="B15" s="307"/>
      <c r="C15" s="308"/>
      <c r="D15" s="113">
        <v>13.035798604431543</v>
      </c>
      <c r="E15" s="115">
        <v>7454</v>
      </c>
      <c r="F15" s="114">
        <v>6598</v>
      </c>
      <c r="G15" s="114">
        <v>6615</v>
      </c>
      <c r="H15" s="114">
        <v>6497</v>
      </c>
      <c r="I15" s="140">
        <v>6489</v>
      </c>
      <c r="J15" s="115">
        <v>965</v>
      </c>
      <c r="K15" s="116">
        <v>14.871320696563416</v>
      </c>
    </row>
    <row r="16" spans="1:255" ht="14.1" customHeight="1" x14ac:dyDescent="0.2">
      <c r="A16" s="306" t="s">
        <v>232</v>
      </c>
      <c r="B16" s="307"/>
      <c r="C16" s="308"/>
      <c r="D16" s="113">
        <v>13.700355013028803</v>
      </c>
      <c r="E16" s="115">
        <v>7834</v>
      </c>
      <c r="F16" s="114">
        <v>7343</v>
      </c>
      <c r="G16" s="114">
        <v>7279</v>
      </c>
      <c r="H16" s="114">
        <v>7183</v>
      </c>
      <c r="I16" s="140">
        <v>7099</v>
      </c>
      <c r="J16" s="115">
        <v>735</v>
      </c>
      <c r="K16" s="116">
        <v>10.353570925482462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0.15914377153250206</v>
      </c>
      <c r="E18" s="115">
        <v>91</v>
      </c>
      <c r="F18" s="114">
        <v>81</v>
      </c>
      <c r="G18" s="114">
        <v>100</v>
      </c>
      <c r="H18" s="114">
        <v>112</v>
      </c>
      <c r="I18" s="140">
        <v>100</v>
      </c>
      <c r="J18" s="115">
        <v>-9</v>
      </c>
      <c r="K18" s="116">
        <v>-9</v>
      </c>
    </row>
    <row r="19" spans="1:255" ht="14.1" customHeight="1" x14ac:dyDescent="0.2">
      <c r="A19" s="306" t="s">
        <v>235</v>
      </c>
      <c r="B19" s="307" t="s">
        <v>236</v>
      </c>
      <c r="C19" s="308"/>
      <c r="D19" s="113">
        <v>6.6455640859726134E-2</v>
      </c>
      <c r="E19" s="115">
        <v>38</v>
      </c>
      <c r="F19" s="114">
        <v>30</v>
      </c>
      <c r="G19" s="114">
        <v>47</v>
      </c>
      <c r="H19" s="114">
        <v>62</v>
      </c>
      <c r="I19" s="140">
        <v>49</v>
      </c>
      <c r="J19" s="115">
        <v>-11</v>
      </c>
      <c r="K19" s="116">
        <v>-22.448979591836736</v>
      </c>
    </row>
    <row r="20" spans="1:255" ht="14.1" customHeight="1" x14ac:dyDescent="0.2">
      <c r="A20" s="306">
        <v>12</v>
      </c>
      <c r="B20" s="307" t="s">
        <v>237</v>
      </c>
      <c r="C20" s="308"/>
      <c r="D20" s="113">
        <v>0.5124079676815726</v>
      </c>
      <c r="E20" s="115">
        <v>293</v>
      </c>
      <c r="F20" s="114">
        <v>273</v>
      </c>
      <c r="G20" s="114">
        <v>298</v>
      </c>
      <c r="H20" s="114">
        <v>314</v>
      </c>
      <c r="I20" s="140">
        <v>303</v>
      </c>
      <c r="J20" s="115">
        <v>-10</v>
      </c>
      <c r="K20" s="116">
        <v>-3.3003300330033003</v>
      </c>
    </row>
    <row r="21" spans="1:255" ht="14.1" customHeight="1" x14ac:dyDescent="0.2">
      <c r="A21" s="306">
        <v>21</v>
      </c>
      <c r="B21" s="307" t="s">
        <v>238</v>
      </c>
      <c r="C21" s="308"/>
      <c r="D21" s="113">
        <v>0.66280757594305806</v>
      </c>
      <c r="E21" s="115">
        <v>379</v>
      </c>
      <c r="F21" s="114">
        <v>363</v>
      </c>
      <c r="G21" s="114">
        <v>428</v>
      </c>
      <c r="H21" s="114">
        <v>418</v>
      </c>
      <c r="I21" s="140">
        <v>379</v>
      </c>
      <c r="J21" s="115">
        <v>0</v>
      </c>
      <c r="K21" s="116">
        <v>0</v>
      </c>
    </row>
    <row r="22" spans="1:255" ht="14.1" customHeight="1" x14ac:dyDescent="0.2">
      <c r="A22" s="306">
        <v>22</v>
      </c>
      <c r="B22" s="307" t="s">
        <v>239</v>
      </c>
      <c r="C22" s="308"/>
      <c r="D22" s="113">
        <v>0.58585893915811194</v>
      </c>
      <c r="E22" s="115">
        <v>335</v>
      </c>
      <c r="F22" s="114">
        <v>339</v>
      </c>
      <c r="G22" s="114">
        <v>354</v>
      </c>
      <c r="H22" s="114">
        <v>345</v>
      </c>
      <c r="I22" s="140">
        <v>354</v>
      </c>
      <c r="J22" s="115">
        <v>-19</v>
      </c>
      <c r="K22" s="116">
        <v>-5.3672316384180787</v>
      </c>
    </row>
    <row r="23" spans="1:255" ht="14.1" customHeight="1" x14ac:dyDescent="0.2">
      <c r="A23" s="306">
        <v>23</v>
      </c>
      <c r="B23" s="307" t="s">
        <v>240</v>
      </c>
      <c r="C23" s="308"/>
      <c r="D23" s="113">
        <v>0.63832391878421157</v>
      </c>
      <c r="E23" s="115">
        <v>365</v>
      </c>
      <c r="F23" s="114">
        <v>366</v>
      </c>
      <c r="G23" s="114">
        <v>367</v>
      </c>
      <c r="H23" s="114">
        <v>357</v>
      </c>
      <c r="I23" s="140">
        <v>373</v>
      </c>
      <c r="J23" s="115">
        <v>-8</v>
      </c>
      <c r="K23" s="116">
        <v>-2.1447721179624666</v>
      </c>
    </row>
    <row r="24" spans="1:255" ht="14.1" customHeight="1" x14ac:dyDescent="0.2">
      <c r="A24" s="306">
        <v>24</v>
      </c>
      <c r="B24" s="307" t="s">
        <v>241</v>
      </c>
      <c r="C24" s="308"/>
      <c r="D24" s="113">
        <v>4.6116717091341526</v>
      </c>
      <c r="E24" s="115">
        <v>2637</v>
      </c>
      <c r="F24" s="114">
        <v>2323</v>
      </c>
      <c r="G24" s="114">
        <v>2406</v>
      </c>
      <c r="H24" s="114">
        <v>2438</v>
      </c>
      <c r="I24" s="140">
        <v>2465</v>
      </c>
      <c r="J24" s="115">
        <v>172</v>
      </c>
      <c r="K24" s="116">
        <v>6.9776876267748476</v>
      </c>
    </row>
    <row r="25" spans="1:255" ht="14.1" customHeight="1" x14ac:dyDescent="0.2">
      <c r="A25" s="306">
        <v>25</v>
      </c>
      <c r="B25" s="307" t="s">
        <v>242</v>
      </c>
      <c r="C25" s="308"/>
      <c r="D25" s="113">
        <v>7.5706965600461693</v>
      </c>
      <c r="E25" s="115">
        <v>4329</v>
      </c>
      <c r="F25" s="114">
        <v>4355</v>
      </c>
      <c r="G25" s="114">
        <v>4502</v>
      </c>
      <c r="H25" s="114">
        <v>4460</v>
      </c>
      <c r="I25" s="140">
        <v>4527</v>
      </c>
      <c r="J25" s="115">
        <v>-198</v>
      </c>
      <c r="K25" s="116">
        <v>-4.3737574552683895</v>
      </c>
    </row>
    <row r="26" spans="1:255" ht="14.1" customHeight="1" x14ac:dyDescent="0.2">
      <c r="A26" s="306">
        <v>26</v>
      </c>
      <c r="B26" s="307" t="s">
        <v>243</v>
      </c>
      <c r="C26" s="308"/>
      <c r="D26" s="113">
        <v>4.1499798884244763</v>
      </c>
      <c r="E26" s="115">
        <v>2373</v>
      </c>
      <c r="F26" s="114">
        <v>2148</v>
      </c>
      <c r="G26" s="114">
        <v>2184</v>
      </c>
      <c r="H26" s="114">
        <v>2174</v>
      </c>
      <c r="I26" s="140">
        <v>2203</v>
      </c>
      <c r="J26" s="115">
        <v>170</v>
      </c>
      <c r="K26" s="116">
        <v>7.7167498865183841</v>
      </c>
    </row>
    <row r="27" spans="1:255" ht="14.1" customHeight="1" x14ac:dyDescent="0.2">
      <c r="A27" s="306">
        <v>27</v>
      </c>
      <c r="B27" s="307" t="s">
        <v>244</v>
      </c>
      <c r="C27" s="308"/>
      <c r="D27" s="113">
        <v>5.4860880362358122</v>
      </c>
      <c r="E27" s="115">
        <v>3137</v>
      </c>
      <c r="F27" s="114">
        <v>2250</v>
      </c>
      <c r="G27" s="114">
        <v>2323</v>
      </c>
      <c r="H27" s="114">
        <v>2309</v>
      </c>
      <c r="I27" s="140">
        <v>2305</v>
      </c>
      <c r="J27" s="115">
        <v>832</v>
      </c>
      <c r="K27" s="116">
        <v>36.095444685466376</v>
      </c>
    </row>
    <row r="28" spans="1:255" ht="14.1" customHeight="1" x14ac:dyDescent="0.2">
      <c r="A28" s="306">
        <v>28</v>
      </c>
      <c r="B28" s="307" t="s">
        <v>245</v>
      </c>
      <c r="C28" s="308"/>
      <c r="D28" s="113">
        <v>0.59984960039173851</v>
      </c>
      <c r="E28" s="115">
        <v>343</v>
      </c>
      <c r="F28" s="114">
        <v>349</v>
      </c>
      <c r="G28" s="114">
        <v>353</v>
      </c>
      <c r="H28" s="114">
        <v>351</v>
      </c>
      <c r="I28" s="140">
        <v>352</v>
      </c>
      <c r="J28" s="115">
        <v>-9</v>
      </c>
      <c r="K28" s="116">
        <v>-2.5568181818181817</v>
      </c>
    </row>
    <row r="29" spans="1:255" ht="14.1" customHeight="1" x14ac:dyDescent="0.2">
      <c r="A29" s="306">
        <v>29</v>
      </c>
      <c r="B29" s="307" t="s">
        <v>246</v>
      </c>
      <c r="C29" s="308"/>
      <c r="D29" s="113">
        <v>2.8978157080149001</v>
      </c>
      <c r="E29" s="115">
        <v>1657</v>
      </c>
      <c r="F29" s="114">
        <v>1695</v>
      </c>
      <c r="G29" s="114">
        <v>1699</v>
      </c>
      <c r="H29" s="114">
        <v>1655</v>
      </c>
      <c r="I29" s="140">
        <v>1635</v>
      </c>
      <c r="J29" s="115">
        <v>22</v>
      </c>
      <c r="K29" s="116">
        <v>1.345565749235474</v>
      </c>
    </row>
    <row r="30" spans="1:255" ht="14.1" customHeight="1" x14ac:dyDescent="0.2">
      <c r="A30" s="306" t="s">
        <v>247</v>
      </c>
      <c r="B30" s="307" t="s">
        <v>248</v>
      </c>
      <c r="C30" s="308"/>
      <c r="D30" s="113">
        <v>0.96010912715762231</v>
      </c>
      <c r="E30" s="115">
        <v>549</v>
      </c>
      <c r="F30" s="114">
        <v>544</v>
      </c>
      <c r="G30" s="114">
        <v>539</v>
      </c>
      <c r="H30" s="114">
        <v>523</v>
      </c>
      <c r="I30" s="140">
        <v>532</v>
      </c>
      <c r="J30" s="115">
        <v>17</v>
      </c>
      <c r="K30" s="116">
        <v>3.1954887218045114</v>
      </c>
    </row>
    <row r="31" spans="1:255" ht="14.1" customHeight="1" x14ac:dyDescent="0.2">
      <c r="A31" s="306" t="s">
        <v>249</v>
      </c>
      <c r="B31" s="307" t="s">
        <v>250</v>
      </c>
      <c r="C31" s="308"/>
      <c r="D31" s="113">
        <v>1.7208513317360661</v>
      </c>
      <c r="E31" s="115">
        <v>984</v>
      </c>
      <c r="F31" s="114">
        <v>1027</v>
      </c>
      <c r="G31" s="114">
        <v>1033</v>
      </c>
      <c r="H31" s="114">
        <v>1011</v>
      </c>
      <c r="I31" s="140">
        <v>979</v>
      </c>
      <c r="J31" s="115">
        <v>5</v>
      </c>
      <c r="K31" s="116">
        <v>0.51072522982635338</v>
      </c>
    </row>
    <row r="32" spans="1:255" ht="14.1" customHeight="1" x14ac:dyDescent="0.2">
      <c r="A32" s="306">
        <v>31</v>
      </c>
      <c r="B32" s="307" t="s">
        <v>251</v>
      </c>
      <c r="C32" s="308"/>
      <c r="D32" s="113">
        <v>0.63132858816739823</v>
      </c>
      <c r="E32" s="115">
        <v>361</v>
      </c>
      <c r="F32" s="114">
        <v>354</v>
      </c>
      <c r="G32" s="114">
        <v>350</v>
      </c>
      <c r="H32" s="114">
        <v>343</v>
      </c>
      <c r="I32" s="140">
        <v>341</v>
      </c>
      <c r="J32" s="115">
        <v>20</v>
      </c>
      <c r="K32" s="116">
        <v>5.8651026392961878</v>
      </c>
    </row>
    <row r="33" spans="1:11" ht="14.1" customHeight="1" x14ac:dyDescent="0.2">
      <c r="A33" s="306">
        <v>32</v>
      </c>
      <c r="B33" s="307" t="s">
        <v>252</v>
      </c>
      <c r="C33" s="308"/>
      <c r="D33" s="113">
        <v>0.86392333117643971</v>
      </c>
      <c r="E33" s="115">
        <v>494</v>
      </c>
      <c r="F33" s="114">
        <v>495</v>
      </c>
      <c r="G33" s="114">
        <v>491</v>
      </c>
      <c r="H33" s="114">
        <v>488</v>
      </c>
      <c r="I33" s="140">
        <v>480</v>
      </c>
      <c r="J33" s="115">
        <v>14</v>
      </c>
      <c r="K33" s="116">
        <v>2.9166666666666665</v>
      </c>
    </row>
    <row r="34" spans="1:11" ht="14.1" customHeight="1" x14ac:dyDescent="0.2">
      <c r="A34" s="306">
        <v>33</v>
      </c>
      <c r="B34" s="307" t="s">
        <v>253</v>
      </c>
      <c r="C34" s="308"/>
      <c r="D34" s="113">
        <v>0.7310120494569875</v>
      </c>
      <c r="E34" s="115">
        <v>418</v>
      </c>
      <c r="F34" s="114">
        <v>418</v>
      </c>
      <c r="G34" s="114">
        <v>456</v>
      </c>
      <c r="H34" s="114">
        <v>445</v>
      </c>
      <c r="I34" s="140">
        <v>424</v>
      </c>
      <c r="J34" s="115">
        <v>-6</v>
      </c>
      <c r="K34" s="116">
        <v>-1.4150943396226414</v>
      </c>
    </row>
    <row r="35" spans="1:11" ht="14.1" customHeight="1" x14ac:dyDescent="0.2">
      <c r="A35" s="306">
        <v>34</v>
      </c>
      <c r="B35" s="307" t="s">
        <v>254</v>
      </c>
      <c r="C35" s="308"/>
      <c r="D35" s="113">
        <v>1.3745824662038089</v>
      </c>
      <c r="E35" s="115">
        <v>786</v>
      </c>
      <c r="F35" s="114">
        <v>782</v>
      </c>
      <c r="G35" s="114">
        <v>788</v>
      </c>
      <c r="H35" s="114">
        <v>760</v>
      </c>
      <c r="I35" s="140">
        <v>753</v>
      </c>
      <c r="J35" s="115">
        <v>33</v>
      </c>
      <c r="K35" s="116">
        <v>4.382470119521912</v>
      </c>
    </row>
    <row r="36" spans="1:11" ht="14.1" customHeight="1" x14ac:dyDescent="0.2">
      <c r="A36" s="306">
        <v>41</v>
      </c>
      <c r="B36" s="307" t="s">
        <v>255</v>
      </c>
      <c r="C36" s="308"/>
      <c r="D36" s="113">
        <v>0.33752470226124059</v>
      </c>
      <c r="E36" s="115">
        <v>193</v>
      </c>
      <c r="F36" s="114">
        <v>155</v>
      </c>
      <c r="G36" s="114">
        <v>152</v>
      </c>
      <c r="H36" s="114">
        <v>152</v>
      </c>
      <c r="I36" s="140">
        <v>145</v>
      </c>
      <c r="J36" s="115">
        <v>48</v>
      </c>
      <c r="K36" s="116">
        <v>33.103448275862071</v>
      </c>
    </row>
    <row r="37" spans="1:11" ht="14.1" customHeight="1" x14ac:dyDescent="0.2">
      <c r="A37" s="306">
        <v>42</v>
      </c>
      <c r="B37" s="307" t="s">
        <v>256</v>
      </c>
      <c r="C37" s="308"/>
      <c r="D37" s="113">
        <v>0.1084276245606058</v>
      </c>
      <c r="E37" s="115">
        <v>62</v>
      </c>
      <c r="F37" s="114">
        <v>60</v>
      </c>
      <c r="G37" s="114">
        <v>64</v>
      </c>
      <c r="H37" s="114">
        <v>60</v>
      </c>
      <c r="I37" s="140">
        <v>54</v>
      </c>
      <c r="J37" s="115">
        <v>8</v>
      </c>
      <c r="K37" s="116">
        <v>14.814814814814815</v>
      </c>
    </row>
    <row r="38" spans="1:11" ht="14.1" customHeight="1" x14ac:dyDescent="0.2">
      <c r="A38" s="306">
        <v>43</v>
      </c>
      <c r="B38" s="307" t="s">
        <v>257</v>
      </c>
      <c r="C38" s="308"/>
      <c r="D38" s="113">
        <v>2.2280128014550287</v>
      </c>
      <c r="E38" s="115">
        <v>1274</v>
      </c>
      <c r="F38" s="114">
        <v>1096</v>
      </c>
      <c r="G38" s="114">
        <v>1086</v>
      </c>
      <c r="H38" s="114">
        <v>1048</v>
      </c>
      <c r="I38" s="140">
        <v>1039</v>
      </c>
      <c r="J38" s="115">
        <v>235</v>
      </c>
      <c r="K38" s="116">
        <v>22.617901828681426</v>
      </c>
    </row>
    <row r="39" spans="1:11" ht="14.1" customHeight="1" x14ac:dyDescent="0.2">
      <c r="A39" s="306">
        <v>51</v>
      </c>
      <c r="B39" s="307" t="s">
        <v>258</v>
      </c>
      <c r="C39" s="308"/>
      <c r="D39" s="113">
        <v>6.893898322869485</v>
      </c>
      <c r="E39" s="115">
        <v>3942</v>
      </c>
      <c r="F39" s="114">
        <v>3986</v>
      </c>
      <c r="G39" s="114">
        <v>3938</v>
      </c>
      <c r="H39" s="114">
        <v>3922</v>
      </c>
      <c r="I39" s="140">
        <v>3868</v>
      </c>
      <c r="J39" s="115">
        <v>74</v>
      </c>
      <c r="K39" s="116">
        <v>1.9131334022750777</v>
      </c>
    </row>
    <row r="40" spans="1:11" ht="14.1" customHeight="1" x14ac:dyDescent="0.2">
      <c r="A40" s="306" t="s">
        <v>259</v>
      </c>
      <c r="B40" s="307" t="s">
        <v>260</v>
      </c>
      <c r="C40" s="308"/>
      <c r="D40" s="113">
        <v>6.3255277102534055</v>
      </c>
      <c r="E40" s="115">
        <v>3617</v>
      </c>
      <c r="F40" s="114">
        <v>3726</v>
      </c>
      <c r="G40" s="114">
        <v>3674</v>
      </c>
      <c r="H40" s="114">
        <v>3664</v>
      </c>
      <c r="I40" s="140">
        <v>3608</v>
      </c>
      <c r="J40" s="115">
        <v>9</v>
      </c>
      <c r="K40" s="116">
        <v>0.24944567627494457</v>
      </c>
    </row>
    <row r="41" spans="1:11" ht="14.1" customHeight="1" x14ac:dyDescent="0.2">
      <c r="A41" s="306"/>
      <c r="B41" s="307" t="s">
        <v>261</v>
      </c>
      <c r="C41" s="308"/>
      <c r="D41" s="113">
        <v>4.779559643937672</v>
      </c>
      <c r="E41" s="115">
        <v>2733</v>
      </c>
      <c r="F41" s="114">
        <v>2825</v>
      </c>
      <c r="G41" s="114">
        <v>2783</v>
      </c>
      <c r="H41" s="114">
        <v>2781</v>
      </c>
      <c r="I41" s="140">
        <v>2735</v>
      </c>
      <c r="J41" s="115">
        <v>-2</v>
      </c>
      <c r="K41" s="116">
        <v>-7.3126142595978064E-2</v>
      </c>
    </row>
    <row r="42" spans="1:11" ht="14.1" customHeight="1" x14ac:dyDescent="0.2">
      <c r="A42" s="306">
        <v>52</v>
      </c>
      <c r="B42" s="307" t="s">
        <v>262</v>
      </c>
      <c r="C42" s="308"/>
      <c r="D42" s="113">
        <v>3.4382049981637257</v>
      </c>
      <c r="E42" s="115">
        <v>1966</v>
      </c>
      <c r="F42" s="114">
        <v>1935</v>
      </c>
      <c r="G42" s="114">
        <v>1987</v>
      </c>
      <c r="H42" s="114">
        <v>1922</v>
      </c>
      <c r="I42" s="140">
        <v>1908</v>
      </c>
      <c r="J42" s="115">
        <v>58</v>
      </c>
      <c r="K42" s="116">
        <v>3.0398322851153039</v>
      </c>
    </row>
    <row r="43" spans="1:11" ht="14.1" customHeight="1" x14ac:dyDescent="0.2">
      <c r="A43" s="306" t="s">
        <v>263</v>
      </c>
      <c r="B43" s="307" t="s">
        <v>264</v>
      </c>
      <c r="C43" s="308"/>
      <c r="D43" s="113">
        <v>3.1006802959024853</v>
      </c>
      <c r="E43" s="115">
        <v>1773</v>
      </c>
      <c r="F43" s="114">
        <v>1786</v>
      </c>
      <c r="G43" s="114">
        <v>1835</v>
      </c>
      <c r="H43" s="114">
        <v>1780</v>
      </c>
      <c r="I43" s="140">
        <v>1769</v>
      </c>
      <c r="J43" s="115">
        <v>4</v>
      </c>
      <c r="K43" s="116">
        <v>0.22611644997173544</v>
      </c>
    </row>
    <row r="44" spans="1:11" ht="14.1" customHeight="1" x14ac:dyDescent="0.2">
      <c r="A44" s="306">
        <v>53</v>
      </c>
      <c r="B44" s="307" t="s">
        <v>265</v>
      </c>
      <c r="C44" s="308"/>
      <c r="D44" s="113">
        <v>0.55437995138245222</v>
      </c>
      <c r="E44" s="115">
        <v>317</v>
      </c>
      <c r="F44" s="114">
        <v>287</v>
      </c>
      <c r="G44" s="114">
        <v>299</v>
      </c>
      <c r="H44" s="114">
        <v>300</v>
      </c>
      <c r="I44" s="140">
        <v>304</v>
      </c>
      <c r="J44" s="115">
        <v>13</v>
      </c>
      <c r="K44" s="116">
        <v>4.2763157894736841</v>
      </c>
    </row>
    <row r="45" spans="1:11" ht="14.1" customHeight="1" x14ac:dyDescent="0.2">
      <c r="A45" s="306" t="s">
        <v>266</v>
      </c>
      <c r="B45" s="307" t="s">
        <v>267</v>
      </c>
      <c r="C45" s="308"/>
      <c r="D45" s="113">
        <v>0.50191497175635258</v>
      </c>
      <c r="E45" s="115">
        <v>287</v>
      </c>
      <c r="F45" s="114">
        <v>257</v>
      </c>
      <c r="G45" s="114">
        <v>270</v>
      </c>
      <c r="H45" s="114">
        <v>271</v>
      </c>
      <c r="I45" s="140">
        <v>275</v>
      </c>
      <c r="J45" s="115">
        <v>12</v>
      </c>
      <c r="K45" s="116">
        <v>4.3636363636363633</v>
      </c>
    </row>
    <row r="46" spans="1:11" ht="14.1" customHeight="1" x14ac:dyDescent="0.2">
      <c r="A46" s="306">
        <v>54</v>
      </c>
      <c r="B46" s="307" t="s">
        <v>268</v>
      </c>
      <c r="C46" s="308"/>
      <c r="D46" s="113">
        <v>2.1737989891747258</v>
      </c>
      <c r="E46" s="115">
        <v>1243</v>
      </c>
      <c r="F46" s="114">
        <v>1252</v>
      </c>
      <c r="G46" s="114">
        <v>1271</v>
      </c>
      <c r="H46" s="114">
        <v>1261</v>
      </c>
      <c r="I46" s="140">
        <v>1254</v>
      </c>
      <c r="J46" s="115">
        <v>-11</v>
      </c>
      <c r="K46" s="116">
        <v>-0.8771929824561403</v>
      </c>
    </row>
    <row r="47" spans="1:11" ht="14.1" customHeight="1" x14ac:dyDescent="0.2">
      <c r="A47" s="306">
        <v>61</v>
      </c>
      <c r="B47" s="307" t="s">
        <v>269</v>
      </c>
      <c r="C47" s="308"/>
      <c r="D47" s="113">
        <v>2.8138717406131408</v>
      </c>
      <c r="E47" s="115">
        <v>1609</v>
      </c>
      <c r="F47" s="114">
        <v>1363</v>
      </c>
      <c r="G47" s="114">
        <v>1361</v>
      </c>
      <c r="H47" s="114">
        <v>1283</v>
      </c>
      <c r="I47" s="140">
        <v>1276</v>
      </c>
      <c r="J47" s="115">
        <v>333</v>
      </c>
      <c r="K47" s="116">
        <v>26.097178683385579</v>
      </c>
    </row>
    <row r="48" spans="1:11" ht="14.1" customHeight="1" x14ac:dyDescent="0.2">
      <c r="A48" s="306">
        <v>62</v>
      </c>
      <c r="B48" s="307" t="s">
        <v>270</v>
      </c>
      <c r="C48" s="308"/>
      <c r="D48" s="113">
        <v>5.8795753834315594</v>
      </c>
      <c r="E48" s="115">
        <v>3362</v>
      </c>
      <c r="F48" s="114">
        <v>3389</v>
      </c>
      <c r="G48" s="114">
        <v>3365</v>
      </c>
      <c r="H48" s="114">
        <v>3333</v>
      </c>
      <c r="I48" s="140">
        <v>3375</v>
      </c>
      <c r="J48" s="115">
        <v>-13</v>
      </c>
      <c r="K48" s="116">
        <v>-0.38518518518518519</v>
      </c>
    </row>
    <row r="49" spans="1:11" ht="14.1" customHeight="1" x14ac:dyDescent="0.2">
      <c r="A49" s="306">
        <v>63</v>
      </c>
      <c r="B49" s="307" t="s">
        <v>271</v>
      </c>
      <c r="C49" s="308"/>
      <c r="D49" s="113">
        <v>2.2734824504643152</v>
      </c>
      <c r="E49" s="115">
        <v>1300</v>
      </c>
      <c r="F49" s="114">
        <v>1370</v>
      </c>
      <c r="G49" s="114">
        <v>1433</v>
      </c>
      <c r="H49" s="114">
        <v>1425</v>
      </c>
      <c r="I49" s="140">
        <v>1332</v>
      </c>
      <c r="J49" s="115">
        <v>-32</v>
      </c>
      <c r="K49" s="116">
        <v>-2.4024024024024024</v>
      </c>
    </row>
    <row r="50" spans="1:11" ht="14.1" customHeight="1" x14ac:dyDescent="0.2">
      <c r="A50" s="306" t="s">
        <v>272</v>
      </c>
      <c r="B50" s="307" t="s">
        <v>273</v>
      </c>
      <c r="C50" s="308"/>
      <c r="D50" s="113">
        <v>0.60684493100855175</v>
      </c>
      <c r="E50" s="115">
        <v>347</v>
      </c>
      <c r="F50" s="114">
        <v>360</v>
      </c>
      <c r="G50" s="114">
        <v>363</v>
      </c>
      <c r="H50" s="114">
        <v>353</v>
      </c>
      <c r="I50" s="140">
        <v>348</v>
      </c>
      <c r="J50" s="115">
        <v>-1</v>
      </c>
      <c r="K50" s="116">
        <v>-0.28735632183908044</v>
      </c>
    </row>
    <row r="51" spans="1:11" ht="14.1" customHeight="1" x14ac:dyDescent="0.2">
      <c r="A51" s="306" t="s">
        <v>274</v>
      </c>
      <c r="B51" s="307" t="s">
        <v>275</v>
      </c>
      <c r="C51" s="308"/>
      <c r="D51" s="113">
        <v>1.4760147601476015</v>
      </c>
      <c r="E51" s="115">
        <v>844</v>
      </c>
      <c r="F51" s="114">
        <v>907</v>
      </c>
      <c r="G51" s="114">
        <v>951</v>
      </c>
      <c r="H51" s="114">
        <v>958</v>
      </c>
      <c r="I51" s="140">
        <v>869</v>
      </c>
      <c r="J51" s="115">
        <v>-25</v>
      </c>
      <c r="K51" s="116">
        <v>-2.8768699654775602</v>
      </c>
    </row>
    <row r="52" spans="1:11" ht="14.1" customHeight="1" x14ac:dyDescent="0.2">
      <c r="A52" s="306">
        <v>71</v>
      </c>
      <c r="B52" s="307" t="s">
        <v>276</v>
      </c>
      <c r="C52" s="308"/>
      <c r="D52" s="113">
        <v>11.697941623966003</v>
      </c>
      <c r="E52" s="115">
        <v>6689</v>
      </c>
      <c r="F52" s="114">
        <v>6471</v>
      </c>
      <c r="G52" s="114">
        <v>6432</v>
      </c>
      <c r="H52" s="114">
        <v>6295</v>
      </c>
      <c r="I52" s="140">
        <v>6277</v>
      </c>
      <c r="J52" s="115">
        <v>412</v>
      </c>
      <c r="K52" s="116">
        <v>6.5636450533694441</v>
      </c>
    </row>
    <row r="53" spans="1:11" ht="14.1" customHeight="1" x14ac:dyDescent="0.2">
      <c r="A53" s="306" t="s">
        <v>277</v>
      </c>
      <c r="B53" s="307" t="s">
        <v>278</v>
      </c>
      <c r="C53" s="308"/>
      <c r="D53" s="113">
        <v>3.9785942883125514</v>
      </c>
      <c r="E53" s="115">
        <v>2275</v>
      </c>
      <c r="F53" s="114">
        <v>2286</v>
      </c>
      <c r="G53" s="114">
        <v>2274</v>
      </c>
      <c r="H53" s="114">
        <v>2227</v>
      </c>
      <c r="I53" s="140">
        <v>2233</v>
      </c>
      <c r="J53" s="115">
        <v>42</v>
      </c>
      <c r="K53" s="116">
        <v>1.8808777429467085</v>
      </c>
    </row>
    <row r="54" spans="1:11" ht="14.1" customHeight="1" x14ac:dyDescent="0.2">
      <c r="A54" s="306" t="s">
        <v>279</v>
      </c>
      <c r="B54" s="307" t="s">
        <v>280</v>
      </c>
      <c r="C54" s="308"/>
      <c r="D54" s="113">
        <v>6.5861037757297005</v>
      </c>
      <c r="E54" s="115">
        <v>3766</v>
      </c>
      <c r="F54" s="114">
        <v>3553</v>
      </c>
      <c r="G54" s="114">
        <v>3539</v>
      </c>
      <c r="H54" s="114">
        <v>3472</v>
      </c>
      <c r="I54" s="140">
        <v>3460</v>
      </c>
      <c r="J54" s="115">
        <v>306</v>
      </c>
      <c r="K54" s="116">
        <v>8.8439306358381504</v>
      </c>
    </row>
    <row r="55" spans="1:11" ht="14.1" customHeight="1" x14ac:dyDescent="0.2">
      <c r="A55" s="306">
        <v>72</v>
      </c>
      <c r="B55" s="307" t="s">
        <v>281</v>
      </c>
      <c r="C55" s="308"/>
      <c r="D55" s="113">
        <v>3.4207166716216926</v>
      </c>
      <c r="E55" s="115">
        <v>1956</v>
      </c>
      <c r="F55" s="114">
        <v>1895</v>
      </c>
      <c r="G55" s="114">
        <v>1663</v>
      </c>
      <c r="H55" s="114">
        <v>1652</v>
      </c>
      <c r="I55" s="140">
        <v>1649</v>
      </c>
      <c r="J55" s="115">
        <v>307</v>
      </c>
      <c r="K55" s="116">
        <v>18.617343844754398</v>
      </c>
    </row>
    <row r="56" spans="1:11" ht="14.1" customHeight="1" x14ac:dyDescent="0.2">
      <c r="A56" s="306" t="s">
        <v>282</v>
      </c>
      <c r="B56" s="307" t="s">
        <v>283</v>
      </c>
      <c r="C56" s="308"/>
      <c r="D56" s="113">
        <v>1.8082929644462322</v>
      </c>
      <c r="E56" s="115">
        <v>1034</v>
      </c>
      <c r="F56" s="114">
        <v>1046</v>
      </c>
      <c r="G56" s="114">
        <v>823</v>
      </c>
      <c r="H56" s="114">
        <v>822</v>
      </c>
      <c r="I56" s="140">
        <v>817</v>
      </c>
      <c r="J56" s="115">
        <v>217</v>
      </c>
      <c r="K56" s="116">
        <v>26.560587515299879</v>
      </c>
    </row>
    <row r="57" spans="1:11" ht="14.1" customHeight="1" x14ac:dyDescent="0.2">
      <c r="A57" s="306" t="s">
        <v>284</v>
      </c>
      <c r="B57" s="307" t="s">
        <v>285</v>
      </c>
      <c r="C57" s="308"/>
      <c r="D57" s="113">
        <v>1.0440530945593816</v>
      </c>
      <c r="E57" s="115">
        <v>597</v>
      </c>
      <c r="F57" s="114">
        <v>532</v>
      </c>
      <c r="G57" s="114">
        <v>526</v>
      </c>
      <c r="H57" s="114">
        <v>524</v>
      </c>
      <c r="I57" s="140">
        <v>525</v>
      </c>
      <c r="J57" s="115">
        <v>72</v>
      </c>
      <c r="K57" s="116">
        <v>13.714285714285714</v>
      </c>
    </row>
    <row r="58" spans="1:11" ht="14.1" customHeight="1" x14ac:dyDescent="0.2">
      <c r="A58" s="306">
        <v>73</v>
      </c>
      <c r="B58" s="307" t="s">
        <v>286</v>
      </c>
      <c r="C58" s="308"/>
      <c r="D58" s="113">
        <v>3.8421853412846922</v>
      </c>
      <c r="E58" s="115">
        <v>2197</v>
      </c>
      <c r="F58" s="114">
        <v>2187</v>
      </c>
      <c r="G58" s="114">
        <v>2218</v>
      </c>
      <c r="H58" s="114">
        <v>2179</v>
      </c>
      <c r="I58" s="140">
        <v>2184</v>
      </c>
      <c r="J58" s="115">
        <v>13</v>
      </c>
      <c r="K58" s="116">
        <v>0.59523809523809523</v>
      </c>
    </row>
    <row r="59" spans="1:11" ht="14.1" customHeight="1" x14ac:dyDescent="0.2">
      <c r="A59" s="306" t="s">
        <v>287</v>
      </c>
      <c r="B59" s="307" t="s">
        <v>288</v>
      </c>
      <c r="C59" s="308"/>
      <c r="D59" s="113">
        <v>3.2283450796593276</v>
      </c>
      <c r="E59" s="115">
        <v>1846</v>
      </c>
      <c r="F59" s="114">
        <v>1836</v>
      </c>
      <c r="G59" s="114">
        <v>1867</v>
      </c>
      <c r="H59" s="114">
        <v>1830</v>
      </c>
      <c r="I59" s="140">
        <v>1832</v>
      </c>
      <c r="J59" s="115">
        <v>14</v>
      </c>
      <c r="K59" s="116">
        <v>0.76419213973799127</v>
      </c>
    </row>
    <row r="60" spans="1:11" ht="14.1" customHeight="1" x14ac:dyDescent="0.2">
      <c r="A60" s="306">
        <v>81</v>
      </c>
      <c r="B60" s="307" t="s">
        <v>289</v>
      </c>
      <c r="C60" s="308"/>
      <c r="D60" s="113">
        <v>9.0239764956891282</v>
      </c>
      <c r="E60" s="115">
        <v>5160</v>
      </c>
      <c r="F60" s="114">
        <v>5158</v>
      </c>
      <c r="G60" s="114">
        <v>5117</v>
      </c>
      <c r="H60" s="114">
        <v>4929</v>
      </c>
      <c r="I60" s="140">
        <v>4911</v>
      </c>
      <c r="J60" s="115">
        <v>249</v>
      </c>
      <c r="K60" s="116">
        <v>5.0702504581551615</v>
      </c>
    </row>
    <row r="61" spans="1:11" ht="14.1" customHeight="1" x14ac:dyDescent="0.2">
      <c r="A61" s="306" t="s">
        <v>290</v>
      </c>
      <c r="B61" s="307" t="s">
        <v>291</v>
      </c>
      <c r="C61" s="308"/>
      <c r="D61" s="113">
        <v>2.759657928332838</v>
      </c>
      <c r="E61" s="115">
        <v>1578</v>
      </c>
      <c r="F61" s="114">
        <v>1578</v>
      </c>
      <c r="G61" s="114">
        <v>1595</v>
      </c>
      <c r="H61" s="114">
        <v>1533</v>
      </c>
      <c r="I61" s="140">
        <v>1554</v>
      </c>
      <c r="J61" s="115">
        <v>24</v>
      </c>
      <c r="K61" s="116">
        <v>1.5444015444015444</v>
      </c>
    </row>
    <row r="62" spans="1:11" ht="14.1" customHeight="1" x14ac:dyDescent="0.2">
      <c r="A62" s="306" t="s">
        <v>292</v>
      </c>
      <c r="B62" s="307" t="s">
        <v>293</v>
      </c>
      <c r="C62" s="308"/>
      <c r="D62" s="113">
        <v>3.5343907941449082</v>
      </c>
      <c r="E62" s="115">
        <v>2021</v>
      </c>
      <c r="F62" s="114">
        <v>2050</v>
      </c>
      <c r="G62" s="114">
        <v>2004</v>
      </c>
      <c r="H62" s="114">
        <v>1900</v>
      </c>
      <c r="I62" s="140">
        <v>1881</v>
      </c>
      <c r="J62" s="115">
        <v>140</v>
      </c>
      <c r="K62" s="116">
        <v>7.4428495481127062</v>
      </c>
    </row>
    <row r="63" spans="1:11" ht="14.1" customHeight="1" x14ac:dyDescent="0.2">
      <c r="A63" s="306"/>
      <c r="B63" s="307" t="s">
        <v>294</v>
      </c>
      <c r="C63" s="308"/>
      <c r="D63" s="113">
        <v>3.018485161154929</v>
      </c>
      <c r="E63" s="115">
        <v>1726</v>
      </c>
      <c r="F63" s="114">
        <v>1748</v>
      </c>
      <c r="G63" s="114">
        <v>1725</v>
      </c>
      <c r="H63" s="114">
        <v>1619</v>
      </c>
      <c r="I63" s="140">
        <v>1602</v>
      </c>
      <c r="J63" s="115">
        <v>124</v>
      </c>
      <c r="K63" s="116">
        <v>7.7403245942571788</v>
      </c>
    </row>
    <row r="64" spans="1:11" ht="14.1" customHeight="1" x14ac:dyDescent="0.2">
      <c r="A64" s="306" t="s">
        <v>295</v>
      </c>
      <c r="B64" s="307" t="s">
        <v>296</v>
      </c>
      <c r="C64" s="308"/>
      <c r="D64" s="113">
        <v>1.1122575680733111</v>
      </c>
      <c r="E64" s="115">
        <v>636</v>
      </c>
      <c r="F64" s="114">
        <v>626</v>
      </c>
      <c r="G64" s="114">
        <v>624</v>
      </c>
      <c r="H64" s="114">
        <v>624</v>
      </c>
      <c r="I64" s="140">
        <v>610</v>
      </c>
      <c r="J64" s="115">
        <v>26</v>
      </c>
      <c r="K64" s="116">
        <v>4.2622950819672134</v>
      </c>
    </row>
    <row r="65" spans="1:11" ht="14.1" customHeight="1" x14ac:dyDescent="0.2">
      <c r="A65" s="306" t="s">
        <v>297</v>
      </c>
      <c r="B65" s="307" t="s">
        <v>298</v>
      </c>
      <c r="C65" s="308"/>
      <c r="D65" s="113">
        <v>0.67504940452248119</v>
      </c>
      <c r="E65" s="115">
        <v>386</v>
      </c>
      <c r="F65" s="114">
        <v>374</v>
      </c>
      <c r="G65" s="114">
        <v>362</v>
      </c>
      <c r="H65" s="114">
        <v>356</v>
      </c>
      <c r="I65" s="140">
        <v>360</v>
      </c>
      <c r="J65" s="115">
        <v>26</v>
      </c>
      <c r="K65" s="116">
        <v>7.2222222222222223</v>
      </c>
    </row>
    <row r="66" spans="1:11" ht="14.1" customHeight="1" x14ac:dyDescent="0.2">
      <c r="A66" s="306">
        <v>82</v>
      </c>
      <c r="B66" s="307" t="s">
        <v>299</v>
      </c>
      <c r="C66" s="308"/>
      <c r="D66" s="113">
        <v>2.3993984015669541</v>
      </c>
      <c r="E66" s="115">
        <v>1372</v>
      </c>
      <c r="F66" s="114">
        <v>1369</v>
      </c>
      <c r="G66" s="114">
        <v>1385</v>
      </c>
      <c r="H66" s="114">
        <v>1372</v>
      </c>
      <c r="I66" s="140">
        <v>1360</v>
      </c>
      <c r="J66" s="115">
        <v>12</v>
      </c>
      <c r="K66" s="116">
        <v>0.88235294117647056</v>
      </c>
    </row>
    <row r="67" spans="1:11" ht="14.1" customHeight="1" x14ac:dyDescent="0.2">
      <c r="A67" s="306" t="s">
        <v>300</v>
      </c>
      <c r="B67" s="307" t="s">
        <v>301</v>
      </c>
      <c r="C67" s="308"/>
      <c r="D67" s="113">
        <v>1.4917542540354314</v>
      </c>
      <c r="E67" s="115">
        <v>853</v>
      </c>
      <c r="F67" s="114">
        <v>853</v>
      </c>
      <c r="G67" s="114">
        <v>860</v>
      </c>
      <c r="H67" s="114">
        <v>866</v>
      </c>
      <c r="I67" s="140">
        <v>852</v>
      </c>
      <c r="J67" s="115">
        <v>1</v>
      </c>
      <c r="K67" s="116">
        <v>0.11737089201877934</v>
      </c>
    </row>
    <row r="68" spans="1:11" ht="14.1" customHeight="1" x14ac:dyDescent="0.2">
      <c r="A68" s="306" t="s">
        <v>302</v>
      </c>
      <c r="B68" s="307" t="s">
        <v>303</v>
      </c>
      <c r="C68" s="308"/>
      <c r="D68" s="113">
        <v>0.38998968188734018</v>
      </c>
      <c r="E68" s="115">
        <v>223</v>
      </c>
      <c r="F68" s="114">
        <v>222</v>
      </c>
      <c r="G68" s="114">
        <v>225</v>
      </c>
      <c r="H68" s="114">
        <v>217</v>
      </c>
      <c r="I68" s="140">
        <v>218</v>
      </c>
      <c r="J68" s="115">
        <v>5</v>
      </c>
      <c r="K68" s="116">
        <v>2.2935779816513762</v>
      </c>
    </row>
    <row r="69" spans="1:11" ht="14.1" customHeight="1" x14ac:dyDescent="0.2">
      <c r="A69" s="306">
        <v>83</v>
      </c>
      <c r="B69" s="307" t="s">
        <v>304</v>
      </c>
      <c r="C69" s="308"/>
      <c r="D69" s="113">
        <v>5.2989629422360576</v>
      </c>
      <c r="E69" s="115">
        <v>3030</v>
      </c>
      <c r="F69" s="114">
        <v>3025</v>
      </c>
      <c r="G69" s="114">
        <v>3022</v>
      </c>
      <c r="H69" s="114">
        <v>3005</v>
      </c>
      <c r="I69" s="140">
        <v>2999</v>
      </c>
      <c r="J69" s="115">
        <v>31</v>
      </c>
      <c r="K69" s="116">
        <v>1.0336778926308769</v>
      </c>
    </row>
    <row r="70" spans="1:11" ht="14.1" customHeight="1" x14ac:dyDescent="0.2">
      <c r="A70" s="306" t="s">
        <v>305</v>
      </c>
      <c r="B70" s="307" t="s">
        <v>306</v>
      </c>
      <c r="C70" s="308"/>
      <c r="D70" s="113">
        <v>4.1237473986114273</v>
      </c>
      <c r="E70" s="115">
        <v>2358</v>
      </c>
      <c r="F70" s="114">
        <v>2357</v>
      </c>
      <c r="G70" s="114">
        <v>2350</v>
      </c>
      <c r="H70" s="114">
        <v>2344</v>
      </c>
      <c r="I70" s="140">
        <v>2345</v>
      </c>
      <c r="J70" s="115">
        <v>13</v>
      </c>
      <c r="K70" s="116">
        <v>0.55437100213219614</v>
      </c>
    </row>
    <row r="71" spans="1:11" ht="14.1" customHeight="1" x14ac:dyDescent="0.2">
      <c r="A71" s="306"/>
      <c r="B71" s="307" t="s">
        <v>307</v>
      </c>
      <c r="C71" s="308"/>
      <c r="D71" s="113">
        <v>2.0828596911561532</v>
      </c>
      <c r="E71" s="115">
        <v>1191</v>
      </c>
      <c r="F71" s="114">
        <v>1199</v>
      </c>
      <c r="G71" s="114">
        <v>1192</v>
      </c>
      <c r="H71" s="114">
        <v>1174</v>
      </c>
      <c r="I71" s="140">
        <v>1180</v>
      </c>
      <c r="J71" s="115">
        <v>11</v>
      </c>
      <c r="K71" s="116">
        <v>0.93220338983050843</v>
      </c>
    </row>
    <row r="72" spans="1:11" ht="14.1" customHeight="1" x14ac:dyDescent="0.2">
      <c r="A72" s="306">
        <v>84</v>
      </c>
      <c r="B72" s="307" t="s">
        <v>308</v>
      </c>
      <c r="C72" s="308"/>
      <c r="D72" s="113">
        <v>3.3857400185376263</v>
      </c>
      <c r="E72" s="115">
        <v>1936</v>
      </c>
      <c r="F72" s="114">
        <v>1961</v>
      </c>
      <c r="G72" s="114">
        <v>1921</v>
      </c>
      <c r="H72" s="114">
        <v>1933</v>
      </c>
      <c r="I72" s="140">
        <v>1914</v>
      </c>
      <c r="J72" s="115">
        <v>22</v>
      </c>
      <c r="K72" s="116">
        <v>1.1494252873563218</v>
      </c>
    </row>
    <row r="73" spans="1:11" ht="14.1" customHeight="1" x14ac:dyDescent="0.2">
      <c r="A73" s="306" t="s">
        <v>309</v>
      </c>
      <c r="B73" s="307" t="s">
        <v>310</v>
      </c>
      <c r="C73" s="308"/>
      <c r="D73" s="113">
        <v>0.8027141882793235</v>
      </c>
      <c r="E73" s="115">
        <v>459</v>
      </c>
      <c r="F73" s="114">
        <v>462</v>
      </c>
      <c r="G73" s="114">
        <v>454</v>
      </c>
      <c r="H73" s="114">
        <v>476</v>
      </c>
      <c r="I73" s="140">
        <v>470</v>
      </c>
      <c r="J73" s="115">
        <v>-11</v>
      </c>
      <c r="K73" s="116">
        <v>-2.3404255319148937</v>
      </c>
    </row>
    <row r="74" spans="1:11" ht="14.1" customHeight="1" x14ac:dyDescent="0.2">
      <c r="A74" s="306" t="s">
        <v>311</v>
      </c>
      <c r="B74" s="307" t="s">
        <v>312</v>
      </c>
      <c r="C74" s="308"/>
      <c r="D74" s="113">
        <v>0.54213812280302898</v>
      </c>
      <c r="E74" s="115">
        <v>310</v>
      </c>
      <c r="F74" s="114">
        <v>319</v>
      </c>
      <c r="G74" s="114">
        <v>310</v>
      </c>
      <c r="H74" s="114">
        <v>295</v>
      </c>
      <c r="I74" s="140">
        <v>292</v>
      </c>
      <c r="J74" s="115">
        <v>18</v>
      </c>
      <c r="K74" s="116">
        <v>6.1643835616438354</v>
      </c>
    </row>
    <row r="75" spans="1:11" ht="14.1" customHeight="1" x14ac:dyDescent="0.2">
      <c r="A75" s="306" t="s">
        <v>313</v>
      </c>
      <c r="B75" s="307" t="s">
        <v>314</v>
      </c>
      <c r="C75" s="308"/>
      <c r="D75" s="113">
        <v>1.5057449152690578</v>
      </c>
      <c r="E75" s="115">
        <v>861</v>
      </c>
      <c r="F75" s="114">
        <v>885</v>
      </c>
      <c r="G75" s="114">
        <v>856</v>
      </c>
      <c r="H75" s="114">
        <v>867</v>
      </c>
      <c r="I75" s="140">
        <v>859</v>
      </c>
      <c r="J75" s="115">
        <v>2</v>
      </c>
      <c r="K75" s="116">
        <v>0.23282887077997672</v>
      </c>
    </row>
    <row r="76" spans="1:11" ht="14.1" customHeight="1" x14ac:dyDescent="0.2">
      <c r="A76" s="306">
        <v>91</v>
      </c>
      <c r="B76" s="307" t="s">
        <v>315</v>
      </c>
      <c r="C76" s="308"/>
      <c r="D76" s="113">
        <v>0.28505972263514107</v>
      </c>
      <c r="E76" s="115">
        <v>163</v>
      </c>
      <c r="F76" s="114">
        <v>154</v>
      </c>
      <c r="G76" s="114">
        <v>145</v>
      </c>
      <c r="H76" s="114">
        <v>128</v>
      </c>
      <c r="I76" s="140">
        <v>130</v>
      </c>
      <c r="J76" s="115">
        <v>33</v>
      </c>
      <c r="K76" s="116">
        <v>25.384615384615383</v>
      </c>
    </row>
    <row r="77" spans="1:11" ht="14.1" customHeight="1" x14ac:dyDescent="0.2">
      <c r="A77" s="306">
        <v>92</v>
      </c>
      <c r="B77" s="307" t="s">
        <v>316</v>
      </c>
      <c r="C77" s="308"/>
      <c r="D77" s="113">
        <v>1.8380231195676886</v>
      </c>
      <c r="E77" s="115">
        <v>1051</v>
      </c>
      <c r="F77" s="114">
        <v>1073</v>
      </c>
      <c r="G77" s="114">
        <v>1061</v>
      </c>
      <c r="H77" s="114">
        <v>955</v>
      </c>
      <c r="I77" s="140">
        <v>951</v>
      </c>
      <c r="J77" s="115">
        <v>100</v>
      </c>
      <c r="K77" s="116">
        <v>10.515247108307046</v>
      </c>
    </row>
    <row r="78" spans="1:11" ht="14.1" customHeight="1" x14ac:dyDescent="0.2">
      <c r="A78" s="306">
        <v>93</v>
      </c>
      <c r="B78" s="307" t="s">
        <v>317</v>
      </c>
      <c r="C78" s="308"/>
      <c r="D78" s="113">
        <v>0.13640894702785891</v>
      </c>
      <c r="E78" s="115">
        <v>78</v>
      </c>
      <c r="F78" s="114">
        <v>77</v>
      </c>
      <c r="G78" s="114">
        <v>79</v>
      </c>
      <c r="H78" s="114">
        <v>80</v>
      </c>
      <c r="I78" s="140">
        <v>77</v>
      </c>
      <c r="J78" s="115">
        <v>1</v>
      </c>
      <c r="K78" s="116">
        <v>1.2987012987012987</v>
      </c>
    </row>
    <row r="79" spans="1:11" ht="14.1" customHeight="1" x14ac:dyDescent="0.2">
      <c r="A79" s="306">
        <v>94</v>
      </c>
      <c r="B79" s="307" t="s">
        <v>318</v>
      </c>
      <c r="C79" s="308"/>
      <c r="D79" s="113">
        <v>0.43371049824242319</v>
      </c>
      <c r="E79" s="115">
        <v>248</v>
      </c>
      <c r="F79" s="114">
        <v>254</v>
      </c>
      <c r="G79" s="114">
        <v>250</v>
      </c>
      <c r="H79" s="114">
        <v>243</v>
      </c>
      <c r="I79" s="140">
        <v>241</v>
      </c>
      <c r="J79" s="115">
        <v>7</v>
      </c>
      <c r="K79" s="116">
        <v>2.904564315352697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10694</v>
      </c>
      <c r="E12" s="114">
        <v>11433</v>
      </c>
      <c r="F12" s="114">
        <v>11193</v>
      </c>
      <c r="G12" s="114">
        <v>11526</v>
      </c>
      <c r="H12" s="140">
        <v>11204</v>
      </c>
      <c r="I12" s="115">
        <v>-510</v>
      </c>
      <c r="J12" s="116">
        <v>-4.5519457336665479</v>
      </c>
      <c r="K12"/>
      <c r="L12"/>
      <c r="M12"/>
      <c r="N12"/>
      <c r="O12"/>
      <c r="P12"/>
    </row>
    <row r="13" spans="1:16" s="110" customFormat="1" ht="14.45" customHeight="1" x14ac:dyDescent="0.2">
      <c r="A13" s="120" t="s">
        <v>105</v>
      </c>
      <c r="B13" s="119" t="s">
        <v>106</v>
      </c>
      <c r="C13" s="113">
        <v>36.553207406022068</v>
      </c>
      <c r="D13" s="115">
        <v>3909</v>
      </c>
      <c r="E13" s="114">
        <v>4225</v>
      </c>
      <c r="F13" s="114">
        <v>4143</v>
      </c>
      <c r="G13" s="114">
        <v>4200</v>
      </c>
      <c r="H13" s="140">
        <v>4095</v>
      </c>
      <c r="I13" s="115">
        <v>-186</v>
      </c>
      <c r="J13" s="116">
        <v>-4.542124542124542</v>
      </c>
      <c r="K13"/>
      <c r="L13"/>
      <c r="M13"/>
      <c r="N13"/>
      <c r="O13"/>
      <c r="P13"/>
    </row>
    <row r="14" spans="1:16" s="110" customFormat="1" ht="14.45" customHeight="1" x14ac:dyDescent="0.2">
      <c r="A14" s="120"/>
      <c r="B14" s="119" t="s">
        <v>107</v>
      </c>
      <c r="C14" s="113">
        <v>63.446792593977932</v>
      </c>
      <c r="D14" s="115">
        <v>6785</v>
      </c>
      <c r="E14" s="114">
        <v>7208</v>
      </c>
      <c r="F14" s="114">
        <v>7050</v>
      </c>
      <c r="G14" s="114">
        <v>7326</v>
      </c>
      <c r="H14" s="140">
        <v>7109</v>
      </c>
      <c r="I14" s="115">
        <v>-324</v>
      </c>
      <c r="J14" s="116">
        <v>-4.5576030384020259</v>
      </c>
      <c r="K14"/>
      <c r="L14"/>
      <c r="M14"/>
      <c r="N14"/>
      <c r="O14"/>
      <c r="P14"/>
    </row>
    <row r="15" spans="1:16" s="110" customFormat="1" ht="14.45" customHeight="1" x14ac:dyDescent="0.2">
      <c r="A15" s="118" t="s">
        <v>105</v>
      </c>
      <c r="B15" s="121" t="s">
        <v>108</v>
      </c>
      <c r="C15" s="113">
        <v>21.152047877314381</v>
      </c>
      <c r="D15" s="115">
        <v>2262</v>
      </c>
      <c r="E15" s="114">
        <v>2580</v>
      </c>
      <c r="F15" s="114">
        <v>2444</v>
      </c>
      <c r="G15" s="114">
        <v>2667</v>
      </c>
      <c r="H15" s="140">
        <v>2389</v>
      </c>
      <c r="I15" s="115">
        <v>-127</v>
      </c>
      <c r="J15" s="116">
        <v>-5.3160318124738382</v>
      </c>
      <c r="K15"/>
      <c r="L15"/>
      <c r="M15"/>
      <c r="N15"/>
      <c r="O15"/>
      <c r="P15"/>
    </row>
    <row r="16" spans="1:16" s="110" customFormat="1" ht="14.45" customHeight="1" x14ac:dyDescent="0.2">
      <c r="A16" s="118"/>
      <c r="B16" s="121" t="s">
        <v>109</v>
      </c>
      <c r="C16" s="113">
        <v>46.512062838975126</v>
      </c>
      <c r="D16" s="115">
        <v>4974</v>
      </c>
      <c r="E16" s="114">
        <v>5307</v>
      </c>
      <c r="F16" s="114">
        <v>5214</v>
      </c>
      <c r="G16" s="114">
        <v>5302</v>
      </c>
      <c r="H16" s="140">
        <v>5305</v>
      </c>
      <c r="I16" s="115">
        <v>-331</v>
      </c>
      <c r="J16" s="116">
        <v>-6.2393967954759662</v>
      </c>
      <c r="K16"/>
      <c r="L16"/>
      <c r="M16"/>
      <c r="N16"/>
      <c r="O16"/>
      <c r="P16"/>
    </row>
    <row r="17" spans="1:16" s="110" customFormat="1" ht="14.45" customHeight="1" x14ac:dyDescent="0.2">
      <c r="A17" s="118"/>
      <c r="B17" s="121" t="s">
        <v>110</v>
      </c>
      <c r="C17" s="113">
        <v>17.766972133906865</v>
      </c>
      <c r="D17" s="115">
        <v>1900</v>
      </c>
      <c r="E17" s="114">
        <v>1936</v>
      </c>
      <c r="F17" s="114">
        <v>1929</v>
      </c>
      <c r="G17" s="114">
        <v>1966</v>
      </c>
      <c r="H17" s="140">
        <v>1969</v>
      </c>
      <c r="I17" s="115">
        <v>-69</v>
      </c>
      <c r="J17" s="116">
        <v>-3.5043169121381412</v>
      </c>
      <c r="K17"/>
      <c r="L17"/>
      <c r="M17"/>
      <c r="N17"/>
      <c r="O17"/>
      <c r="P17"/>
    </row>
    <row r="18" spans="1:16" s="110" customFormat="1" ht="14.45" customHeight="1" x14ac:dyDescent="0.2">
      <c r="A18" s="120"/>
      <c r="B18" s="121" t="s">
        <v>111</v>
      </c>
      <c r="C18" s="113">
        <v>14.568917149803628</v>
      </c>
      <c r="D18" s="115">
        <v>1558</v>
      </c>
      <c r="E18" s="114">
        <v>1610</v>
      </c>
      <c r="F18" s="114">
        <v>1606</v>
      </c>
      <c r="G18" s="114">
        <v>1591</v>
      </c>
      <c r="H18" s="140">
        <v>1541</v>
      </c>
      <c r="I18" s="115">
        <v>17</v>
      </c>
      <c r="J18" s="116">
        <v>1.1031797534068786</v>
      </c>
      <c r="K18"/>
      <c r="L18"/>
      <c r="M18"/>
      <c r="N18"/>
      <c r="O18"/>
      <c r="P18"/>
    </row>
    <row r="19" spans="1:16" s="110" customFormat="1" ht="14.45" customHeight="1" x14ac:dyDescent="0.2">
      <c r="A19" s="120"/>
      <c r="B19" s="121" t="s">
        <v>112</v>
      </c>
      <c r="C19" s="113">
        <v>1.4120067327473349</v>
      </c>
      <c r="D19" s="115">
        <v>151</v>
      </c>
      <c r="E19" s="114">
        <v>161</v>
      </c>
      <c r="F19" s="114">
        <v>177</v>
      </c>
      <c r="G19" s="114">
        <v>160</v>
      </c>
      <c r="H19" s="140">
        <v>148</v>
      </c>
      <c r="I19" s="115">
        <v>3</v>
      </c>
      <c r="J19" s="116">
        <v>2.0270270270270272</v>
      </c>
      <c r="K19"/>
      <c r="L19"/>
      <c r="M19"/>
      <c r="N19"/>
      <c r="O19"/>
      <c r="P19"/>
    </row>
    <row r="20" spans="1:16" s="110" customFormat="1" ht="14.45" customHeight="1" x14ac:dyDescent="0.2">
      <c r="A20" s="120" t="s">
        <v>113</v>
      </c>
      <c r="B20" s="119" t="s">
        <v>116</v>
      </c>
      <c r="C20" s="113">
        <v>91.705629324855053</v>
      </c>
      <c r="D20" s="115">
        <v>9807</v>
      </c>
      <c r="E20" s="114">
        <v>10475</v>
      </c>
      <c r="F20" s="114">
        <v>10286</v>
      </c>
      <c r="G20" s="114">
        <v>10589</v>
      </c>
      <c r="H20" s="140">
        <v>10321</v>
      </c>
      <c r="I20" s="115">
        <v>-514</v>
      </c>
      <c r="J20" s="116">
        <v>-4.9801375835674841</v>
      </c>
      <c r="K20"/>
      <c r="L20"/>
      <c r="M20"/>
      <c r="N20"/>
      <c r="O20"/>
      <c r="P20"/>
    </row>
    <row r="21" spans="1:16" s="110" customFormat="1" ht="14.45" customHeight="1" x14ac:dyDescent="0.2">
      <c r="A21" s="123"/>
      <c r="B21" s="124" t="s">
        <v>117</v>
      </c>
      <c r="C21" s="125">
        <v>8.1354030297363007</v>
      </c>
      <c r="D21" s="143">
        <v>870</v>
      </c>
      <c r="E21" s="144">
        <v>939</v>
      </c>
      <c r="F21" s="144">
        <v>891</v>
      </c>
      <c r="G21" s="144">
        <v>920</v>
      </c>
      <c r="H21" s="145">
        <v>870</v>
      </c>
      <c r="I21" s="143">
        <v>0</v>
      </c>
      <c r="J21" s="146">
        <v>0</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7567</v>
      </c>
      <c r="E56" s="114">
        <v>8079</v>
      </c>
      <c r="F56" s="114">
        <v>7879</v>
      </c>
      <c r="G56" s="114">
        <v>8124</v>
      </c>
      <c r="H56" s="140">
        <v>7790</v>
      </c>
      <c r="I56" s="115">
        <v>-223</v>
      </c>
      <c r="J56" s="116">
        <v>-2.8626444159178432</v>
      </c>
      <c r="K56"/>
      <c r="L56"/>
      <c r="M56"/>
      <c r="N56"/>
      <c r="O56"/>
      <c r="P56"/>
    </row>
    <row r="57" spans="1:16" s="110" customFormat="1" ht="14.45" customHeight="1" x14ac:dyDescent="0.2">
      <c r="A57" s="120" t="s">
        <v>105</v>
      </c>
      <c r="B57" s="119" t="s">
        <v>106</v>
      </c>
      <c r="C57" s="113">
        <v>39.368309766089602</v>
      </c>
      <c r="D57" s="115">
        <v>2979</v>
      </c>
      <c r="E57" s="114">
        <v>3193</v>
      </c>
      <c r="F57" s="114">
        <v>3126</v>
      </c>
      <c r="G57" s="114">
        <v>3168</v>
      </c>
      <c r="H57" s="140">
        <v>3026</v>
      </c>
      <c r="I57" s="115">
        <v>-47</v>
      </c>
      <c r="J57" s="116">
        <v>-1.5532055518836749</v>
      </c>
    </row>
    <row r="58" spans="1:16" s="110" customFormat="1" ht="14.45" customHeight="1" x14ac:dyDescent="0.2">
      <c r="A58" s="120"/>
      <c r="B58" s="119" t="s">
        <v>107</v>
      </c>
      <c r="C58" s="113">
        <v>60.631690233910398</v>
      </c>
      <c r="D58" s="115">
        <v>4588</v>
      </c>
      <c r="E58" s="114">
        <v>4886</v>
      </c>
      <c r="F58" s="114">
        <v>4753</v>
      </c>
      <c r="G58" s="114">
        <v>4956</v>
      </c>
      <c r="H58" s="140">
        <v>4764</v>
      </c>
      <c r="I58" s="115">
        <v>-176</v>
      </c>
      <c r="J58" s="116">
        <v>-3.6943744752308985</v>
      </c>
    </row>
    <row r="59" spans="1:16" s="110" customFormat="1" ht="14.45" customHeight="1" x14ac:dyDescent="0.2">
      <c r="A59" s="118" t="s">
        <v>105</v>
      </c>
      <c r="B59" s="121" t="s">
        <v>108</v>
      </c>
      <c r="C59" s="113">
        <v>23.70820668693009</v>
      </c>
      <c r="D59" s="115">
        <v>1794</v>
      </c>
      <c r="E59" s="114">
        <v>2018</v>
      </c>
      <c r="F59" s="114">
        <v>1890</v>
      </c>
      <c r="G59" s="114">
        <v>2078</v>
      </c>
      <c r="H59" s="140">
        <v>1856</v>
      </c>
      <c r="I59" s="115">
        <v>-62</v>
      </c>
      <c r="J59" s="116">
        <v>-3.3405172413793105</v>
      </c>
    </row>
    <row r="60" spans="1:16" s="110" customFormat="1" ht="14.45" customHeight="1" x14ac:dyDescent="0.2">
      <c r="A60" s="118"/>
      <c r="B60" s="121" t="s">
        <v>109</v>
      </c>
      <c r="C60" s="113">
        <v>48.89652438218581</v>
      </c>
      <c r="D60" s="115">
        <v>3700</v>
      </c>
      <c r="E60" s="114">
        <v>3911</v>
      </c>
      <c r="F60" s="114">
        <v>3843</v>
      </c>
      <c r="G60" s="114">
        <v>3917</v>
      </c>
      <c r="H60" s="140">
        <v>3850</v>
      </c>
      <c r="I60" s="115">
        <v>-150</v>
      </c>
      <c r="J60" s="116">
        <v>-3.8961038961038961</v>
      </c>
    </row>
    <row r="61" spans="1:16" s="110" customFormat="1" ht="14.45" customHeight="1" x14ac:dyDescent="0.2">
      <c r="A61" s="118"/>
      <c r="B61" s="121" t="s">
        <v>110</v>
      </c>
      <c r="C61" s="113">
        <v>14.853971190696445</v>
      </c>
      <c r="D61" s="115">
        <v>1124</v>
      </c>
      <c r="E61" s="114">
        <v>1174</v>
      </c>
      <c r="F61" s="114">
        <v>1172</v>
      </c>
      <c r="G61" s="114">
        <v>1167</v>
      </c>
      <c r="H61" s="140">
        <v>1142</v>
      </c>
      <c r="I61" s="115">
        <v>-18</v>
      </c>
      <c r="J61" s="116">
        <v>-1.5761821366024518</v>
      </c>
    </row>
    <row r="62" spans="1:16" s="110" customFormat="1" ht="14.45" customHeight="1" x14ac:dyDescent="0.2">
      <c r="A62" s="120"/>
      <c r="B62" s="121" t="s">
        <v>111</v>
      </c>
      <c r="C62" s="113">
        <v>12.541297740187657</v>
      </c>
      <c r="D62" s="115">
        <v>949</v>
      </c>
      <c r="E62" s="114">
        <v>976</v>
      </c>
      <c r="F62" s="114">
        <v>974</v>
      </c>
      <c r="G62" s="114">
        <v>962</v>
      </c>
      <c r="H62" s="140">
        <v>942</v>
      </c>
      <c r="I62" s="115">
        <v>7</v>
      </c>
      <c r="J62" s="116">
        <v>0.74309978768577489</v>
      </c>
    </row>
    <row r="63" spans="1:16" s="110" customFormat="1" ht="14.45" customHeight="1" x14ac:dyDescent="0.2">
      <c r="A63" s="120"/>
      <c r="B63" s="121" t="s">
        <v>112</v>
      </c>
      <c r="C63" s="113">
        <v>1.0175763182238668</v>
      </c>
      <c r="D63" s="115">
        <v>77</v>
      </c>
      <c r="E63" s="114">
        <v>78</v>
      </c>
      <c r="F63" s="114">
        <v>85</v>
      </c>
      <c r="G63" s="114">
        <v>82</v>
      </c>
      <c r="H63" s="140">
        <v>82</v>
      </c>
      <c r="I63" s="115">
        <v>-5</v>
      </c>
      <c r="J63" s="116">
        <v>-6.0975609756097562</v>
      </c>
    </row>
    <row r="64" spans="1:16" s="110" customFormat="1" ht="14.45" customHeight="1" x14ac:dyDescent="0.2">
      <c r="A64" s="120" t="s">
        <v>113</v>
      </c>
      <c r="B64" s="119" t="s">
        <v>116</v>
      </c>
      <c r="C64" s="113">
        <v>87.26047310691159</v>
      </c>
      <c r="D64" s="115">
        <v>6603</v>
      </c>
      <c r="E64" s="114">
        <v>7059</v>
      </c>
      <c r="F64" s="114">
        <v>6894</v>
      </c>
      <c r="G64" s="114">
        <v>7130</v>
      </c>
      <c r="H64" s="140">
        <v>6838</v>
      </c>
      <c r="I64" s="115">
        <v>-235</v>
      </c>
      <c r="J64" s="116">
        <v>-3.4366773910500146</v>
      </c>
    </row>
    <row r="65" spans="1:10" s="110" customFormat="1" ht="14.45" customHeight="1" x14ac:dyDescent="0.2">
      <c r="A65" s="123"/>
      <c r="B65" s="124" t="s">
        <v>117</v>
      </c>
      <c r="C65" s="125">
        <v>12.488436632747456</v>
      </c>
      <c r="D65" s="143">
        <v>945</v>
      </c>
      <c r="E65" s="144">
        <v>1001</v>
      </c>
      <c r="F65" s="144">
        <v>968</v>
      </c>
      <c r="G65" s="144">
        <v>980</v>
      </c>
      <c r="H65" s="145">
        <v>940</v>
      </c>
      <c r="I65" s="143">
        <v>5</v>
      </c>
      <c r="J65" s="146">
        <v>0.53191489361702127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10694</v>
      </c>
      <c r="G11" s="114">
        <v>11433</v>
      </c>
      <c r="H11" s="114">
        <v>11193</v>
      </c>
      <c r="I11" s="114">
        <v>11526</v>
      </c>
      <c r="J11" s="140">
        <v>11204</v>
      </c>
      <c r="K11" s="114">
        <v>-510</v>
      </c>
      <c r="L11" s="116">
        <v>-4.5519457336665479</v>
      </c>
    </row>
    <row r="12" spans="1:17" s="110" customFormat="1" ht="24" customHeight="1" x14ac:dyDescent="0.2">
      <c r="A12" s="604" t="s">
        <v>185</v>
      </c>
      <c r="B12" s="605"/>
      <c r="C12" s="605"/>
      <c r="D12" s="606"/>
      <c r="E12" s="113">
        <v>36.553207406022068</v>
      </c>
      <c r="F12" s="115">
        <v>3909</v>
      </c>
      <c r="G12" s="114">
        <v>4225</v>
      </c>
      <c r="H12" s="114">
        <v>4143</v>
      </c>
      <c r="I12" s="114">
        <v>4200</v>
      </c>
      <c r="J12" s="140">
        <v>4095</v>
      </c>
      <c r="K12" s="114">
        <v>-186</v>
      </c>
      <c r="L12" s="116">
        <v>-4.542124542124542</v>
      </c>
    </row>
    <row r="13" spans="1:17" s="110" customFormat="1" ht="15" customHeight="1" x14ac:dyDescent="0.2">
      <c r="A13" s="120"/>
      <c r="B13" s="612" t="s">
        <v>107</v>
      </c>
      <c r="C13" s="612"/>
      <c r="E13" s="113">
        <v>63.446792593977932</v>
      </c>
      <c r="F13" s="115">
        <v>6785</v>
      </c>
      <c r="G13" s="114">
        <v>7208</v>
      </c>
      <c r="H13" s="114">
        <v>7050</v>
      </c>
      <c r="I13" s="114">
        <v>7326</v>
      </c>
      <c r="J13" s="140">
        <v>7109</v>
      </c>
      <c r="K13" s="114">
        <v>-324</v>
      </c>
      <c r="L13" s="116">
        <v>-4.5576030384020259</v>
      </c>
    </row>
    <row r="14" spans="1:17" s="110" customFormat="1" ht="22.5" customHeight="1" x14ac:dyDescent="0.2">
      <c r="A14" s="604" t="s">
        <v>186</v>
      </c>
      <c r="B14" s="605"/>
      <c r="C14" s="605"/>
      <c r="D14" s="606"/>
      <c r="E14" s="113">
        <v>21.152047877314381</v>
      </c>
      <c r="F14" s="115">
        <v>2262</v>
      </c>
      <c r="G14" s="114">
        <v>2580</v>
      </c>
      <c r="H14" s="114">
        <v>2444</v>
      </c>
      <c r="I14" s="114">
        <v>2667</v>
      </c>
      <c r="J14" s="140">
        <v>2389</v>
      </c>
      <c r="K14" s="114">
        <v>-127</v>
      </c>
      <c r="L14" s="116">
        <v>-5.3160318124738382</v>
      </c>
    </row>
    <row r="15" spans="1:17" s="110" customFormat="1" ht="15" customHeight="1" x14ac:dyDescent="0.2">
      <c r="A15" s="120"/>
      <c r="B15" s="119"/>
      <c r="C15" s="258" t="s">
        <v>106</v>
      </c>
      <c r="E15" s="113">
        <v>37.48894783377542</v>
      </c>
      <c r="F15" s="115">
        <v>848</v>
      </c>
      <c r="G15" s="114">
        <v>955</v>
      </c>
      <c r="H15" s="114">
        <v>937</v>
      </c>
      <c r="I15" s="114">
        <v>965</v>
      </c>
      <c r="J15" s="140">
        <v>886</v>
      </c>
      <c r="K15" s="114">
        <v>-38</v>
      </c>
      <c r="L15" s="116">
        <v>-4.288939051918736</v>
      </c>
    </row>
    <row r="16" spans="1:17" s="110" customFormat="1" ht="15" customHeight="1" x14ac:dyDescent="0.2">
      <c r="A16" s="120"/>
      <c r="B16" s="119"/>
      <c r="C16" s="258" t="s">
        <v>107</v>
      </c>
      <c r="E16" s="113">
        <v>62.51105216622458</v>
      </c>
      <c r="F16" s="115">
        <v>1414</v>
      </c>
      <c r="G16" s="114">
        <v>1625</v>
      </c>
      <c r="H16" s="114">
        <v>1507</v>
      </c>
      <c r="I16" s="114">
        <v>1702</v>
      </c>
      <c r="J16" s="140">
        <v>1503</v>
      </c>
      <c r="K16" s="114">
        <v>-89</v>
      </c>
      <c r="L16" s="116">
        <v>-5.9214903526280773</v>
      </c>
    </row>
    <row r="17" spans="1:12" s="110" customFormat="1" ht="15" customHeight="1" x14ac:dyDescent="0.2">
      <c r="A17" s="120"/>
      <c r="B17" s="121" t="s">
        <v>109</v>
      </c>
      <c r="C17" s="258"/>
      <c r="E17" s="113">
        <v>46.512062838975126</v>
      </c>
      <c r="F17" s="115">
        <v>4974</v>
      </c>
      <c r="G17" s="114">
        <v>5307</v>
      </c>
      <c r="H17" s="114">
        <v>5214</v>
      </c>
      <c r="I17" s="114">
        <v>5302</v>
      </c>
      <c r="J17" s="140">
        <v>5305</v>
      </c>
      <c r="K17" s="114">
        <v>-331</v>
      </c>
      <c r="L17" s="116">
        <v>-6.2393967954759662</v>
      </c>
    </row>
    <row r="18" spans="1:12" s="110" customFormat="1" ht="15" customHeight="1" x14ac:dyDescent="0.2">
      <c r="A18" s="120"/>
      <c r="B18" s="119"/>
      <c r="C18" s="258" t="s">
        <v>106</v>
      </c>
      <c r="E18" s="113">
        <v>34.31845597104946</v>
      </c>
      <c r="F18" s="115">
        <v>1707</v>
      </c>
      <c r="G18" s="114">
        <v>1863</v>
      </c>
      <c r="H18" s="114">
        <v>1807</v>
      </c>
      <c r="I18" s="114">
        <v>1825</v>
      </c>
      <c r="J18" s="140">
        <v>1835</v>
      </c>
      <c r="K18" s="114">
        <v>-128</v>
      </c>
      <c r="L18" s="116">
        <v>-6.9754768392370572</v>
      </c>
    </row>
    <row r="19" spans="1:12" s="110" customFormat="1" ht="15" customHeight="1" x14ac:dyDescent="0.2">
      <c r="A19" s="120"/>
      <c r="B19" s="119"/>
      <c r="C19" s="258" t="s">
        <v>107</v>
      </c>
      <c r="E19" s="113">
        <v>65.68154402895054</v>
      </c>
      <c r="F19" s="115">
        <v>3267</v>
      </c>
      <c r="G19" s="114">
        <v>3444</v>
      </c>
      <c r="H19" s="114">
        <v>3407</v>
      </c>
      <c r="I19" s="114">
        <v>3477</v>
      </c>
      <c r="J19" s="140">
        <v>3470</v>
      </c>
      <c r="K19" s="114">
        <v>-203</v>
      </c>
      <c r="L19" s="116">
        <v>-5.8501440922190202</v>
      </c>
    </row>
    <row r="20" spans="1:12" s="110" customFormat="1" ht="15" customHeight="1" x14ac:dyDescent="0.2">
      <c r="A20" s="120"/>
      <c r="B20" s="121" t="s">
        <v>110</v>
      </c>
      <c r="C20" s="258"/>
      <c r="E20" s="113">
        <v>17.766972133906865</v>
      </c>
      <c r="F20" s="115">
        <v>1900</v>
      </c>
      <c r="G20" s="114">
        <v>1936</v>
      </c>
      <c r="H20" s="114">
        <v>1929</v>
      </c>
      <c r="I20" s="114">
        <v>1966</v>
      </c>
      <c r="J20" s="140">
        <v>1969</v>
      </c>
      <c r="K20" s="114">
        <v>-69</v>
      </c>
      <c r="L20" s="116">
        <v>-3.5043169121381412</v>
      </c>
    </row>
    <row r="21" spans="1:12" s="110" customFormat="1" ht="15" customHeight="1" x14ac:dyDescent="0.2">
      <c r="A21" s="120"/>
      <c r="B21" s="119"/>
      <c r="C21" s="258" t="s">
        <v>106</v>
      </c>
      <c r="E21" s="113">
        <v>31.210526315789473</v>
      </c>
      <c r="F21" s="115">
        <v>593</v>
      </c>
      <c r="G21" s="114">
        <v>618</v>
      </c>
      <c r="H21" s="114">
        <v>612</v>
      </c>
      <c r="I21" s="114">
        <v>633</v>
      </c>
      <c r="J21" s="140">
        <v>632</v>
      </c>
      <c r="K21" s="114">
        <v>-39</v>
      </c>
      <c r="L21" s="116">
        <v>-6.1708860759493671</v>
      </c>
    </row>
    <row r="22" spans="1:12" s="110" customFormat="1" ht="15" customHeight="1" x14ac:dyDescent="0.2">
      <c r="A22" s="120"/>
      <c r="B22" s="119"/>
      <c r="C22" s="258" t="s">
        <v>107</v>
      </c>
      <c r="E22" s="113">
        <v>68.78947368421052</v>
      </c>
      <c r="F22" s="115">
        <v>1307</v>
      </c>
      <c r="G22" s="114">
        <v>1318</v>
      </c>
      <c r="H22" s="114">
        <v>1317</v>
      </c>
      <c r="I22" s="114">
        <v>1333</v>
      </c>
      <c r="J22" s="140">
        <v>1337</v>
      </c>
      <c r="K22" s="114">
        <v>-30</v>
      </c>
      <c r="L22" s="116">
        <v>-2.2438294689603588</v>
      </c>
    </row>
    <row r="23" spans="1:12" s="110" customFormat="1" ht="15" customHeight="1" x14ac:dyDescent="0.2">
      <c r="A23" s="120"/>
      <c r="B23" s="121" t="s">
        <v>111</v>
      </c>
      <c r="C23" s="258"/>
      <c r="E23" s="113">
        <v>14.568917149803628</v>
      </c>
      <c r="F23" s="115">
        <v>1558</v>
      </c>
      <c r="G23" s="114">
        <v>1610</v>
      </c>
      <c r="H23" s="114">
        <v>1606</v>
      </c>
      <c r="I23" s="114">
        <v>1591</v>
      </c>
      <c r="J23" s="140">
        <v>1541</v>
      </c>
      <c r="K23" s="114">
        <v>17</v>
      </c>
      <c r="L23" s="116">
        <v>1.1031797534068786</v>
      </c>
    </row>
    <row r="24" spans="1:12" s="110" customFormat="1" ht="15" customHeight="1" x14ac:dyDescent="0.2">
      <c r="A24" s="120"/>
      <c r="B24" s="119"/>
      <c r="C24" s="258" t="s">
        <v>106</v>
      </c>
      <c r="E24" s="113">
        <v>48.844672657252886</v>
      </c>
      <c r="F24" s="115">
        <v>761</v>
      </c>
      <c r="G24" s="114">
        <v>789</v>
      </c>
      <c r="H24" s="114">
        <v>787</v>
      </c>
      <c r="I24" s="114">
        <v>777</v>
      </c>
      <c r="J24" s="140">
        <v>742</v>
      </c>
      <c r="K24" s="114">
        <v>19</v>
      </c>
      <c r="L24" s="116">
        <v>2.5606469002695418</v>
      </c>
    </row>
    <row r="25" spans="1:12" s="110" customFormat="1" ht="15" customHeight="1" x14ac:dyDescent="0.2">
      <c r="A25" s="120"/>
      <c r="B25" s="119"/>
      <c r="C25" s="258" t="s">
        <v>107</v>
      </c>
      <c r="E25" s="113">
        <v>51.155327342747114</v>
      </c>
      <c r="F25" s="115">
        <v>797</v>
      </c>
      <c r="G25" s="114">
        <v>821</v>
      </c>
      <c r="H25" s="114">
        <v>819</v>
      </c>
      <c r="I25" s="114">
        <v>814</v>
      </c>
      <c r="J25" s="140">
        <v>799</v>
      </c>
      <c r="K25" s="114">
        <v>-2</v>
      </c>
      <c r="L25" s="116">
        <v>-0.25031289111389238</v>
      </c>
    </row>
    <row r="26" spans="1:12" s="110" customFormat="1" ht="15" customHeight="1" x14ac:dyDescent="0.2">
      <c r="A26" s="120"/>
      <c r="C26" s="121" t="s">
        <v>187</v>
      </c>
      <c r="D26" s="110" t="s">
        <v>188</v>
      </c>
      <c r="E26" s="113">
        <v>1.4120067327473349</v>
      </c>
      <c r="F26" s="115">
        <v>151</v>
      </c>
      <c r="G26" s="114">
        <v>161</v>
      </c>
      <c r="H26" s="114">
        <v>177</v>
      </c>
      <c r="I26" s="114">
        <v>160</v>
      </c>
      <c r="J26" s="140">
        <v>148</v>
      </c>
      <c r="K26" s="114">
        <v>3</v>
      </c>
      <c r="L26" s="116">
        <v>2.0270270270270272</v>
      </c>
    </row>
    <row r="27" spans="1:12" s="110" customFormat="1" ht="15" customHeight="1" x14ac:dyDescent="0.2">
      <c r="A27" s="120"/>
      <c r="B27" s="119"/>
      <c r="D27" s="259" t="s">
        <v>106</v>
      </c>
      <c r="E27" s="113">
        <v>50.331125827814567</v>
      </c>
      <c r="F27" s="115">
        <v>76</v>
      </c>
      <c r="G27" s="114">
        <v>78</v>
      </c>
      <c r="H27" s="114">
        <v>80</v>
      </c>
      <c r="I27" s="114">
        <v>73</v>
      </c>
      <c r="J27" s="140">
        <v>64</v>
      </c>
      <c r="K27" s="114">
        <v>12</v>
      </c>
      <c r="L27" s="116">
        <v>18.75</v>
      </c>
    </row>
    <row r="28" spans="1:12" s="110" customFormat="1" ht="15" customHeight="1" x14ac:dyDescent="0.2">
      <c r="A28" s="120"/>
      <c r="B28" s="119"/>
      <c r="D28" s="259" t="s">
        <v>107</v>
      </c>
      <c r="E28" s="113">
        <v>49.668874172185433</v>
      </c>
      <c r="F28" s="115">
        <v>75</v>
      </c>
      <c r="G28" s="114">
        <v>83</v>
      </c>
      <c r="H28" s="114">
        <v>97</v>
      </c>
      <c r="I28" s="114">
        <v>87</v>
      </c>
      <c r="J28" s="140">
        <v>84</v>
      </c>
      <c r="K28" s="114">
        <v>-9</v>
      </c>
      <c r="L28" s="116">
        <v>-10.714285714285714</v>
      </c>
    </row>
    <row r="29" spans="1:12" s="110" customFormat="1" ht="24" customHeight="1" x14ac:dyDescent="0.2">
      <c r="A29" s="604" t="s">
        <v>189</v>
      </c>
      <c r="B29" s="605"/>
      <c r="C29" s="605"/>
      <c r="D29" s="606"/>
      <c r="E29" s="113">
        <v>91.705629324855053</v>
      </c>
      <c r="F29" s="115">
        <v>9807</v>
      </c>
      <c r="G29" s="114">
        <v>10475</v>
      </c>
      <c r="H29" s="114">
        <v>10286</v>
      </c>
      <c r="I29" s="114">
        <v>10589</v>
      </c>
      <c r="J29" s="140">
        <v>10321</v>
      </c>
      <c r="K29" s="114">
        <v>-514</v>
      </c>
      <c r="L29" s="116">
        <v>-4.9801375835674841</v>
      </c>
    </row>
    <row r="30" spans="1:12" s="110" customFormat="1" ht="15" customHeight="1" x14ac:dyDescent="0.2">
      <c r="A30" s="120"/>
      <c r="B30" s="119"/>
      <c r="C30" s="258" t="s">
        <v>106</v>
      </c>
      <c r="E30" s="113">
        <v>36.453553584174571</v>
      </c>
      <c r="F30" s="115">
        <v>3575</v>
      </c>
      <c r="G30" s="114">
        <v>3865</v>
      </c>
      <c r="H30" s="114">
        <v>3787</v>
      </c>
      <c r="I30" s="114">
        <v>3847</v>
      </c>
      <c r="J30" s="140">
        <v>3750</v>
      </c>
      <c r="K30" s="114">
        <v>-175</v>
      </c>
      <c r="L30" s="116">
        <v>-4.666666666666667</v>
      </c>
    </row>
    <row r="31" spans="1:12" s="110" customFormat="1" ht="15" customHeight="1" x14ac:dyDescent="0.2">
      <c r="A31" s="120"/>
      <c r="B31" s="119"/>
      <c r="C31" s="258" t="s">
        <v>107</v>
      </c>
      <c r="E31" s="113">
        <v>63.546446415825429</v>
      </c>
      <c r="F31" s="115">
        <v>6232</v>
      </c>
      <c r="G31" s="114">
        <v>6610</v>
      </c>
      <c r="H31" s="114">
        <v>6499</v>
      </c>
      <c r="I31" s="114">
        <v>6742</v>
      </c>
      <c r="J31" s="140">
        <v>6571</v>
      </c>
      <c r="K31" s="114">
        <v>-339</v>
      </c>
      <c r="L31" s="116">
        <v>-5.159032110789834</v>
      </c>
    </row>
    <row r="32" spans="1:12" s="110" customFormat="1" ht="15" customHeight="1" x14ac:dyDescent="0.2">
      <c r="A32" s="120"/>
      <c r="B32" s="119" t="s">
        <v>117</v>
      </c>
      <c r="C32" s="258"/>
      <c r="E32" s="113">
        <v>8.1354030297363007</v>
      </c>
      <c r="F32" s="114">
        <v>870</v>
      </c>
      <c r="G32" s="114">
        <v>939</v>
      </c>
      <c r="H32" s="114">
        <v>891</v>
      </c>
      <c r="I32" s="114">
        <v>920</v>
      </c>
      <c r="J32" s="140">
        <v>870</v>
      </c>
      <c r="K32" s="114">
        <v>0</v>
      </c>
      <c r="L32" s="116">
        <v>0</v>
      </c>
    </row>
    <row r="33" spans="1:12" s="110" customFormat="1" ht="15" customHeight="1" x14ac:dyDescent="0.2">
      <c r="A33" s="120"/>
      <c r="B33" s="119"/>
      <c r="C33" s="258" t="s">
        <v>106</v>
      </c>
      <c r="E33" s="113">
        <v>37.701149425287355</v>
      </c>
      <c r="F33" s="114">
        <v>328</v>
      </c>
      <c r="G33" s="114">
        <v>353</v>
      </c>
      <c r="H33" s="114">
        <v>349</v>
      </c>
      <c r="I33" s="114">
        <v>348</v>
      </c>
      <c r="J33" s="140">
        <v>341</v>
      </c>
      <c r="K33" s="114">
        <v>-13</v>
      </c>
      <c r="L33" s="116">
        <v>-3.8123167155425222</v>
      </c>
    </row>
    <row r="34" spans="1:12" s="110" customFormat="1" ht="15" customHeight="1" x14ac:dyDescent="0.2">
      <c r="A34" s="120"/>
      <c r="B34" s="119"/>
      <c r="C34" s="258" t="s">
        <v>107</v>
      </c>
      <c r="E34" s="113">
        <v>62.298850574712645</v>
      </c>
      <c r="F34" s="114">
        <v>542</v>
      </c>
      <c r="G34" s="114">
        <v>586</v>
      </c>
      <c r="H34" s="114">
        <v>542</v>
      </c>
      <c r="I34" s="114">
        <v>572</v>
      </c>
      <c r="J34" s="140">
        <v>529</v>
      </c>
      <c r="K34" s="114">
        <v>13</v>
      </c>
      <c r="L34" s="116">
        <v>2.4574669187145557</v>
      </c>
    </row>
    <row r="35" spans="1:12" s="110" customFormat="1" ht="24" customHeight="1" x14ac:dyDescent="0.2">
      <c r="A35" s="604" t="s">
        <v>192</v>
      </c>
      <c r="B35" s="605"/>
      <c r="C35" s="605"/>
      <c r="D35" s="606"/>
      <c r="E35" s="113">
        <v>22.966149242565926</v>
      </c>
      <c r="F35" s="114">
        <v>2456</v>
      </c>
      <c r="G35" s="114">
        <v>2764</v>
      </c>
      <c r="H35" s="114">
        <v>2634</v>
      </c>
      <c r="I35" s="114">
        <v>2851</v>
      </c>
      <c r="J35" s="114">
        <v>2605</v>
      </c>
      <c r="K35" s="318">
        <v>-149</v>
      </c>
      <c r="L35" s="319">
        <v>-5.7197696737044144</v>
      </c>
    </row>
    <row r="36" spans="1:12" s="110" customFormat="1" ht="15" customHeight="1" x14ac:dyDescent="0.2">
      <c r="A36" s="120"/>
      <c r="B36" s="119"/>
      <c r="C36" s="258" t="s">
        <v>106</v>
      </c>
      <c r="E36" s="113">
        <v>37.011400651465799</v>
      </c>
      <c r="F36" s="114">
        <v>909</v>
      </c>
      <c r="G36" s="114">
        <v>1028</v>
      </c>
      <c r="H36" s="114">
        <v>1020</v>
      </c>
      <c r="I36" s="114">
        <v>1068</v>
      </c>
      <c r="J36" s="114">
        <v>982</v>
      </c>
      <c r="K36" s="318">
        <v>-73</v>
      </c>
      <c r="L36" s="116">
        <v>-7.4338085539714864</v>
      </c>
    </row>
    <row r="37" spans="1:12" s="110" customFormat="1" ht="15" customHeight="1" x14ac:dyDescent="0.2">
      <c r="A37" s="120"/>
      <c r="B37" s="119"/>
      <c r="C37" s="258" t="s">
        <v>107</v>
      </c>
      <c r="E37" s="113">
        <v>62.988599348534201</v>
      </c>
      <c r="F37" s="114">
        <v>1547</v>
      </c>
      <c r="G37" s="114">
        <v>1736</v>
      </c>
      <c r="H37" s="114">
        <v>1614</v>
      </c>
      <c r="I37" s="114">
        <v>1783</v>
      </c>
      <c r="J37" s="140">
        <v>1623</v>
      </c>
      <c r="K37" s="114">
        <v>-76</v>
      </c>
      <c r="L37" s="116">
        <v>-4.6826863832409122</v>
      </c>
    </row>
    <row r="38" spans="1:12" s="110" customFormat="1" ht="15" customHeight="1" x14ac:dyDescent="0.2">
      <c r="A38" s="120"/>
      <c r="B38" s="119" t="s">
        <v>328</v>
      </c>
      <c r="C38" s="258"/>
      <c r="E38" s="113">
        <v>49.897138582382645</v>
      </c>
      <c r="F38" s="114">
        <v>5336</v>
      </c>
      <c r="G38" s="114">
        <v>5583</v>
      </c>
      <c r="H38" s="114">
        <v>5564</v>
      </c>
      <c r="I38" s="114">
        <v>5573</v>
      </c>
      <c r="J38" s="140">
        <v>5540</v>
      </c>
      <c r="K38" s="114">
        <v>-204</v>
      </c>
      <c r="L38" s="116">
        <v>-3.6823104693140793</v>
      </c>
    </row>
    <row r="39" spans="1:12" s="110" customFormat="1" ht="15" customHeight="1" x14ac:dyDescent="0.2">
      <c r="A39" s="120"/>
      <c r="B39" s="119"/>
      <c r="C39" s="258" t="s">
        <v>106</v>
      </c>
      <c r="E39" s="113">
        <v>36.694152923538233</v>
      </c>
      <c r="F39" s="115">
        <v>1958</v>
      </c>
      <c r="G39" s="114">
        <v>2067</v>
      </c>
      <c r="H39" s="114">
        <v>2041</v>
      </c>
      <c r="I39" s="114">
        <v>2015</v>
      </c>
      <c r="J39" s="140">
        <v>2015</v>
      </c>
      <c r="K39" s="114">
        <v>-57</v>
      </c>
      <c r="L39" s="116">
        <v>-2.8287841191066998</v>
      </c>
    </row>
    <row r="40" spans="1:12" s="110" customFormat="1" ht="15" customHeight="1" x14ac:dyDescent="0.2">
      <c r="A40" s="120"/>
      <c r="B40" s="119"/>
      <c r="C40" s="258" t="s">
        <v>107</v>
      </c>
      <c r="E40" s="113">
        <v>63.305847076461767</v>
      </c>
      <c r="F40" s="115">
        <v>3378</v>
      </c>
      <c r="G40" s="114">
        <v>3516</v>
      </c>
      <c r="H40" s="114">
        <v>3523</v>
      </c>
      <c r="I40" s="114">
        <v>3558</v>
      </c>
      <c r="J40" s="140">
        <v>3525</v>
      </c>
      <c r="K40" s="114">
        <v>-147</v>
      </c>
      <c r="L40" s="116">
        <v>-4.1702127659574471</v>
      </c>
    </row>
    <row r="41" spans="1:12" s="110" customFormat="1" ht="15" customHeight="1" x14ac:dyDescent="0.2">
      <c r="A41" s="120"/>
      <c r="B41" s="320" t="s">
        <v>515</v>
      </c>
      <c r="C41" s="258"/>
      <c r="E41" s="113">
        <v>14.073312137647278</v>
      </c>
      <c r="F41" s="115">
        <v>1505</v>
      </c>
      <c r="G41" s="114">
        <v>1610</v>
      </c>
      <c r="H41" s="114">
        <v>1513</v>
      </c>
      <c r="I41" s="114">
        <v>1613</v>
      </c>
      <c r="J41" s="140">
        <v>1538</v>
      </c>
      <c r="K41" s="114">
        <v>-33</v>
      </c>
      <c r="L41" s="116">
        <v>-2.1456436931079326</v>
      </c>
    </row>
    <row r="42" spans="1:12" s="110" customFormat="1" ht="15" customHeight="1" x14ac:dyDescent="0.2">
      <c r="A42" s="120"/>
      <c r="B42" s="119"/>
      <c r="C42" s="268" t="s">
        <v>106</v>
      </c>
      <c r="D42" s="182"/>
      <c r="E42" s="113">
        <v>38.803986710963457</v>
      </c>
      <c r="F42" s="115">
        <v>584</v>
      </c>
      <c r="G42" s="114">
        <v>651</v>
      </c>
      <c r="H42" s="114">
        <v>596</v>
      </c>
      <c r="I42" s="114">
        <v>634</v>
      </c>
      <c r="J42" s="140">
        <v>611</v>
      </c>
      <c r="K42" s="114">
        <v>-27</v>
      </c>
      <c r="L42" s="116">
        <v>-4.4189852700490997</v>
      </c>
    </row>
    <row r="43" spans="1:12" s="110" customFormat="1" ht="15" customHeight="1" x14ac:dyDescent="0.2">
      <c r="A43" s="120"/>
      <c r="B43" s="119"/>
      <c r="C43" s="268" t="s">
        <v>107</v>
      </c>
      <c r="D43" s="182"/>
      <c r="E43" s="113">
        <v>61.196013289036543</v>
      </c>
      <c r="F43" s="115">
        <v>921</v>
      </c>
      <c r="G43" s="114">
        <v>959</v>
      </c>
      <c r="H43" s="114">
        <v>917</v>
      </c>
      <c r="I43" s="114">
        <v>979</v>
      </c>
      <c r="J43" s="140">
        <v>927</v>
      </c>
      <c r="K43" s="114">
        <v>-6</v>
      </c>
      <c r="L43" s="116">
        <v>-0.6472491909385113</v>
      </c>
    </row>
    <row r="44" spans="1:12" s="110" customFormat="1" ht="15" customHeight="1" x14ac:dyDescent="0.2">
      <c r="A44" s="120"/>
      <c r="B44" s="119" t="s">
        <v>205</v>
      </c>
      <c r="C44" s="268"/>
      <c r="D44" s="182"/>
      <c r="E44" s="113">
        <v>13.063400037404152</v>
      </c>
      <c r="F44" s="115">
        <v>1397</v>
      </c>
      <c r="G44" s="114">
        <v>1476</v>
      </c>
      <c r="H44" s="114">
        <v>1482</v>
      </c>
      <c r="I44" s="114">
        <v>1489</v>
      </c>
      <c r="J44" s="140">
        <v>1521</v>
      </c>
      <c r="K44" s="114">
        <v>-124</v>
      </c>
      <c r="L44" s="116">
        <v>-8.152531229454306</v>
      </c>
    </row>
    <row r="45" spans="1:12" s="110" customFormat="1" ht="15" customHeight="1" x14ac:dyDescent="0.2">
      <c r="A45" s="120"/>
      <c r="B45" s="119"/>
      <c r="C45" s="268" t="s">
        <v>106</v>
      </c>
      <c r="D45" s="182"/>
      <c r="E45" s="113">
        <v>32.784538296349318</v>
      </c>
      <c r="F45" s="115">
        <v>458</v>
      </c>
      <c r="G45" s="114">
        <v>479</v>
      </c>
      <c r="H45" s="114">
        <v>486</v>
      </c>
      <c r="I45" s="114">
        <v>483</v>
      </c>
      <c r="J45" s="140">
        <v>487</v>
      </c>
      <c r="K45" s="114">
        <v>-29</v>
      </c>
      <c r="L45" s="116">
        <v>-5.9548254620123204</v>
      </c>
    </row>
    <row r="46" spans="1:12" s="110" customFormat="1" ht="15" customHeight="1" x14ac:dyDescent="0.2">
      <c r="A46" s="123"/>
      <c r="B46" s="124"/>
      <c r="C46" s="260" t="s">
        <v>107</v>
      </c>
      <c r="D46" s="261"/>
      <c r="E46" s="125">
        <v>67.215461703650675</v>
      </c>
      <c r="F46" s="143">
        <v>939</v>
      </c>
      <c r="G46" s="144">
        <v>997</v>
      </c>
      <c r="H46" s="144">
        <v>996</v>
      </c>
      <c r="I46" s="144">
        <v>1006</v>
      </c>
      <c r="J46" s="145">
        <v>1034</v>
      </c>
      <c r="K46" s="144">
        <v>-95</v>
      </c>
      <c r="L46" s="146">
        <v>-9.1876208897485494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10694</v>
      </c>
      <c r="E11" s="114">
        <v>11433</v>
      </c>
      <c r="F11" s="114">
        <v>11193</v>
      </c>
      <c r="G11" s="114">
        <v>11526</v>
      </c>
      <c r="H11" s="140">
        <v>11204</v>
      </c>
      <c r="I11" s="115">
        <v>-510</v>
      </c>
      <c r="J11" s="116">
        <v>-4.5519457336665479</v>
      </c>
    </row>
    <row r="12" spans="1:15" s="110" customFormat="1" ht="24.95" customHeight="1" x14ac:dyDescent="0.2">
      <c r="A12" s="193" t="s">
        <v>132</v>
      </c>
      <c r="B12" s="194" t="s">
        <v>133</v>
      </c>
      <c r="C12" s="113">
        <v>0.21507387319992519</v>
      </c>
      <c r="D12" s="115">
        <v>23</v>
      </c>
      <c r="E12" s="114">
        <v>22</v>
      </c>
      <c r="F12" s="114">
        <v>25</v>
      </c>
      <c r="G12" s="114">
        <v>23</v>
      </c>
      <c r="H12" s="140">
        <v>25</v>
      </c>
      <c r="I12" s="115">
        <v>-2</v>
      </c>
      <c r="J12" s="116">
        <v>-8</v>
      </c>
    </row>
    <row r="13" spans="1:15" s="110" customFormat="1" ht="24.95" customHeight="1" x14ac:dyDescent="0.2">
      <c r="A13" s="193" t="s">
        <v>134</v>
      </c>
      <c r="B13" s="199" t="s">
        <v>214</v>
      </c>
      <c r="C13" s="113">
        <v>0.21507387319992519</v>
      </c>
      <c r="D13" s="115">
        <v>23</v>
      </c>
      <c r="E13" s="114">
        <v>14</v>
      </c>
      <c r="F13" s="114">
        <v>21</v>
      </c>
      <c r="G13" s="114">
        <v>21</v>
      </c>
      <c r="H13" s="140">
        <v>23</v>
      </c>
      <c r="I13" s="115">
        <v>0</v>
      </c>
      <c r="J13" s="116">
        <v>0</v>
      </c>
    </row>
    <row r="14" spans="1:15" s="287" customFormat="1" ht="24.95" customHeight="1" x14ac:dyDescent="0.2">
      <c r="A14" s="193" t="s">
        <v>215</v>
      </c>
      <c r="B14" s="199" t="s">
        <v>137</v>
      </c>
      <c r="C14" s="113">
        <v>6.0220684495979055</v>
      </c>
      <c r="D14" s="115">
        <v>644</v>
      </c>
      <c r="E14" s="114">
        <v>704</v>
      </c>
      <c r="F14" s="114">
        <v>697</v>
      </c>
      <c r="G14" s="114">
        <v>720</v>
      </c>
      <c r="H14" s="140">
        <v>719</v>
      </c>
      <c r="I14" s="115">
        <v>-75</v>
      </c>
      <c r="J14" s="116">
        <v>-10.431154381084839</v>
      </c>
      <c r="K14" s="110"/>
      <c r="L14" s="110"/>
      <c r="M14" s="110"/>
      <c r="N14" s="110"/>
      <c r="O14" s="110"/>
    </row>
    <row r="15" spans="1:15" s="110" customFormat="1" ht="24.95" customHeight="1" x14ac:dyDescent="0.2">
      <c r="A15" s="193" t="s">
        <v>216</v>
      </c>
      <c r="B15" s="199" t="s">
        <v>217</v>
      </c>
      <c r="C15" s="113">
        <v>4.0302973630072936</v>
      </c>
      <c r="D15" s="115">
        <v>431</v>
      </c>
      <c r="E15" s="114">
        <v>496</v>
      </c>
      <c r="F15" s="114">
        <v>489</v>
      </c>
      <c r="G15" s="114">
        <v>501</v>
      </c>
      <c r="H15" s="140">
        <v>493</v>
      </c>
      <c r="I15" s="115">
        <v>-62</v>
      </c>
      <c r="J15" s="116">
        <v>-12.57606490872211</v>
      </c>
    </row>
    <row r="16" spans="1:15" s="287" customFormat="1" ht="24.95" customHeight="1" x14ac:dyDescent="0.2">
      <c r="A16" s="193" t="s">
        <v>218</v>
      </c>
      <c r="B16" s="199" t="s">
        <v>141</v>
      </c>
      <c r="C16" s="113">
        <v>1.2997942771647653</v>
      </c>
      <c r="D16" s="115">
        <v>139</v>
      </c>
      <c r="E16" s="114">
        <v>129</v>
      </c>
      <c r="F16" s="114">
        <v>127</v>
      </c>
      <c r="G16" s="114">
        <v>140</v>
      </c>
      <c r="H16" s="140">
        <v>146</v>
      </c>
      <c r="I16" s="115">
        <v>-7</v>
      </c>
      <c r="J16" s="116">
        <v>-4.7945205479452051</v>
      </c>
      <c r="K16" s="110"/>
      <c r="L16" s="110"/>
      <c r="M16" s="110"/>
      <c r="N16" s="110"/>
      <c r="O16" s="110"/>
    </row>
    <row r="17" spans="1:15" s="110" customFormat="1" ht="24.95" customHeight="1" x14ac:dyDescent="0.2">
      <c r="A17" s="193" t="s">
        <v>142</v>
      </c>
      <c r="B17" s="199" t="s">
        <v>220</v>
      </c>
      <c r="C17" s="113">
        <v>0.69197680942584627</v>
      </c>
      <c r="D17" s="115">
        <v>74</v>
      </c>
      <c r="E17" s="114">
        <v>79</v>
      </c>
      <c r="F17" s="114">
        <v>81</v>
      </c>
      <c r="G17" s="114">
        <v>79</v>
      </c>
      <c r="H17" s="140">
        <v>80</v>
      </c>
      <c r="I17" s="115">
        <v>-6</v>
      </c>
      <c r="J17" s="116">
        <v>-7.5</v>
      </c>
    </row>
    <row r="18" spans="1:15" s="287" customFormat="1" ht="24.95" customHeight="1" x14ac:dyDescent="0.2">
      <c r="A18" s="201" t="s">
        <v>144</v>
      </c>
      <c r="B18" s="202" t="s">
        <v>145</v>
      </c>
      <c r="C18" s="113">
        <v>1.6925378717037591</v>
      </c>
      <c r="D18" s="115">
        <v>181</v>
      </c>
      <c r="E18" s="114">
        <v>190</v>
      </c>
      <c r="F18" s="114">
        <v>188</v>
      </c>
      <c r="G18" s="114">
        <v>192</v>
      </c>
      <c r="H18" s="140">
        <v>196</v>
      </c>
      <c r="I18" s="115">
        <v>-15</v>
      </c>
      <c r="J18" s="116">
        <v>-7.6530612244897958</v>
      </c>
      <c r="K18" s="110"/>
      <c r="L18" s="110"/>
      <c r="M18" s="110"/>
      <c r="N18" s="110"/>
      <c r="O18" s="110"/>
    </row>
    <row r="19" spans="1:15" s="110" customFormat="1" ht="24.95" customHeight="1" x14ac:dyDescent="0.2">
      <c r="A19" s="193" t="s">
        <v>146</v>
      </c>
      <c r="B19" s="199" t="s">
        <v>147</v>
      </c>
      <c r="C19" s="113">
        <v>14.082663175612494</v>
      </c>
      <c r="D19" s="115">
        <v>1506</v>
      </c>
      <c r="E19" s="114">
        <v>1560</v>
      </c>
      <c r="F19" s="114">
        <v>1530</v>
      </c>
      <c r="G19" s="114">
        <v>1519</v>
      </c>
      <c r="H19" s="140">
        <v>1515</v>
      </c>
      <c r="I19" s="115">
        <v>-9</v>
      </c>
      <c r="J19" s="116">
        <v>-0.59405940594059403</v>
      </c>
    </row>
    <row r="20" spans="1:15" s="287" customFormat="1" ht="24.95" customHeight="1" x14ac:dyDescent="0.2">
      <c r="A20" s="193" t="s">
        <v>148</v>
      </c>
      <c r="B20" s="199" t="s">
        <v>149</v>
      </c>
      <c r="C20" s="113">
        <v>9.1359640920142144</v>
      </c>
      <c r="D20" s="115">
        <v>977</v>
      </c>
      <c r="E20" s="114">
        <v>1016</v>
      </c>
      <c r="F20" s="114">
        <v>1048</v>
      </c>
      <c r="G20" s="114">
        <v>1051</v>
      </c>
      <c r="H20" s="140">
        <v>1069</v>
      </c>
      <c r="I20" s="115">
        <v>-92</v>
      </c>
      <c r="J20" s="116">
        <v>-8.6061739943872784</v>
      </c>
      <c r="K20" s="110"/>
      <c r="L20" s="110"/>
      <c r="M20" s="110"/>
      <c r="N20" s="110"/>
      <c r="O20" s="110"/>
    </row>
    <row r="21" spans="1:15" s="110" customFormat="1" ht="24.95" customHeight="1" x14ac:dyDescent="0.2">
      <c r="A21" s="201" t="s">
        <v>150</v>
      </c>
      <c r="B21" s="202" t="s">
        <v>151</v>
      </c>
      <c r="C21" s="113">
        <v>18.103609500654574</v>
      </c>
      <c r="D21" s="115">
        <v>1936</v>
      </c>
      <c r="E21" s="114">
        <v>2237</v>
      </c>
      <c r="F21" s="114">
        <v>2285</v>
      </c>
      <c r="G21" s="114">
        <v>2354</v>
      </c>
      <c r="H21" s="140">
        <v>2199</v>
      </c>
      <c r="I21" s="115">
        <v>-263</v>
      </c>
      <c r="J21" s="116">
        <v>-11.959981809913597</v>
      </c>
    </row>
    <row r="22" spans="1:15" s="110" customFormat="1" ht="24.95" customHeight="1" x14ac:dyDescent="0.2">
      <c r="A22" s="201" t="s">
        <v>152</v>
      </c>
      <c r="B22" s="199" t="s">
        <v>153</v>
      </c>
      <c r="C22" s="113">
        <v>2.1881428838601087</v>
      </c>
      <c r="D22" s="115">
        <v>234</v>
      </c>
      <c r="E22" s="114">
        <v>238</v>
      </c>
      <c r="F22" s="114">
        <v>238</v>
      </c>
      <c r="G22" s="114">
        <v>229</v>
      </c>
      <c r="H22" s="140">
        <v>234</v>
      </c>
      <c r="I22" s="115">
        <v>0</v>
      </c>
      <c r="J22" s="116">
        <v>0</v>
      </c>
    </row>
    <row r="23" spans="1:15" s="110" customFormat="1" ht="24.95" customHeight="1" x14ac:dyDescent="0.2">
      <c r="A23" s="193" t="s">
        <v>154</v>
      </c>
      <c r="B23" s="199" t="s">
        <v>155</v>
      </c>
      <c r="C23" s="113">
        <v>0.97250794838227039</v>
      </c>
      <c r="D23" s="115">
        <v>104</v>
      </c>
      <c r="E23" s="114">
        <v>106</v>
      </c>
      <c r="F23" s="114">
        <v>74</v>
      </c>
      <c r="G23" s="114">
        <v>69</v>
      </c>
      <c r="H23" s="140">
        <v>74</v>
      </c>
      <c r="I23" s="115">
        <v>30</v>
      </c>
      <c r="J23" s="116">
        <v>40.54054054054054</v>
      </c>
    </row>
    <row r="24" spans="1:15" s="110" customFormat="1" ht="24.95" customHeight="1" x14ac:dyDescent="0.2">
      <c r="A24" s="193" t="s">
        <v>156</v>
      </c>
      <c r="B24" s="199" t="s">
        <v>221</v>
      </c>
      <c r="C24" s="113">
        <v>8.0792968019450164</v>
      </c>
      <c r="D24" s="115">
        <v>864</v>
      </c>
      <c r="E24" s="114">
        <v>868</v>
      </c>
      <c r="F24" s="114">
        <v>860</v>
      </c>
      <c r="G24" s="114">
        <v>878</v>
      </c>
      <c r="H24" s="140">
        <v>883</v>
      </c>
      <c r="I24" s="115">
        <v>-19</v>
      </c>
      <c r="J24" s="116">
        <v>-2.1517553793884483</v>
      </c>
    </row>
    <row r="25" spans="1:15" s="110" customFormat="1" ht="24.95" customHeight="1" x14ac:dyDescent="0.2">
      <c r="A25" s="193" t="s">
        <v>222</v>
      </c>
      <c r="B25" s="204" t="s">
        <v>159</v>
      </c>
      <c r="C25" s="113">
        <v>7.0413315878062468</v>
      </c>
      <c r="D25" s="115">
        <v>753</v>
      </c>
      <c r="E25" s="114">
        <v>796</v>
      </c>
      <c r="F25" s="114">
        <v>816</v>
      </c>
      <c r="G25" s="114">
        <v>822</v>
      </c>
      <c r="H25" s="140">
        <v>818</v>
      </c>
      <c r="I25" s="115">
        <v>-65</v>
      </c>
      <c r="J25" s="116">
        <v>-7.9462102689486551</v>
      </c>
    </row>
    <row r="26" spans="1:15" s="110" customFormat="1" ht="24.95" customHeight="1" x14ac:dyDescent="0.2">
      <c r="A26" s="201">
        <v>782.78300000000002</v>
      </c>
      <c r="B26" s="203" t="s">
        <v>160</v>
      </c>
      <c r="C26" s="113">
        <v>0.4114456704694221</v>
      </c>
      <c r="D26" s="115">
        <v>44</v>
      </c>
      <c r="E26" s="114">
        <v>43</v>
      </c>
      <c r="F26" s="114">
        <v>42</v>
      </c>
      <c r="G26" s="114">
        <v>48</v>
      </c>
      <c r="H26" s="140">
        <v>48</v>
      </c>
      <c r="I26" s="115">
        <v>-4</v>
      </c>
      <c r="J26" s="116">
        <v>-8.3333333333333339</v>
      </c>
    </row>
    <row r="27" spans="1:15" s="110" customFormat="1" ht="24.95" customHeight="1" x14ac:dyDescent="0.2">
      <c r="A27" s="193" t="s">
        <v>161</v>
      </c>
      <c r="B27" s="199" t="s">
        <v>162</v>
      </c>
      <c r="C27" s="113">
        <v>1.2717411632691229</v>
      </c>
      <c r="D27" s="115">
        <v>136</v>
      </c>
      <c r="E27" s="114">
        <v>159</v>
      </c>
      <c r="F27" s="114">
        <v>160</v>
      </c>
      <c r="G27" s="114">
        <v>164</v>
      </c>
      <c r="H27" s="140">
        <v>148</v>
      </c>
      <c r="I27" s="115">
        <v>-12</v>
      </c>
      <c r="J27" s="116">
        <v>-8.1081081081081088</v>
      </c>
    </row>
    <row r="28" spans="1:15" s="110" customFormat="1" ht="24.95" customHeight="1" x14ac:dyDescent="0.2">
      <c r="A28" s="193" t="s">
        <v>163</v>
      </c>
      <c r="B28" s="199" t="s">
        <v>164</v>
      </c>
      <c r="C28" s="113">
        <v>6.8356087525715354</v>
      </c>
      <c r="D28" s="115">
        <v>731</v>
      </c>
      <c r="E28" s="114">
        <v>864</v>
      </c>
      <c r="F28" s="114">
        <v>701</v>
      </c>
      <c r="G28" s="114">
        <v>900</v>
      </c>
      <c r="H28" s="140">
        <v>718</v>
      </c>
      <c r="I28" s="115">
        <v>13</v>
      </c>
      <c r="J28" s="116">
        <v>1.8105849582172702</v>
      </c>
    </row>
    <row r="29" spans="1:15" s="110" customFormat="1" ht="24.95" customHeight="1" x14ac:dyDescent="0.2">
      <c r="A29" s="193">
        <v>86</v>
      </c>
      <c r="B29" s="199" t="s">
        <v>165</v>
      </c>
      <c r="C29" s="113">
        <v>8.3878810547970826</v>
      </c>
      <c r="D29" s="115">
        <v>897</v>
      </c>
      <c r="E29" s="114">
        <v>905</v>
      </c>
      <c r="F29" s="114">
        <v>869</v>
      </c>
      <c r="G29" s="114">
        <v>882</v>
      </c>
      <c r="H29" s="140">
        <v>870</v>
      </c>
      <c r="I29" s="115">
        <v>27</v>
      </c>
      <c r="J29" s="116">
        <v>3.103448275862069</v>
      </c>
    </row>
    <row r="30" spans="1:15" s="110" customFormat="1" ht="24.95" customHeight="1" x14ac:dyDescent="0.2">
      <c r="A30" s="193">
        <v>87.88</v>
      </c>
      <c r="B30" s="204" t="s">
        <v>166</v>
      </c>
      <c r="C30" s="113">
        <v>5.6199738170936975</v>
      </c>
      <c r="D30" s="115">
        <v>601</v>
      </c>
      <c r="E30" s="114">
        <v>601</v>
      </c>
      <c r="F30" s="114">
        <v>601</v>
      </c>
      <c r="G30" s="114">
        <v>597</v>
      </c>
      <c r="H30" s="140">
        <v>598</v>
      </c>
      <c r="I30" s="115">
        <v>3</v>
      </c>
      <c r="J30" s="116">
        <v>0.50167224080267558</v>
      </c>
    </row>
    <row r="31" spans="1:15" s="110" customFormat="1" ht="24.95" customHeight="1" x14ac:dyDescent="0.2">
      <c r="A31" s="193" t="s">
        <v>167</v>
      </c>
      <c r="B31" s="199" t="s">
        <v>168</v>
      </c>
      <c r="C31" s="113">
        <v>9.7250794838227037</v>
      </c>
      <c r="D31" s="115">
        <v>1040</v>
      </c>
      <c r="E31" s="114">
        <v>1110</v>
      </c>
      <c r="F31" s="114">
        <v>1038</v>
      </c>
      <c r="G31" s="114">
        <v>1057</v>
      </c>
      <c r="H31" s="140">
        <v>1067</v>
      </c>
      <c r="I31" s="115">
        <v>-27</v>
      </c>
      <c r="J31" s="116">
        <v>-2.5304592314901595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0.21507387319992519</v>
      </c>
      <c r="D34" s="115">
        <v>23</v>
      </c>
      <c r="E34" s="114">
        <v>22</v>
      </c>
      <c r="F34" s="114">
        <v>25</v>
      </c>
      <c r="G34" s="114">
        <v>23</v>
      </c>
      <c r="H34" s="140">
        <v>25</v>
      </c>
      <c r="I34" s="115">
        <v>-2</v>
      </c>
      <c r="J34" s="116">
        <v>-8</v>
      </c>
    </row>
    <row r="35" spans="1:10" s="110" customFormat="1" ht="24.95" customHeight="1" x14ac:dyDescent="0.2">
      <c r="A35" s="292" t="s">
        <v>171</v>
      </c>
      <c r="B35" s="293" t="s">
        <v>172</v>
      </c>
      <c r="C35" s="113">
        <v>7.9296801945015893</v>
      </c>
      <c r="D35" s="115">
        <v>848</v>
      </c>
      <c r="E35" s="114">
        <v>908</v>
      </c>
      <c r="F35" s="114">
        <v>906</v>
      </c>
      <c r="G35" s="114">
        <v>933</v>
      </c>
      <c r="H35" s="140">
        <v>938</v>
      </c>
      <c r="I35" s="115">
        <v>-90</v>
      </c>
      <c r="J35" s="116">
        <v>-9.5948827292110881</v>
      </c>
    </row>
    <row r="36" spans="1:10" s="110" customFormat="1" ht="24.95" customHeight="1" x14ac:dyDescent="0.2">
      <c r="A36" s="294" t="s">
        <v>173</v>
      </c>
      <c r="B36" s="295" t="s">
        <v>174</v>
      </c>
      <c r="C36" s="125">
        <v>91.855245932298487</v>
      </c>
      <c r="D36" s="143">
        <v>9823</v>
      </c>
      <c r="E36" s="144">
        <v>10503</v>
      </c>
      <c r="F36" s="144">
        <v>10262</v>
      </c>
      <c r="G36" s="144">
        <v>10570</v>
      </c>
      <c r="H36" s="145">
        <v>10241</v>
      </c>
      <c r="I36" s="143">
        <v>-418</v>
      </c>
      <c r="J36" s="146">
        <v>-4.0816326530612246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10694</v>
      </c>
      <c r="F11" s="264">
        <v>11433</v>
      </c>
      <c r="G11" s="264">
        <v>11193</v>
      </c>
      <c r="H11" s="264">
        <v>11526</v>
      </c>
      <c r="I11" s="265">
        <v>11204</v>
      </c>
      <c r="J11" s="263">
        <v>-510</v>
      </c>
      <c r="K11" s="266">
        <v>-4.5519457336665479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44.417430334767161</v>
      </c>
      <c r="E13" s="115">
        <v>4750</v>
      </c>
      <c r="F13" s="114">
        <v>5011</v>
      </c>
      <c r="G13" s="114">
        <v>5028</v>
      </c>
      <c r="H13" s="114">
        <v>5164</v>
      </c>
      <c r="I13" s="140">
        <v>5077</v>
      </c>
      <c r="J13" s="115">
        <v>-327</v>
      </c>
      <c r="K13" s="116">
        <v>-6.4408115028560173</v>
      </c>
    </row>
    <row r="14" spans="1:15" ht="15.95" customHeight="1" x14ac:dyDescent="0.2">
      <c r="A14" s="306" t="s">
        <v>230</v>
      </c>
      <c r="B14" s="307"/>
      <c r="C14" s="308"/>
      <c r="D14" s="113">
        <v>38.834860669534315</v>
      </c>
      <c r="E14" s="115">
        <v>4153</v>
      </c>
      <c r="F14" s="114">
        <v>4432</v>
      </c>
      <c r="G14" s="114">
        <v>4403</v>
      </c>
      <c r="H14" s="114">
        <v>4411</v>
      </c>
      <c r="I14" s="140">
        <v>4316</v>
      </c>
      <c r="J14" s="115">
        <v>-163</v>
      </c>
      <c r="K14" s="116">
        <v>-3.7766450417052826</v>
      </c>
    </row>
    <row r="15" spans="1:15" ht="15.95" customHeight="1" x14ac:dyDescent="0.2">
      <c r="A15" s="306" t="s">
        <v>231</v>
      </c>
      <c r="B15" s="307"/>
      <c r="C15" s="308"/>
      <c r="D15" s="113">
        <v>5.199177108659061</v>
      </c>
      <c r="E15" s="115">
        <v>556</v>
      </c>
      <c r="F15" s="114">
        <v>596</v>
      </c>
      <c r="G15" s="114">
        <v>579</v>
      </c>
      <c r="H15" s="114">
        <v>562</v>
      </c>
      <c r="I15" s="140">
        <v>595</v>
      </c>
      <c r="J15" s="115">
        <v>-39</v>
      </c>
      <c r="K15" s="116">
        <v>-6.5546218487394956</v>
      </c>
    </row>
    <row r="16" spans="1:15" ht="15.95" customHeight="1" x14ac:dyDescent="0.2">
      <c r="A16" s="306" t="s">
        <v>232</v>
      </c>
      <c r="B16" s="307"/>
      <c r="C16" s="308"/>
      <c r="D16" s="113">
        <v>8.219562371423228</v>
      </c>
      <c r="E16" s="115">
        <v>879</v>
      </c>
      <c r="F16" s="114">
        <v>1015</v>
      </c>
      <c r="G16" s="114">
        <v>821</v>
      </c>
      <c r="H16" s="114">
        <v>1021</v>
      </c>
      <c r="I16" s="140">
        <v>856</v>
      </c>
      <c r="J16" s="115">
        <v>23</v>
      </c>
      <c r="K16" s="116">
        <v>2.6869158878504673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0.28053113895642418</v>
      </c>
      <c r="E18" s="115">
        <v>30</v>
      </c>
      <c r="F18" s="114">
        <v>26</v>
      </c>
      <c r="G18" s="114">
        <v>29</v>
      </c>
      <c r="H18" s="114">
        <v>28</v>
      </c>
      <c r="I18" s="140">
        <v>28</v>
      </c>
      <c r="J18" s="115">
        <v>2</v>
      </c>
      <c r="K18" s="116">
        <v>7.1428571428571432</v>
      </c>
    </row>
    <row r="19" spans="1:11" ht="14.1" customHeight="1" x14ac:dyDescent="0.2">
      <c r="A19" s="306" t="s">
        <v>235</v>
      </c>
      <c r="B19" s="307" t="s">
        <v>236</v>
      </c>
      <c r="C19" s="308"/>
      <c r="D19" s="113">
        <v>6.5457265756498975E-2</v>
      </c>
      <c r="E19" s="115">
        <v>7</v>
      </c>
      <c r="F19" s="114">
        <v>6</v>
      </c>
      <c r="G19" s="114">
        <v>7</v>
      </c>
      <c r="H19" s="114">
        <v>7</v>
      </c>
      <c r="I19" s="140">
        <v>8</v>
      </c>
      <c r="J19" s="115">
        <v>-1</v>
      </c>
      <c r="K19" s="116">
        <v>-12.5</v>
      </c>
    </row>
    <row r="20" spans="1:11" ht="14.1" customHeight="1" x14ac:dyDescent="0.2">
      <c r="A20" s="306">
        <v>12</v>
      </c>
      <c r="B20" s="307" t="s">
        <v>237</v>
      </c>
      <c r="C20" s="308"/>
      <c r="D20" s="113">
        <v>0.50495605012156353</v>
      </c>
      <c r="E20" s="115">
        <v>54</v>
      </c>
      <c r="F20" s="114">
        <v>51</v>
      </c>
      <c r="G20" s="114">
        <v>57</v>
      </c>
      <c r="H20" s="114">
        <v>58</v>
      </c>
      <c r="I20" s="140">
        <v>52</v>
      </c>
      <c r="J20" s="115">
        <v>2</v>
      </c>
      <c r="K20" s="116">
        <v>3.8461538461538463</v>
      </c>
    </row>
    <row r="21" spans="1:11" ht="14.1" customHeight="1" x14ac:dyDescent="0.2">
      <c r="A21" s="306">
        <v>21</v>
      </c>
      <c r="B21" s="307" t="s">
        <v>238</v>
      </c>
      <c r="C21" s="308"/>
      <c r="D21" s="113">
        <v>5.6106227791284831E-2</v>
      </c>
      <c r="E21" s="115">
        <v>6</v>
      </c>
      <c r="F21" s="114">
        <v>9</v>
      </c>
      <c r="G21" s="114">
        <v>9</v>
      </c>
      <c r="H21" s="114">
        <v>9</v>
      </c>
      <c r="I21" s="140">
        <v>11</v>
      </c>
      <c r="J21" s="115">
        <v>-5</v>
      </c>
      <c r="K21" s="116">
        <v>-45.454545454545453</v>
      </c>
    </row>
    <row r="22" spans="1:11" ht="14.1" customHeight="1" x14ac:dyDescent="0.2">
      <c r="A22" s="306">
        <v>22</v>
      </c>
      <c r="B22" s="307" t="s">
        <v>239</v>
      </c>
      <c r="C22" s="308"/>
      <c r="D22" s="113">
        <v>0.1683186833738545</v>
      </c>
      <c r="E22" s="115">
        <v>18</v>
      </c>
      <c r="F22" s="114">
        <v>15</v>
      </c>
      <c r="G22" s="114">
        <v>15</v>
      </c>
      <c r="H22" s="114">
        <v>16</v>
      </c>
      <c r="I22" s="140">
        <v>17</v>
      </c>
      <c r="J22" s="115">
        <v>1</v>
      </c>
      <c r="K22" s="116">
        <v>5.882352941176471</v>
      </c>
    </row>
    <row r="23" spans="1:11" ht="14.1" customHeight="1" x14ac:dyDescent="0.2">
      <c r="A23" s="306">
        <v>23</v>
      </c>
      <c r="B23" s="307" t="s">
        <v>240</v>
      </c>
      <c r="C23" s="308"/>
      <c r="D23" s="113">
        <v>0.53300916401720588</v>
      </c>
      <c r="E23" s="115">
        <v>57</v>
      </c>
      <c r="F23" s="114">
        <v>64</v>
      </c>
      <c r="G23" s="114">
        <v>61</v>
      </c>
      <c r="H23" s="114">
        <v>60</v>
      </c>
      <c r="I23" s="140">
        <v>63</v>
      </c>
      <c r="J23" s="115">
        <v>-6</v>
      </c>
      <c r="K23" s="116">
        <v>-9.5238095238095237</v>
      </c>
    </row>
    <row r="24" spans="1:11" ht="14.1" customHeight="1" x14ac:dyDescent="0.2">
      <c r="A24" s="306">
        <v>24</v>
      </c>
      <c r="B24" s="307" t="s">
        <v>241</v>
      </c>
      <c r="C24" s="308"/>
      <c r="D24" s="113">
        <v>0.27118010099121004</v>
      </c>
      <c r="E24" s="115">
        <v>29</v>
      </c>
      <c r="F24" s="114">
        <v>27</v>
      </c>
      <c r="G24" s="114">
        <v>24</v>
      </c>
      <c r="H24" s="114">
        <v>27</v>
      </c>
      <c r="I24" s="140">
        <v>28</v>
      </c>
      <c r="J24" s="115">
        <v>1</v>
      </c>
      <c r="K24" s="116">
        <v>3.5714285714285716</v>
      </c>
    </row>
    <row r="25" spans="1:11" ht="14.1" customHeight="1" x14ac:dyDescent="0.2">
      <c r="A25" s="306">
        <v>25</v>
      </c>
      <c r="B25" s="307" t="s">
        <v>242</v>
      </c>
      <c r="C25" s="308"/>
      <c r="D25" s="113">
        <v>0.73873199925191702</v>
      </c>
      <c r="E25" s="115">
        <v>79</v>
      </c>
      <c r="F25" s="114">
        <v>78</v>
      </c>
      <c r="G25" s="114">
        <v>79</v>
      </c>
      <c r="H25" s="114">
        <v>73</v>
      </c>
      <c r="I25" s="140">
        <v>71</v>
      </c>
      <c r="J25" s="115">
        <v>8</v>
      </c>
      <c r="K25" s="116">
        <v>11.267605633802816</v>
      </c>
    </row>
    <row r="26" spans="1:11" ht="14.1" customHeight="1" x14ac:dyDescent="0.2">
      <c r="A26" s="306">
        <v>26</v>
      </c>
      <c r="B26" s="307" t="s">
        <v>243</v>
      </c>
      <c r="C26" s="308"/>
      <c r="D26" s="113">
        <v>0.43949878436506451</v>
      </c>
      <c r="E26" s="115">
        <v>47</v>
      </c>
      <c r="F26" s="114">
        <v>46</v>
      </c>
      <c r="G26" s="114">
        <v>42</v>
      </c>
      <c r="H26" s="114">
        <v>40</v>
      </c>
      <c r="I26" s="140">
        <v>46</v>
      </c>
      <c r="J26" s="115">
        <v>1</v>
      </c>
      <c r="K26" s="116">
        <v>2.1739130434782608</v>
      </c>
    </row>
    <row r="27" spans="1:11" ht="14.1" customHeight="1" x14ac:dyDescent="0.2">
      <c r="A27" s="306">
        <v>27</v>
      </c>
      <c r="B27" s="307" t="s">
        <v>244</v>
      </c>
      <c r="C27" s="308"/>
      <c r="D27" s="113">
        <v>0.35533944267813727</v>
      </c>
      <c r="E27" s="115">
        <v>38</v>
      </c>
      <c r="F27" s="114">
        <v>41</v>
      </c>
      <c r="G27" s="114">
        <v>40</v>
      </c>
      <c r="H27" s="114">
        <v>42</v>
      </c>
      <c r="I27" s="140">
        <v>43</v>
      </c>
      <c r="J27" s="115">
        <v>-5</v>
      </c>
      <c r="K27" s="116">
        <v>-11.627906976744185</v>
      </c>
    </row>
    <row r="28" spans="1:11" ht="14.1" customHeight="1" x14ac:dyDescent="0.2">
      <c r="A28" s="306">
        <v>28</v>
      </c>
      <c r="B28" s="307" t="s">
        <v>245</v>
      </c>
      <c r="C28" s="308"/>
      <c r="D28" s="113">
        <v>0.37404151860856555</v>
      </c>
      <c r="E28" s="115">
        <v>40</v>
      </c>
      <c r="F28" s="114">
        <v>40</v>
      </c>
      <c r="G28" s="114">
        <v>40</v>
      </c>
      <c r="H28" s="114">
        <v>38</v>
      </c>
      <c r="I28" s="140">
        <v>44</v>
      </c>
      <c r="J28" s="115">
        <v>-4</v>
      </c>
      <c r="K28" s="116">
        <v>-9.0909090909090917</v>
      </c>
    </row>
    <row r="29" spans="1:11" ht="14.1" customHeight="1" x14ac:dyDescent="0.2">
      <c r="A29" s="306">
        <v>29</v>
      </c>
      <c r="B29" s="307" t="s">
        <v>246</v>
      </c>
      <c r="C29" s="308"/>
      <c r="D29" s="113">
        <v>3.7591172620160838</v>
      </c>
      <c r="E29" s="115">
        <v>402</v>
      </c>
      <c r="F29" s="114">
        <v>451</v>
      </c>
      <c r="G29" s="114">
        <v>461</v>
      </c>
      <c r="H29" s="114">
        <v>473</v>
      </c>
      <c r="I29" s="140">
        <v>430</v>
      </c>
      <c r="J29" s="115">
        <v>-28</v>
      </c>
      <c r="K29" s="116">
        <v>-6.5116279069767442</v>
      </c>
    </row>
    <row r="30" spans="1:11" ht="14.1" customHeight="1" x14ac:dyDescent="0.2">
      <c r="A30" s="306" t="s">
        <v>247</v>
      </c>
      <c r="B30" s="307" t="s">
        <v>248</v>
      </c>
      <c r="C30" s="308"/>
      <c r="D30" s="113">
        <v>0.4114456704694221</v>
      </c>
      <c r="E30" s="115">
        <v>44</v>
      </c>
      <c r="F30" s="114">
        <v>57</v>
      </c>
      <c r="G30" s="114">
        <v>51</v>
      </c>
      <c r="H30" s="114">
        <v>50</v>
      </c>
      <c r="I30" s="140">
        <v>46</v>
      </c>
      <c r="J30" s="115">
        <v>-2</v>
      </c>
      <c r="K30" s="116">
        <v>-4.3478260869565215</v>
      </c>
    </row>
    <row r="31" spans="1:11" ht="14.1" customHeight="1" x14ac:dyDescent="0.2">
      <c r="A31" s="306" t="s">
        <v>249</v>
      </c>
      <c r="B31" s="307" t="s">
        <v>250</v>
      </c>
      <c r="C31" s="308"/>
      <c r="D31" s="113">
        <v>3.3196184776510194</v>
      </c>
      <c r="E31" s="115">
        <v>355</v>
      </c>
      <c r="F31" s="114">
        <v>391</v>
      </c>
      <c r="G31" s="114">
        <v>407</v>
      </c>
      <c r="H31" s="114">
        <v>420</v>
      </c>
      <c r="I31" s="140">
        <v>381</v>
      </c>
      <c r="J31" s="115">
        <v>-26</v>
      </c>
      <c r="K31" s="116">
        <v>-6.8241469816272966</v>
      </c>
    </row>
    <row r="32" spans="1:11" ht="14.1" customHeight="1" x14ac:dyDescent="0.2">
      <c r="A32" s="306">
        <v>31</v>
      </c>
      <c r="B32" s="307" t="s">
        <v>251</v>
      </c>
      <c r="C32" s="308"/>
      <c r="D32" s="113">
        <v>0.11221245558256966</v>
      </c>
      <c r="E32" s="115">
        <v>12</v>
      </c>
      <c r="F32" s="114">
        <v>12</v>
      </c>
      <c r="G32" s="114">
        <v>13</v>
      </c>
      <c r="H32" s="114">
        <v>15</v>
      </c>
      <c r="I32" s="140">
        <v>14</v>
      </c>
      <c r="J32" s="115">
        <v>-2</v>
      </c>
      <c r="K32" s="116">
        <v>-14.285714285714286</v>
      </c>
    </row>
    <row r="33" spans="1:11" ht="14.1" customHeight="1" x14ac:dyDescent="0.2">
      <c r="A33" s="306">
        <v>32</v>
      </c>
      <c r="B33" s="307" t="s">
        <v>252</v>
      </c>
      <c r="C33" s="308"/>
      <c r="D33" s="113">
        <v>0.40209463250420796</v>
      </c>
      <c r="E33" s="115">
        <v>43</v>
      </c>
      <c r="F33" s="114">
        <v>43</v>
      </c>
      <c r="G33" s="114">
        <v>43</v>
      </c>
      <c r="H33" s="114">
        <v>48</v>
      </c>
      <c r="I33" s="140">
        <v>46</v>
      </c>
      <c r="J33" s="115">
        <v>-3</v>
      </c>
      <c r="K33" s="116">
        <v>-6.5217391304347823</v>
      </c>
    </row>
    <row r="34" spans="1:11" ht="14.1" customHeight="1" x14ac:dyDescent="0.2">
      <c r="A34" s="306">
        <v>33</v>
      </c>
      <c r="B34" s="307" t="s">
        <v>253</v>
      </c>
      <c r="C34" s="308"/>
      <c r="D34" s="113">
        <v>0.30858425285206659</v>
      </c>
      <c r="E34" s="115">
        <v>33</v>
      </c>
      <c r="F34" s="114">
        <v>31</v>
      </c>
      <c r="G34" s="114">
        <v>34</v>
      </c>
      <c r="H34" s="114">
        <v>34</v>
      </c>
      <c r="I34" s="140">
        <v>34</v>
      </c>
      <c r="J34" s="115">
        <v>-1</v>
      </c>
      <c r="K34" s="116">
        <v>-2.9411764705882355</v>
      </c>
    </row>
    <row r="35" spans="1:11" ht="14.1" customHeight="1" x14ac:dyDescent="0.2">
      <c r="A35" s="306">
        <v>34</v>
      </c>
      <c r="B35" s="307" t="s">
        <v>254</v>
      </c>
      <c r="C35" s="308"/>
      <c r="D35" s="113">
        <v>3.2074060220684495</v>
      </c>
      <c r="E35" s="115">
        <v>343</v>
      </c>
      <c r="F35" s="114">
        <v>333</v>
      </c>
      <c r="G35" s="114">
        <v>320</v>
      </c>
      <c r="H35" s="114">
        <v>318</v>
      </c>
      <c r="I35" s="140">
        <v>324</v>
      </c>
      <c r="J35" s="115">
        <v>19</v>
      </c>
      <c r="K35" s="116">
        <v>5.8641975308641978</v>
      </c>
    </row>
    <row r="36" spans="1:11" ht="14.1" customHeight="1" x14ac:dyDescent="0.2">
      <c r="A36" s="306">
        <v>41</v>
      </c>
      <c r="B36" s="307" t="s">
        <v>255</v>
      </c>
      <c r="C36" s="308"/>
      <c r="D36" s="113">
        <v>0.1215634935477838</v>
      </c>
      <c r="E36" s="115">
        <v>13</v>
      </c>
      <c r="F36" s="114">
        <v>13</v>
      </c>
      <c r="G36" s="114">
        <v>14</v>
      </c>
      <c r="H36" s="114">
        <v>13</v>
      </c>
      <c r="I36" s="140">
        <v>22</v>
      </c>
      <c r="J36" s="115">
        <v>-9</v>
      </c>
      <c r="K36" s="116">
        <v>-40.909090909090907</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0.46755189826070692</v>
      </c>
      <c r="E38" s="115">
        <v>50</v>
      </c>
      <c r="F38" s="114">
        <v>47</v>
      </c>
      <c r="G38" s="114">
        <v>53</v>
      </c>
      <c r="H38" s="114">
        <v>53</v>
      </c>
      <c r="I38" s="140">
        <v>61</v>
      </c>
      <c r="J38" s="115">
        <v>-11</v>
      </c>
      <c r="K38" s="116">
        <v>-18.032786885245901</v>
      </c>
    </row>
    <row r="39" spans="1:11" ht="14.1" customHeight="1" x14ac:dyDescent="0.2">
      <c r="A39" s="306">
        <v>51</v>
      </c>
      <c r="B39" s="307" t="s">
        <v>258</v>
      </c>
      <c r="C39" s="308"/>
      <c r="D39" s="113">
        <v>10.491864596970263</v>
      </c>
      <c r="E39" s="115">
        <v>1122</v>
      </c>
      <c r="F39" s="114">
        <v>1192</v>
      </c>
      <c r="G39" s="114">
        <v>1217</v>
      </c>
      <c r="H39" s="114">
        <v>1221</v>
      </c>
      <c r="I39" s="140">
        <v>1235</v>
      </c>
      <c r="J39" s="115">
        <v>-113</v>
      </c>
      <c r="K39" s="116">
        <v>-9.1497975708502022</v>
      </c>
    </row>
    <row r="40" spans="1:11" ht="14.1" customHeight="1" x14ac:dyDescent="0.2">
      <c r="A40" s="306" t="s">
        <v>259</v>
      </c>
      <c r="B40" s="307" t="s">
        <v>260</v>
      </c>
      <c r="C40" s="308"/>
      <c r="D40" s="113">
        <v>10.183280344118197</v>
      </c>
      <c r="E40" s="115">
        <v>1089</v>
      </c>
      <c r="F40" s="114">
        <v>1151</v>
      </c>
      <c r="G40" s="114">
        <v>1172</v>
      </c>
      <c r="H40" s="114">
        <v>1170</v>
      </c>
      <c r="I40" s="140">
        <v>1191</v>
      </c>
      <c r="J40" s="115">
        <v>-102</v>
      </c>
      <c r="K40" s="116">
        <v>-8.5642317380352644</v>
      </c>
    </row>
    <row r="41" spans="1:11" ht="14.1" customHeight="1" x14ac:dyDescent="0.2">
      <c r="A41" s="306"/>
      <c r="B41" s="307" t="s">
        <v>261</v>
      </c>
      <c r="C41" s="308"/>
      <c r="D41" s="113">
        <v>3.0297363007293812</v>
      </c>
      <c r="E41" s="115">
        <v>324</v>
      </c>
      <c r="F41" s="114">
        <v>361</v>
      </c>
      <c r="G41" s="114">
        <v>353</v>
      </c>
      <c r="H41" s="114">
        <v>347</v>
      </c>
      <c r="I41" s="140">
        <v>351</v>
      </c>
      <c r="J41" s="115">
        <v>-27</v>
      </c>
      <c r="K41" s="116">
        <v>-7.6923076923076925</v>
      </c>
    </row>
    <row r="42" spans="1:11" ht="14.1" customHeight="1" x14ac:dyDescent="0.2">
      <c r="A42" s="306">
        <v>52</v>
      </c>
      <c r="B42" s="307" t="s">
        <v>262</v>
      </c>
      <c r="C42" s="308"/>
      <c r="D42" s="113">
        <v>3.8713297175986536</v>
      </c>
      <c r="E42" s="115">
        <v>414</v>
      </c>
      <c r="F42" s="114">
        <v>426</v>
      </c>
      <c r="G42" s="114">
        <v>424</v>
      </c>
      <c r="H42" s="114">
        <v>424</v>
      </c>
      <c r="I42" s="140">
        <v>421</v>
      </c>
      <c r="J42" s="115">
        <v>-7</v>
      </c>
      <c r="K42" s="116">
        <v>-1.66270783847981</v>
      </c>
    </row>
    <row r="43" spans="1:11" ht="14.1" customHeight="1" x14ac:dyDescent="0.2">
      <c r="A43" s="306" t="s">
        <v>263</v>
      </c>
      <c r="B43" s="307" t="s">
        <v>264</v>
      </c>
      <c r="C43" s="308"/>
      <c r="D43" s="113">
        <v>3.8526276416682252</v>
      </c>
      <c r="E43" s="115">
        <v>412</v>
      </c>
      <c r="F43" s="114">
        <v>423</v>
      </c>
      <c r="G43" s="114">
        <v>421</v>
      </c>
      <c r="H43" s="114">
        <v>420</v>
      </c>
      <c r="I43" s="140">
        <v>417</v>
      </c>
      <c r="J43" s="115">
        <v>-5</v>
      </c>
      <c r="K43" s="116">
        <v>-1.1990407673860912</v>
      </c>
    </row>
    <row r="44" spans="1:11" ht="14.1" customHeight="1" x14ac:dyDescent="0.2">
      <c r="A44" s="306">
        <v>53</v>
      </c>
      <c r="B44" s="307" t="s">
        <v>265</v>
      </c>
      <c r="C44" s="308"/>
      <c r="D44" s="113">
        <v>1.4494108846081915</v>
      </c>
      <c r="E44" s="115">
        <v>155</v>
      </c>
      <c r="F44" s="114">
        <v>187</v>
      </c>
      <c r="G44" s="114">
        <v>174</v>
      </c>
      <c r="H44" s="114">
        <v>172</v>
      </c>
      <c r="I44" s="140">
        <v>165</v>
      </c>
      <c r="J44" s="115">
        <v>-10</v>
      </c>
      <c r="K44" s="116">
        <v>-6.0606060606060606</v>
      </c>
    </row>
    <row r="45" spans="1:11" ht="14.1" customHeight="1" x14ac:dyDescent="0.2">
      <c r="A45" s="306" t="s">
        <v>266</v>
      </c>
      <c r="B45" s="307" t="s">
        <v>267</v>
      </c>
      <c r="C45" s="308"/>
      <c r="D45" s="113">
        <v>1.3652515429212642</v>
      </c>
      <c r="E45" s="115">
        <v>146</v>
      </c>
      <c r="F45" s="114">
        <v>178</v>
      </c>
      <c r="G45" s="114">
        <v>165</v>
      </c>
      <c r="H45" s="114">
        <v>163</v>
      </c>
      <c r="I45" s="140">
        <v>156</v>
      </c>
      <c r="J45" s="115">
        <v>-10</v>
      </c>
      <c r="K45" s="116">
        <v>-6.4102564102564106</v>
      </c>
    </row>
    <row r="46" spans="1:11" ht="14.1" customHeight="1" x14ac:dyDescent="0.2">
      <c r="A46" s="306">
        <v>54</v>
      </c>
      <c r="B46" s="307" t="s">
        <v>268</v>
      </c>
      <c r="C46" s="308"/>
      <c r="D46" s="113">
        <v>12.913783429960725</v>
      </c>
      <c r="E46" s="115">
        <v>1381</v>
      </c>
      <c r="F46" s="114">
        <v>1398</v>
      </c>
      <c r="G46" s="114">
        <v>1389</v>
      </c>
      <c r="H46" s="114">
        <v>1379</v>
      </c>
      <c r="I46" s="140">
        <v>1370</v>
      </c>
      <c r="J46" s="115">
        <v>11</v>
      </c>
      <c r="K46" s="116">
        <v>0.8029197080291971</v>
      </c>
    </row>
    <row r="47" spans="1:11" ht="14.1" customHeight="1" x14ac:dyDescent="0.2">
      <c r="A47" s="306">
        <v>61</v>
      </c>
      <c r="B47" s="307" t="s">
        <v>269</v>
      </c>
      <c r="C47" s="308"/>
      <c r="D47" s="113">
        <v>0.70132784739106035</v>
      </c>
      <c r="E47" s="115">
        <v>75</v>
      </c>
      <c r="F47" s="114">
        <v>83</v>
      </c>
      <c r="G47" s="114">
        <v>78</v>
      </c>
      <c r="H47" s="114">
        <v>76</v>
      </c>
      <c r="I47" s="140">
        <v>70</v>
      </c>
      <c r="J47" s="115">
        <v>5</v>
      </c>
      <c r="K47" s="116">
        <v>7.1428571428571432</v>
      </c>
    </row>
    <row r="48" spans="1:11" ht="14.1" customHeight="1" x14ac:dyDescent="0.2">
      <c r="A48" s="306">
        <v>62</v>
      </c>
      <c r="B48" s="307" t="s">
        <v>270</v>
      </c>
      <c r="C48" s="308"/>
      <c r="D48" s="113">
        <v>11.137086216570038</v>
      </c>
      <c r="E48" s="115">
        <v>1191</v>
      </c>
      <c r="F48" s="114">
        <v>1211</v>
      </c>
      <c r="G48" s="114">
        <v>1197</v>
      </c>
      <c r="H48" s="114">
        <v>1223</v>
      </c>
      <c r="I48" s="140">
        <v>1162</v>
      </c>
      <c r="J48" s="115">
        <v>29</v>
      </c>
      <c r="K48" s="116">
        <v>2.495697074010327</v>
      </c>
    </row>
    <row r="49" spans="1:11" ht="14.1" customHeight="1" x14ac:dyDescent="0.2">
      <c r="A49" s="306">
        <v>63</v>
      </c>
      <c r="B49" s="307" t="s">
        <v>271</v>
      </c>
      <c r="C49" s="308"/>
      <c r="D49" s="113">
        <v>14.32579016270806</v>
      </c>
      <c r="E49" s="115">
        <v>1532</v>
      </c>
      <c r="F49" s="114">
        <v>1850</v>
      </c>
      <c r="G49" s="114">
        <v>1861</v>
      </c>
      <c r="H49" s="114">
        <v>1931</v>
      </c>
      <c r="I49" s="140">
        <v>1832</v>
      </c>
      <c r="J49" s="115">
        <v>-300</v>
      </c>
      <c r="K49" s="116">
        <v>-16.375545851528383</v>
      </c>
    </row>
    <row r="50" spans="1:11" ht="14.1" customHeight="1" x14ac:dyDescent="0.2">
      <c r="A50" s="306" t="s">
        <v>272</v>
      </c>
      <c r="B50" s="307" t="s">
        <v>273</v>
      </c>
      <c r="C50" s="308"/>
      <c r="D50" s="113">
        <v>1.1875818215821956</v>
      </c>
      <c r="E50" s="115">
        <v>127</v>
      </c>
      <c r="F50" s="114">
        <v>140</v>
      </c>
      <c r="G50" s="114">
        <v>159</v>
      </c>
      <c r="H50" s="114">
        <v>170</v>
      </c>
      <c r="I50" s="140">
        <v>143</v>
      </c>
      <c r="J50" s="115">
        <v>-16</v>
      </c>
      <c r="K50" s="116">
        <v>-11.188811188811188</v>
      </c>
    </row>
    <row r="51" spans="1:11" ht="14.1" customHeight="1" x14ac:dyDescent="0.2">
      <c r="A51" s="306" t="s">
        <v>274</v>
      </c>
      <c r="B51" s="307" t="s">
        <v>275</v>
      </c>
      <c r="C51" s="308"/>
      <c r="D51" s="113">
        <v>12.670656442865159</v>
      </c>
      <c r="E51" s="115">
        <v>1355</v>
      </c>
      <c r="F51" s="114">
        <v>1650</v>
      </c>
      <c r="G51" s="114">
        <v>1667</v>
      </c>
      <c r="H51" s="114">
        <v>1716</v>
      </c>
      <c r="I51" s="140">
        <v>1634</v>
      </c>
      <c r="J51" s="115">
        <v>-279</v>
      </c>
      <c r="K51" s="116">
        <v>-17.074663402692778</v>
      </c>
    </row>
    <row r="52" spans="1:11" ht="14.1" customHeight="1" x14ac:dyDescent="0.2">
      <c r="A52" s="306">
        <v>71</v>
      </c>
      <c r="B52" s="307" t="s">
        <v>276</v>
      </c>
      <c r="C52" s="308"/>
      <c r="D52" s="113">
        <v>10.155227230222554</v>
      </c>
      <c r="E52" s="115">
        <v>1086</v>
      </c>
      <c r="F52" s="114">
        <v>1124</v>
      </c>
      <c r="G52" s="114">
        <v>1116</v>
      </c>
      <c r="H52" s="114">
        <v>1125</v>
      </c>
      <c r="I52" s="140">
        <v>1147</v>
      </c>
      <c r="J52" s="115">
        <v>-61</v>
      </c>
      <c r="K52" s="116">
        <v>-5.3182214472537055</v>
      </c>
    </row>
    <row r="53" spans="1:11" ht="14.1" customHeight="1" x14ac:dyDescent="0.2">
      <c r="A53" s="306" t="s">
        <v>277</v>
      </c>
      <c r="B53" s="307" t="s">
        <v>278</v>
      </c>
      <c r="C53" s="308"/>
      <c r="D53" s="113">
        <v>1.2530390873386945</v>
      </c>
      <c r="E53" s="115">
        <v>134</v>
      </c>
      <c r="F53" s="114">
        <v>139</v>
      </c>
      <c r="G53" s="114">
        <v>133</v>
      </c>
      <c r="H53" s="114">
        <v>134</v>
      </c>
      <c r="I53" s="140">
        <v>133</v>
      </c>
      <c r="J53" s="115">
        <v>1</v>
      </c>
      <c r="K53" s="116">
        <v>0.75187969924812026</v>
      </c>
    </row>
    <row r="54" spans="1:11" ht="14.1" customHeight="1" x14ac:dyDescent="0.2">
      <c r="A54" s="306" t="s">
        <v>279</v>
      </c>
      <c r="B54" s="307" t="s">
        <v>280</v>
      </c>
      <c r="C54" s="308"/>
      <c r="D54" s="113">
        <v>8.3691789788666551</v>
      </c>
      <c r="E54" s="115">
        <v>895</v>
      </c>
      <c r="F54" s="114">
        <v>925</v>
      </c>
      <c r="G54" s="114">
        <v>924</v>
      </c>
      <c r="H54" s="114">
        <v>934</v>
      </c>
      <c r="I54" s="140">
        <v>953</v>
      </c>
      <c r="J54" s="115">
        <v>-58</v>
      </c>
      <c r="K54" s="116">
        <v>-6.0860440713536201</v>
      </c>
    </row>
    <row r="55" spans="1:11" ht="14.1" customHeight="1" x14ac:dyDescent="0.2">
      <c r="A55" s="306">
        <v>72</v>
      </c>
      <c r="B55" s="307" t="s">
        <v>281</v>
      </c>
      <c r="C55" s="308"/>
      <c r="D55" s="113">
        <v>1.0566672900691976</v>
      </c>
      <c r="E55" s="115">
        <v>113</v>
      </c>
      <c r="F55" s="114">
        <v>112</v>
      </c>
      <c r="G55" s="114">
        <v>105</v>
      </c>
      <c r="H55" s="114">
        <v>109</v>
      </c>
      <c r="I55" s="140">
        <v>114</v>
      </c>
      <c r="J55" s="115">
        <v>-1</v>
      </c>
      <c r="K55" s="116">
        <v>-0.8771929824561403</v>
      </c>
    </row>
    <row r="56" spans="1:11" ht="14.1" customHeight="1" x14ac:dyDescent="0.2">
      <c r="A56" s="306" t="s">
        <v>282</v>
      </c>
      <c r="B56" s="307" t="s">
        <v>283</v>
      </c>
      <c r="C56" s="308"/>
      <c r="D56" s="113">
        <v>0.14026556947821209</v>
      </c>
      <c r="E56" s="115">
        <v>15</v>
      </c>
      <c r="F56" s="114">
        <v>13</v>
      </c>
      <c r="G56" s="114">
        <v>11</v>
      </c>
      <c r="H56" s="114">
        <v>12</v>
      </c>
      <c r="I56" s="140">
        <v>12</v>
      </c>
      <c r="J56" s="115">
        <v>3</v>
      </c>
      <c r="K56" s="116">
        <v>25</v>
      </c>
    </row>
    <row r="57" spans="1:11" ht="14.1" customHeight="1" x14ac:dyDescent="0.2">
      <c r="A57" s="306" t="s">
        <v>284</v>
      </c>
      <c r="B57" s="307" t="s">
        <v>285</v>
      </c>
      <c r="C57" s="308"/>
      <c r="D57" s="113">
        <v>0.66392369553020381</v>
      </c>
      <c r="E57" s="115">
        <v>71</v>
      </c>
      <c r="F57" s="114">
        <v>72</v>
      </c>
      <c r="G57" s="114">
        <v>70</v>
      </c>
      <c r="H57" s="114">
        <v>72</v>
      </c>
      <c r="I57" s="140">
        <v>75</v>
      </c>
      <c r="J57" s="115">
        <v>-4</v>
      </c>
      <c r="K57" s="116">
        <v>-5.333333333333333</v>
      </c>
    </row>
    <row r="58" spans="1:11" ht="14.1" customHeight="1" x14ac:dyDescent="0.2">
      <c r="A58" s="306">
        <v>73</v>
      </c>
      <c r="B58" s="307" t="s">
        <v>286</v>
      </c>
      <c r="C58" s="308"/>
      <c r="D58" s="113">
        <v>1.2810922012343371</v>
      </c>
      <c r="E58" s="115">
        <v>137</v>
      </c>
      <c r="F58" s="114">
        <v>143</v>
      </c>
      <c r="G58" s="114">
        <v>140</v>
      </c>
      <c r="H58" s="114">
        <v>139</v>
      </c>
      <c r="I58" s="140">
        <v>131</v>
      </c>
      <c r="J58" s="115">
        <v>6</v>
      </c>
      <c r="K58" s="116">
        <v>4.5801526717557248</v>
      </c>
    </row>
    <row r="59" spans="1:11" ht="14.1" customHeight="1" x14ac:dyDescent="0.2">
      <c r="A59" s="306" t="s">
        <v>287</v>
      </c>
      <c r="B59" s="307" t="s">
        <v>288</v>
      </c>
      <c r="C59" s="308"/>
      <c r="D59" s="113">
        <v>0.90705068262577149</v>
      </c>
      <c r="E59" s="115">
        <v>97</v>
      </c>
      <c r="F59" s="114">
        <v>105</v>
      </c>
      <c r="G59" s="114">
        <v>99</v>
      </c>
      <c r="H59" s="114">
        <v>98</v>
      </c>
      <c r="I59" s="140">
        <v>94</v>
      </c>
      <c r="J59" s="115">
        <v>3</v>
      </c>
      <c r="K59" s="116">
        <v>3.1914893617021276</v>
      </c>
    </row>
    <row r="60" spans="1:11" ht="14.1" customHeight="1" x14ac:dyDescent="0.2">
      <c r="A60" s="306">
        <v>81</v>
      </c>
      <c r="B60" s="307" t="s">
        <v>289</v>
      </c>
      <c r="C60" s="308"/>
      <c r="D60" s="113">
        <v>4.0864035907985787</v>
      </c>
      <c r="E60" s="115">
        <v>437</v>
      </c>
      <c r="F60" s="114">
        <v>439</v>
      </c>
      <c r="G60" s="114">
        <v>436</v>
      </c>
      <c r="H60" s="114">
        <v>437</v>
      </c>
      <c r="I60" s="140">
        <v>442</v>
      </c>
      <c r="J60" s="115">
        <v>-5</v>
      </c>
      <c r="K60" s="116">
        <v>-1.1312217194570136</v>
      </c>
    </row>
    <row r="61" spans="1:11" ht="14.1" customHeight="1" x14ac:dyDescent="0.2">
      <c r="A61" s="306" t="s">
        <v>290</v>
      </c>
      <c r="B61" s="307" t="s">
        <v>291</v>
      </c>
      <c r="C61" s="308"/>
      <c r="D61" s="113">
        <v>1.814101365251543</v>
      </c>
      <c r="E61" s="115">
        <v>194</v>
      </c>
      <c r="F61" s="114">
        <v>188</v>
      </c>
      <c r="G61" s="114">
        <v>192</v>
      </c>
      <c r="H61" s="114">
        <v>192</v>
      </c>
      <c r="I61" s="140">
        <v>190</v>
      </c>
      <c r="J61" s="115">
        <v>4</v>
      </c>
      <c r="K61" s="116">
        <v>2.1052631578947367</v>
      </c>
    </row>
    <row r="62" spans="1:11" ht="14.1" customHeight="1" x14ac:dyDescent="0.2">
      <c r="A62" s="306" t="s">
        <v>292</v>
      </c>
      <c r="B62" s="307" t="s">
        <v>293</v>
      </c>
      <c r="C62" s="308"/>
      <c r="D62" s="113">
        <v>1.0379652141387694</v>
      </c>
      <c r="E62" s="115">
        <v>111</v>
      </c>
      <c r="F62" s="114">
        <v>112</v>
      </c>
      <c r="G62" s="114">
        <v>112</v>
      </c>
      <c r="H62" s="114">
        <v>116</v>
      </c>
      <c r="I62" s="140">
        <v>125</v>
      </c>
      <c r="J62" s="115">
        <v>-14</v>
      </c>
      <c r="K62" s="116">
        <v>-11.2</v>
      </c>
    </row>
    <row r="63" spans="1:11" ht="14.1" customHeight="1" x14ac:dyDescent="0.2">
      <c r="A63" s="306"/>
      <c r="B63" s="307" t="s">
        <v>294</v>
      </c>
      <c r="C63" s="308"/>
      <c r="D63" s="113">
        <v>0.96315691041705631</v>
      </c>
      <c r="E63" s="115">
        <v>103</v>
      </c>
      <c r="F63" s="114">
        <v>102</v>
      </c>
      <c r="G63" s="114">
        <v>99</v>
      </c>
      <c r="H63" s="114">
        <v>105</v>
      </c>
      <c r="I63" s="140">
        <v>110</v>
      </c>
      <c r="J63" s="115">
        <v>-7</v>
      </c>
      <c r="K63" s="116">
        <v>-6.3636363636363633</v>
      </c>
    </row>
    <row r="64" spans="1:11" ht="14.1" customHeight="1" x14ac:dyDescent="0.2">
      <c r="A64" s="306" t="s">
        <v>295</v>
      </c>
      <c r="B64" s="307" t="s">
        <v>296</v>
      </c>
      <c r="C64" s="308"/>
      <c r="D64" s="113">
        <v>0.2618290630259959</v>
      </c>
      <c r="E64" s="115">
        <v>28</v>
      </c>
      <c r="F64" s="114">
        <v>27</v>
      </c>
      <c r="G64" s="114">
        <v>27</v>
      </c>
      <c r="H64" s="114">
        <v>26</v>
      </c>
      <c r="I64" s="140">
        <v>24</v>
      </c>
      <c r="J64" s="115">
        <v>4</v>
      </c>
      <c r="K64" s="116">
        <v>16.666666666666668</v>
      </c>
    </row>
    <row r="65" spans="1:11" ht="14.1" customHeight="1" x14ac:dyDescent="0.2">
      <c r="A65" s="306" t="s">
        <v>297</v>
      </c>
      <c r="B65" s="307" t="s">
        <v>298</v>
      </c>
      <c r="C65" s="308"/>
      <c r="D65" s="113">
        <v>0.5984664297737049</v>
      </c>
      <c r="E65" s="115">
        <v>64</v>
      </c>
      <c r="F65" s="114">
        <v>69</v>
      </c>
      <c r="G65" s="114">
        <v>65</v>
      </c>
      <c r="H65" s="114">
        <v>63</v>
      </c>
      <c r="I65" s="140">
        <v>66</v>
      </c>
      <c r="J65" s="115">
        <v>-2</v>
      </c>
      <c r="K65" s="116">
        <v>-3.0303030303030303</v>
      </c>
    </row>
    <row r="66" spans="1:11" ht="14.1" customHeight="1" x14ac:dyDescent="0.2">
      <c r="A66" s="306">
        <v>82</v>
      </c>
      <c r="B66" s="307" t="s">
        <v>299</v>
      </c>
      <c r="C66" s="308"/>
      <c r="D66" s="113">
        <v>1.2249859734430522</v>
      </c>
      <c r="E66" s="115">
        <v>131</v>
      </c>
      <c r="F66" s="114">
        <v>133</v>
      </c>
      <c r="G66" s="114">
        <v>127</v>
      </c>
      <c r="H66" s="114">
        <v>129</v>
      </c>
      <c r="I66" s="140">
        <v>123</v>
      </c>
      <c r="J66" s="115">
        <v>8</v>
      </c>
      <c r="K66" s="116">
        <v>6.5040650406504064</v>
      </c>
    </row>
    <row r="67" spans="1:11" ht="14.1" customHeight="1" x14ac:dyDescent="0.2">
      <c r="A67" s="306" t="s">
        <v>300</v>
      </c>
      <c r="B67" s="307" t="s">
        <v>301</v>
      </c>
      <c r="C67" s="308"/>
      <c r="D67" s="113">
        <v>0.57041331587806243</v>
      </c>
      <c r="E67" s="115">
        <v>61</v>
      </c>
      <c r="F67" s="114">
        <v>61</v>
      </c>
      <c r="G67" s="114">
        <v>61</v>
      </c>
      <c r="H67" s="114">
        <v>55</v>
      </c>
      <c r="I67" s="140">
        <v>53</v>
      </c>
      <c r="J67" s="115">
        <v>8</v>
      </c>
      <c r="K67" s="116">
        <v>15.09433962264151</v>
      </c>
    </row>
    <row r="68" spans="1:11" ht="14.1" customHeight="1" x14ac:dyDescent="0.2">
      <c r="A68" s="306" t="s">
        <v>302</v>
      </c>
      <c r="B68" s="307" t="s">
        <v>303</v>
      </c>
      <c r="C68" s="308"/>
      <c r="D68" s="113">
        <v>0.39274359453899382</v>
      </c>
      <c r="E68" s="115">
        <v>42</v>
      </c>
      <c r="F68" s="114">
        <v>43</v>
      </c>
      <c r="G68" s="114">
        <v>38</v>
      </c>
      <c r="H68" s="114">
        <v>42</v>
      </c>
      <c r="I68" s="140">
        <v>43</v>
      </c>
      <c r="J68" s="115">
        <v>-1</v>
      </c>
      <c r="K68" s="116">
        <v>-2.3255813953488373</v>
      </c>
    </row>
    <row r="69" spans="1:11" ht="14.1" customHeight="1" x14ac:dyDescent="0.2">
      <c r="A69" s="306">
        <v>83</v>
      </c>
      <c r="B69" s="307" t="s">
        <v>304</v>
      </c>
      <c r="C69" s="308"/>
      <c r="D69" s="113">
        <v>3.5253413128857303</v>
      </c>
      <c r="E69" s="115">
        <v>377</v>
      </c>
      <c r="F69" s="114">
        <v>378</v>
      </c>
      <c r="G69" s="114">
        <v>377</v>
      </c>
      <c r="H69" s="114">
        <v>407</v>
      </c>
      <c r="I69" s="140">
        <v>411</v>
      </c>
      <c r="J69" s="115">
        <v>-34</v>
      </c>
      <c r="K69" s="116">
        <v>-8.2725060827250605</v>
      </c>
    </row>
    <row r="70" spans="1:11" ht="14.1" customHeight="1" x14ac:dyDescent="0.2">
      <c r="A70" s="306" t="s">
        <v>305</v>
      </c>
      <c r="B70" s="307" t="s">
        <v>306</v>
      </c>
      <c r="C70" s="308"/>
      <c r="D70" s="113">
        <v>2.8053113895642414</v>
      </c>
      <c r="E70" s="115">
        <v>300</v>
      </c>
      <c r="F70" s="114">
        <v>301</v>
      </c>
      <c r="G70" s="114">
        <v>298</v>
      </c>
      <c r="H70" s="114">
        <v>324</v>
      </c>
      <c r="I70" s="140">
        <v>333</v>
      </c>
      <c r="J70" s="115">
        <v>-33</v>
      </c>
      <c r="K70" s="116">
        <v>-9.9099099099099099</v>
      </c>
    </row>
    <row r="71" spans="1:11" ht="14.1" customHeight="1" x14ac:dyDescent="0.2">
      <c r="A71" s="306"/>
      <c r="B71" s="307" t="s">
        <v>307</v>
      </c>
      <c r="C71" s="308"/>
      <c r="D71" s="113">
        <v>2.2161959977557508</v>
      </c>
      <c r="E71" s="115">
        <v>237</v>
      </c>
      <c r="F71" s="114">
        <v>230</v>
      </c>
      <c r="G71" s="114">
        <v>228</v>
      </c>
      <c r="H71" s="114">
        <v>251</v>
      </c>
      <c r="I71" s="140">
        <v>259</v>
      </c>
      <c r="J71" s="115">
        <v>-22</v>
      </c>
      <c r="K71" s="116">
        <v>-8.494208494208495</v>
      </c>
    </row>
    <row r="72" spans="1:11" ht="14.1" customHeight="1" x14ac:dyDescent="0.2">
      <c r="A72" s="306">
        <v>84</v>
      </c>
      <c r="B72" s="307" t="s">
        <v>308</v>
      </c>
      <c r="C72" s="308"/>
      <c r="D72" s="113">
        <v>6.3400037404151863</v>
      </c>
      <c r="E72" s="115">
        <v>678</v>
      </c>
      <c r="F72" s="114">
        <v>813</v>
      </c>
      <c r="G72" s="114">
        <v>653</v>
      </c>
      <c r="H72" s="114">
        <v>857</v>
      </c>
      <c r="I72" s="140">
        <v>684</v>
      </c>
      <c r="J72" s="115">
        <v>-6</v>
      </c>
      <c r="K72" s="116">
        <v>-0.8771929824561403</v>
      </c>
    </row>
    <row r="73" spans="1:11" ht="14.1" customHeight="1" x14ac:dyDescent="0.2">
      <c r="A73" s="306" t="s">
        <v>309</v>
      </c>
      <c r="B73" s="307" t="s">
        <v>310</v>
      </c>
      <c r="C73" s="308"/>
      <c r="D73" s="113">
        <v>0.35533944267813727</v>
      </c>
      <c r="E73" s="115">
        <v>38</v>
      </c>
      <c r="F73" s="114">
        <v>37</v>
      </c>
      <c r="G73" s="114">
        <v>34</v>
      </c>
      <c r="H73" s="114">
        <v>35</v>
      </c>
      <c r="I73" s="140">
        <v>36</v>
      </c>
      <c r="J73" s="115">
        <v>2</v>
      </c>
      <c r="K73" s="116">
        <v>5.5555555555555554</v>
      </c>
    </row>
    <row r="74" spans="1:11" ht="14.1" customHeight="1" x14ac:dyDescent="0.2">
      <c r="A74" s="306" t="s">
        <v>311</v>
      </c>
      <c r="B74" s="307" t="s">
        <v>312</v>
      </c>
      <c r="C74" s="308"/>
      <c r="D74" s="113">
        <v>0.21507387319992519</v>
      </c>
      <c r="E74" s="115">
        <v>23</v>
      </c>
      <c r="F74" s="114">
        <v>22</v>
      </c>
      <c r="G74" s="114">
        <v>18</v>
      </c>
      <c r="H74" s="114">
        <v>19</v>
      </c>
      <c r="I74" s="140">
        <v>19</v>
      </c>
      <c r="J74" s="115">
        <v>4</v>
      </c>
      <c r="K74" s="116">
        <v>21.05263157894737</v>
      </c>
    </row>
    <row r="75" spans="1:11" ht="14.1" customHeight="1" x14ac:dyDescent="0.2">
      <c r="A75" s="306" t="s">
        <v>313</v>
      </c>
      <c r="B75" s="307" t="s">
        <v>314</v>
      </c>
      <c r="C75" s="308"/>
      <c r="D75" s="113">
        <v>4.7503272863287824</v>
      </c>
      <c r="E75" s="115">
        <v>508</v>
      </c>
      <c r="F75" s="114">
        <v>638</v>
      </c>
      <c r="G75" s="114">
        <v>484</v>
      </c>
      <c r="H75" s="114">
        <v>683</v>
      </c>
      <c r="I75" s="140">
        <v>503</v>
      </c>
      <c r="J75" s="115">
        <v>5</v>
      </c>
      <c r="K75" s="116">
        <v>0.99403578528827041</v>
      </c>
    </row>
    <row r="76" spans="1:11" ht="14.1" customHeight="1" x14ac:dyDescent="0.2">
      <c r="A76" s="306">
        <v>91</v>
      </c>
      <c r="B76" s="307" t="s">
        <v>315</v>
      </c>
      <c r="C76" s="308"/>
      <c r="D76" s="113">
        <v>0.34598840471292314</v>
      </c>
      <c r="E76" s="115">
        <v>37</v>
      </c>
      <c r="F76" s="114">
        <v>29</v>
      </c>
      <c r="G76" s="114">
        <v>13</v>
      </c>
      <c r="H76" s="114">
        <v>14</v>
      </c>
      <c r="I76" s="140">
        <v>18</v>
      </c>
      <c r="J76" s="115">
        <v>19</v>
      </c>
      <c r="K76" s="116">
        <v>105.55555555555556</v>
      </c>
    </row>
    <row r="77" spans="1:11" ht="14.1" customHeight="1" x14ac:dyDescent="0.2">
      <c r="A77" s="306">
        <v>92</v>
      </c>
      <c r="B77" s="307" t="s">
        <v>316</v>
      </c>
      <c r="C77" s="308"/>
      <c r="D77" s="113">
        <v>0.86029549279970075</v>
      </c>
      <c r="E77" s="115">
        <v>92</v>
      </c>
      <c r="F77" s="114">
        <v>100</v>
      </c>
      <c r="G77" s="114">
        <v>95</v>
      </c>
      <c r="H77" s="114">
        <v>77</v>
      </c>
      <c r="I77" s="140">
        <v>81</v>
      </c>
      <c r="J77" s="115">
        <v>11</v>
      </c>
      <c r="K77" s="116">
        <v>13.580246913580247</v>
      </c>
    </row>
    <row r="78" spans="1:11" ht="14.1" customHeight="1" x14ac:dyDescent="0.2">
      <c r="A78" s="306">
        <v>93</v>
      </c>
      <c r="B78" s="307" t="s">
        <v>317</v>
      </c>
      <c r="C78" s="308"/>
      <c r="D78" s="113">
        <v>6.5457265756498975E-2</v>
      </c>
      <c r="E78" s="115">
        <v>7</v>
      </c>
      <c r="F78" s="114">
        <v>6</v>
      </c>
      <c r="G78" s="114">
        <v>5</v>
      </c>
      <c r="H78" s="114">
        <v>7</v>
      </c>
      <c r="I78" s="140">
        <v>8</v>
      </c>
      <c r="J78" s="115">
        <v>-1</v>
      </c>
      <c r="K78" s="116">
        <v>-12.5</v>
      </c>
    </row>
    <row r="79" spans="1:11" ht="14.1" customHeight="1" x14ac:dyDescent="0.2">
      <c r="A79" s="306">
        <v>94</v>
      </c>
      <c r="B79" s="307" t="s">
        <v>318</v>
      </c>
      <c r="C79" s="308"/>
      <c r="D79" s="113">
        <v>0.73873199925191702</v>
      </c>
      <c r="E79" s="115">
        <v>79</v>
      </c>
      <c r="F79" s="114">
        <v>103</v>
      </c>
      <c r="G79" s="114">
        <v>90</v>
      </c>
      <c r="H79" s="114">
        <v>86</v>
      </c>
      <c r="I79" s="140">
        <v>96</v>
      </c>
      <c r="J79" s="115">
        <v>-17</v>
      </c>
      <c r="K79" s="116">
        <v>-17.708333333333332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3.3289695156162336</v>
      </c>
      <c r="E81" s="143">
        <v>356</v>
      </c>
      <c r="F81" s="144">
        <v>379</v>
      </c>
      <c r="G81" s="144">
        <v>362</v>
      </c>
      <c r="H81" s="144">
        <v>368</v>
      </c>
      <c r="I81" s="145">
        <v>360</v>
      </c>
      <c r="J81" s="143">
        <v>-4</v>
      </c>
      <c r="K81" s="146">
        <v>-1.1111111111111112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3526</v>
      </c>
      <c r="G12" s="536">
        <v>3272</v>
      </c>
      <c r="H12" s="536">
        <v>5063</v>
      </c>
      <c r="I12" s="536">
        <v>3542</v>
      </c>
      <c r="J12" s="537">
        <v>3820</v>
      </c>
      <c r="K12" s="538">
        <v>-294</v>
      </c>
      <c r="L12" s="349">
        <v>-7.6963350785340312</v>
      </c>
    </row>
    <row r="13" spans="1:17" s="110" customFormat="1" ht="15" customHeight="1" x14ac:dyDescent="0.2">
      <c r="A13" s="350" t="s">
        <v>344</v>
      </c>
      <c r="B13" s="351" t="s">
        <v>345</v>
      </c>
      <c r="C13" s="347"/>
      <c r="D13" s="347"/>
      <c r="E13" s="348"/>
      <c r="F13" s="536">
        <v>1866</v>
      </c>
      <c r="G13" s="536">
        <v>1600</v>
      </c>
      <c r="H13" s="536">
        <v>2606</v>
      </c>
      <c r="I13" s="536">
        <v>1914</v>
      </c>
      <c r="J13" s="537">
        <v>2001</v>
      </c>
      <c r="K13" s="538">
        <v>-135</v>
      </c>
      <c r="L13" s="349">
        <v>-6.746626686656672</v>
      </c>
    </row>
    <row r="14" spans="1:17" s="110" customFormat="1" ht="22.5" customHeight="1" x14ac:dyDescent="0.2">
      <c r="A14" s="350"/>
      <c r="B14" s="351" t="s">
        <v>346</v>
      </c>
      <c r="C14" s="347"/>
      <c r="D14" s="347"/>
      <c r="E14" s="348"/>
      <c r="F14" s="536">
        <v>1660</v>
      </c>
      <c r="G14" s="536">
        <v>1672</v>
      </c>
      <c r="H14" s="536">
        <v>2457</v>
      </c>
      <c r="I14" s="536">
        <v>1628</v>
      </c>
      <c r="J14" s="537">
        <v>1819</v>
      </c>
      <c r="K14" s="538">
        <v>-159</v>
      </c>
      <c r="L14" s="349">
        <v>-8.7410665200659707</v>
      </c>
    </row>
    <row r="15" spans="1:17" s="110" customFormat="1" ht="15" customHeight="1" x14ac:dyDescent="0.2">
      <c r="A15" s="350" t="s">
        <v>347</v>
      </c>
      <c r="B15" s="351" t="s">
        <v>108</v>
      </c>
      <c r="C15" s="347"/>
      <c r="D15" s="347"/>
      <c r="E15" s="348"/>
      <c r="F15" s="536">
        <v>813</v>
      </c>
      <c r="G15" s="536">
        <v>884</v>
      </c>
      <c r="H15" s="536">
        <v>2267</v>
      </c>
      <c r="I15" s="536">
        <v>861</v>
      </c>
      <c r="J15" s="537">
        <v>898</v>
      </c>
      <c r="K15" s="538">
        <v>-85</v>
      </c>
      <c r="L15" s="349">
        <v>-9.4654788418708247</v>
      </c>
    </row>
    <row r="16" spans="1:17" s="110" customFormat="1" ht="15" customHeight="1" x14ac:dyDescent="0.2">
      <c r="A16" s="350"/>
      <c r="B16" s="351" t="s">
        <v>109</v>
      </c>
      <c r="C16" s="347"/>
      <c r="D16" s="347"/>
      <c r="E16" s="348"/>
      <c r="F16" s="536">
        <v>2408</v>
      </c>
      <c r="G16" s="536">
        <v>2152</v>
      </c>
      <c r="H16" s="536">
        <v>2500</v>
      </c>
      <c r="I16" s="536">
        <v>2379</v>
      </c>
      <c r="J16" s="537">
        <v>2544</v>
      </c>
      <c r="K16" s="538">
        <v>-136</v>
      </c>
      <c r="L16" s="349">
        <v>-5.3459119496855347</v>
      </c>
    </row>
    <row r="17" spans="1:12" s="110" customFormat="1" ht="15" customHeight="1" x14ac:dyDescent="0.2">
      <c r="A17" s="350"/>
      <c r="B17" s="351" t="s">
        <v>110</v>
      </c>
      <c r="C17" s="347"/>
      <c r="D17" s="347"/>
      <c r="E17" s="348"/>
      <c r="F17" s="536">
        <v>260</v>
      </c>
      <c r="G17" s="536">
        <v>210</v>
      </c>
      <c r="H17" s="536">
        <v>246</v>
      </c>
      <c r="I17" s="536">
        <v>269</v>
      </c>
      <c r="J17" s="537">
        <v>334</v>
      </c>
      <c r="K17" s="538">
        <v>-74</v>
      </c>
      <c r="L17" s="349">
        <v>-22.155688622754489</v>
      </c>
    </row>
    <row r="18" spans="1:12" s="110" customFormat="1" ht="15" customHeight="1" x14ac:dyDescent="0.2">
      <c r="A18" s="350"/>
      <c r="B18" s="351" t="s">
        <v>111</v>
      </c>
      <c r="C18" s="347"/>
      <c r="D18" s="347"/>
      <c r="E18" s="348"/>
      <c r="F18" s="536">
        <v>45</v>
      </c>
      <c r="G18" s="536">
        <v>26</v>
      </c>
      <c r="H18" s="536">
        <v>50</v>
      </c>
      <c r="I18" s="536">
        <v>33</v>
      </c>
      <c r="J18" s="537">
        <v>44</v>
      </c>
      <c r="K18" s="538">
        <v>1</v>
      </c>
      <c r="L18" s="349">
        <v>2.2727272727272729</v>
      </c>
    </row>
    <row r="19" spans="1:12" s="110" customFormat="1" ht="15" customHeight="1" x14ac:dyDescent="0.2">
      <c r="A19" s="118" t="s">
        <v>113</v>
      </c>
      <c r="B19" s="119" t="s">
        <v>181</v>
      </c>
      <c r="C19" s="347"/>
      <c r="D19" s="347"/>
      <c r="E19" s="348"/>
      <c r="F19" s="536">
        <v>2149</v>
      </c>
      <c r="G19" s="536">
        <v>1917</v>
      </c>
      <c r="H19" s="536">
        <v>3522</v>
      </c>
      <c r="I19" s="536">
        <v>2172</v>
      </c>
      <c r="J19" s="537">
        <v>2317</v>
      </c>
      <c r="K19" s="538">
        <v>-168</v>
      </c>
      <c r="L19" s="349">
        <v>-7.2507552870090635</v>
      </c>
    </row>
    <row r="20" spans="1:12" s="110" customFormat="1" ht="15" customHeight="1" x14ac:dyDescent="0.2">
      <c r="A20" s="118"/>
      <c r="B20" s="119" t="s">
        <v>182</v>
      </c>
      <c r="C20" s="347"/>
      <c r="D20" s="347"/>
      <c r="E20" s="348"/>
      <c r="F20" s="536">
        <v>1377</v>
      </c>
      <c r="G20" s="536">
        <v>1355</v>
      </c>
      <c r="H20" s="536">
        <v>1541</v>
      </c>
      <c r="I20" s="536">
        <v>1370</v>
      </c>
      <c r="J20" s="537">
        <v>1503</v>
      </c>
      <c r="K20" s="538">
        <v>-126</v>
      </c>
      <c r="L20" s="349">
        <v>-8.3832335329341312</v>
      </c>
    </row>
    <row r="21" spans="1:12" s="110" customFormat="1" ht="15" customHeight="1" x14ac:dyDescent="0.2">
      <c r="A21" s="118" t="s">
        <v>113</v>
      </c>
      <c r="B21" s="119" t="s">
        <v>116</v>
      </c>
      <c r="C21" s="347"/>
      <c r="D21" s="347"/>
      <c r="E21" s="348"/>
      <c r="F21" s="536">
        <v>2731</v>
      </c>
      <c r="G21" s="536">
        <v>2441</v>
      </c>
      <c r="H21" s="536">
        <v>3890</v>
      </c>
      <c r="I21" s="536">
        <v>2663</v>
      </c>
      <c r="J21" s="537">
        <v>2950</v>
      </c>
      <c r="K21" s="538">
        <v>-219</v>
      </c>
      <c r="L21" s="349">
        <v>-7.4237288135593218</v>
      </c>
    </row>
    <row r="22" spans="1:12" s="110" customFormat="1" ht="15" customHeight="1" x14ac:dyDescent="0.2">
      <c r="A22" s="118"/>
      <c r="B22" s="119" t="s">
        <v>117</v>
      </c>
      <c r="C22" s="347"/>
      <c r="D22" s="347"/>
      <c r="E22" s="348"/>
      <c r="F22" s="536">
        <v>792</v>
      </c>
      <c r="G22" s="536">
        <v>826</v>
      </c>
      <c r="H22" s="536">
        <v>1171</v>
      </c>
      <c r="I22" s="536">
        <v>875</v>
      </c>
      <c r="J22" s="537">
        <v>867</v>
      </c>
      <c r="K22" s="538">
        <v>-75</v>
      </c>
      <c r="L22" s="349">
        <v>-8.6505190311418687</v>
      </c>
    </row>
    <row r="23" spans="1:12" s="110" customFormat="1" ht="15" customHeight="1" x14ac:dyDescent="0.2">
      <c r="A23" s="352" t="s">
        <v>347</v>
      </c>
      <c r="B23" s="353" t="s">
        <v>193</v>
      </c>
      <c r="C23" s="354"/>
      <c r="D23" s="354"/>
      <c r="E23" s="355"/>
      <c r="F23" s="539">
        <v>59</v>
      </c>
      <c r="G23" s="539">
        <v>106</v>
      </c>
      <c r="H23" s="539">
        <v>920</v>
      </c>
      <c r="I23" s="539">
        <v>72</v>
      </c>
      <c r="J23" s="540">
        <v>78</v>
      </c>
      <c r="K23" s="541">
        <v>-19</v>
      </c>
      <c r="L23" s="356">
        <v>-24.358974358974358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38.799999999999997</v>
      </c>
      <c r="G25" s="542">
        <v>52.5</v>
      </c>
      <c r="H25" s="542">
        <v>48</v>
      </c>
      <c r="I25" s="542">
        <v>43</v>
      </c>
      <c r="J25" s="542">
        <v>42</v>
      </c>
      <c r="K25" s="543" t="s">
        <v>349</v>
      </c>
      <c r="L25" s="364">
        <v>-3.2000000000000028</v>
      </c>
    </row>
    <row r="26" spans="1:12" s="110" customFormat="1" ht="15" customHeight="1" x14ac:dyDescent="0.2">
      <c r="A26" s="365" t="s">
        <v>105</v>
      </c>
      <c r="B26" s="366" t="s">
        <v>345</v>
      </c>
      <c r="C26" s="362"/>
      <c r="D26" s="362"/>
      <c r="E26" s="363"/>
      <c r="F26" s="542">
        <v>34.299999999999997</v>
      </c>
      <c r="G26" s="542">
        <v>50.5</v>
      </c>
      <c r="H26" s="542">
        <v>44.2</v>
      </c>
      <c r="I26" s="542">
        <v>41.1</v>
      </c>
      <c r="J26" s="544">
        <v>37.6</v>
      </c>
      <c r="K26" s="543" t="s">
        <v>349</v>
      </c>
      <c r="L26" s="364">
        <v>-3.3000000000000043</v>
      </c>
    </row>
    <row r="27" spans="1:12" s="110" customFormat="1" ht="15" customHeight="1" x14ac:dyDescent="0.2">
      <c r="A27" s="365"/>
      <c r="B27" s="366" t="s">
        <v>346</v>
      </c>
      <c r="C27" s="362"/>
      <c r="D27" s="362"/>
      <c r="E27" s="363"/>
      <c r="F27" s="542">
        <v>43.9</v>
      </c>
      <c r="G27" s="542">
        <v>54.5</v>
      </c>
      <c r="H27" s="542">
        <v>52.1</v>
      </c>
      <c r="I27" s="542">
        <v>45.2</v>
      </c>
      <c r="J27" s="542">
        <v>46.9</v>
      </c>
      <c r="K27" s="543" t="s">
        <v>349</v>
      </c>
      <c r="L27" s="364">
        <v>-3</v>
      </c>
    </row>
    <row r="28" spans="1:12" s="110" customFormat="1" ht="15" customHeight="1" x14ac:dyDescent="0.2">
      <c r="A28" s="365" t="s">
        <v>113</v>
      </c>
      <c r="B28" s="366" t="s">
        <v>108</v>
      </c>
      <c r="C28" s="362"/>
      <c r="D28" s="362"/>
      <c r="E28" s="363"/>
      <c r="F28" s="542">
        <v>49.7</v>
      </c>
      <c r="G28" s="542">
        <v>61.9</v>
      </c>
      <c r="H28" s="542">
        <v>58.3</v>
      </c>
      <c r="I28" s="542">
        <v>52.1</v>
      </c>
      <c r="J28" s="542">
        <v>51.4</v>
      </c>
      <c r="K28" s="543" t="s">
        <v>349</v>
      </c>
      <c r="L28" s="364">
        <v>-1.6999999999999957</v>
      </c>
    </row>
    <row r="29" spans="1:12" s="110" customFormat="1" ht="11.25" x14ac:dyDescent="0.2">
      <c r="A29" s="365"/>
      <c r="B29" s="366" t="s">
        <v>109</v>
      </c>
      <c r="C29" s="362"/>
      <c r="D29" s="362"/>
      <c r="E29" s="363"/>
      <c r="F29" s="542">
        <v>36.4</v>
      </c>
      <c r="G29" s="542">
        <v>50.3</v>
      </c>
      <c r="H29" s="542">
        <v>43.9</v>
      </c>
      <c r="I29" s="542">
        <v>40.5</v>
      </c>
      <c r="J29" s="544">
        <v>39.9</v>
      </c>
      <c r="K29" s="543" t="s">
        <v>349</v>
      </c>
      <c r="L29" s="364">
        <v>-3.5</v>
      </c>
    </row>
    <row r="30" spans="1:12" s="110" customFormat="1" ht="15" customHeight="1" x14ac:dyDescent="0.2">
      <c r="A30" s="365"/>
      <c r="B30" s="366" t="s">
        <v>110</v>
      </c>
      <c r="C30" s="362"/>
      <c r="D30" s="362"/>
      <c r="E30" s="363"/>
      <c r="F30" s="542">
        <v>29.1</v>
      </c>
      <c r="G30" s="542">
        <v>42.6</v>
      </c>
      <c r="H30" s="542">
        <v>37.799999999999997</v>
      </c>
      <c r="I30" s="542">
        <v>35.700000000000003</v>
      </c>
      <c r="J30" s="542">
        <v>33.1</v>
      </c>
      <c r="K30" s="543" t="s">
        <v>349</v>
      </c>
      <c r="L30" s="364">
        <v>-4</v>
      </c>
    </row>
    <row r="31" spans="1:12" s="110" customFormat="1" ht="15" customHeight="1" x14ac:dyDescent="0.2">
      <c r="A31" s="365"/>
      <c r="B31" s="366" t="s">
        <v>111</v>
      </c>
      <c r="C31" s="362"/>
      <c r="D31" s="362"/>
      <c r="E31" s="363"/>
      <c r="F31" s="542">
        <v>42.2</v>
      </c>
      <c r="G31" s="542">
        <v>42.3</v>
      </c>
      <c r="H31" s="542">
        <v>50</v>
      </c>
      <c r="I31" s="542">
        <v>60.6</v>
      </c>
      <c r="J31" s="542">
        <v>56.8</v>
      </c>
      <c r="K31" s="543" t="s">
        <v>349</v>
      </c>
      <c r="L31" s="364">
        <v>-14.599999999999994</v>
      </c>
    </row>
    <row r="32" spans="1:12" s="110" customFormat="1" ht="15" customHeight="1" x14ac:dyDescent="0.2">
      <c r="A32" s="367" t="s">
        <v>113</v>
      </c>
      <c r="B32" s="368" t="s">
        <v>181</v>
      </c>
      <c r="C32" s="362"/>
      <c r="D32" s="362"/>
      <c r="E32" s="363"/>
      <c r="F32" s="542">
        <v>33</v>
      </c>
      <c r="G32" s="542">
        <v>48.6</v>
      </c>
      <c r="H32" s="542">
        <v>44</v>
      </c>
      <c r="I32" s="542">
        <v>37</v>
      </c>
      <c r="J32" s="544">
        <v>33.5</v>
      </c>
      <c r="K32" s="543" t="s">
        <v>349</v>
      </c>
      <c r="L32" s="364">
        <v>-0.5</v>
      </c>
    </row>
    <row r="33" spans="1:12" s="110" customFormat="1" ht="15" customHeight="1" x14ac:dyDescent="0.2">
      <c r="A33" s="367"/>
      <c r="B33" s="368" t="s">
        <v>182</v>
      </c>
      <c r="C33" s="362"/>
      <c r="D33" s="362"/>
      <c r="E33" s="363"/>
      <c r="F33" s="542">
        <v>47.6</v>
      </c>
      <c r="G33" s="542">
        <v>57.5</v>
      </c>
      <c r="H33" s="542">
        <v>54.1</v>
      </c>
      <c r="I33" s="542">
        <v>52.1</v>
      </c>
      <c r="J33" s="542">
        <v>54.7</v>
      </c>
      <c r="K33" s="543" t="s">
        <v>349</v>
      </c>
      <c r="L33" s="364">
        <v>-7.1000000000000014</v>
      </c>
    </row>
    <row r="34" spans="1:12" s="369" customFormat="1" ht="15" customHeight="1" x14ac:dyDescent="0.2">
      <c r="A34" s="367" t="s">
        <v>113</v>
      </c>
      <c r="B34" s="368" t="s">
        <v>116</v>
      </c>
      <c r="C34" s="362"/>
      <c r="D34" s="362"/>
      <c r="E34" s="363"/>
      <c r="F34" s="542">
        <v>36.799999999999997</v>
      </c>
      <c r="G34" s="542">
        <v>48.9</v>
      </c>
      <c r="H34" s="542">
        <v>47.3</v>
      </c>
      <c r="I34" s="542">
        <v>38.9</v>
      </c>
      <c r="J34" s="542">
        <v>39.700000000000003</v>
      </c>
      <c r="K34" s="543" t="s">
        <v>349</v>
      </c>
      <c r="L34" s="364">
        <v>-2.9000000000000057</v>
      </c>
    </row>
    <row r="35" spans="1:12" s="369" customFormat="1" ht="11.25" x14ac:dyDescent="0.2">
      <c r="A35" s="370"/>
      <c r="B35" s="371" t="s">
        <v>117</v>
      </c>
      <c r="C35" s="372"/>
      <c r="D35" s="372"/>
      <c r="E35" s="373"/>
      <c r="F35" s="545">
        <v>45.7</v>
      </c>
      <c r="G35" s="545">
        <v>62.5</v>
      </c>
      <c r="H35" s="545">
        <v>49.7</v>
      </c>
      <c r="I35" s="545">
        <v>55.2</v>
      </c>
      <c r="J35" s="546">
        <v>49.6</v>
      </c>
      <c r="K35" s="547" t="s">
        <v>349</v>
      </c>
      <c r="L35" s="374">
        <v>-3.8999999999999986</v>
      </c>
    </row>
    <row r="36" spans="1:12" s="369" customFormat="1" ht="15.95" customHeight="1" x14ac:dyDescent="0.2">
      <c r="A36" s="375" t="s">
        <v>350</v>
      </c>
      <c r="B36" s="376"/>
      <c r="C36" s="377"/>
      <c r="D36" s="376"/>
      <c r="E36" s="378"/>
      <c r="F36" s="548">
        <v>3437</v>
      </c>
      <c r="G36" s="548">
        <v>3106</v>
      </c>
      <c r="H36" s="548">
        <v>3843</v>
      </c>
      <c r="I36" s="548">
        <v>3454</v>
      </c>
      <c r="J36" s="548">
        <v>3709</v>
      </c>
      <c r="K36" s="549">
        <v>-272</v>
      </c>
      <c r="L36" s="380">
        <v>-7.33351307630089</v>
      </c>
    </row>
    <row r="37" spans="1:12" s="369" customFormat="1" ht="15.95" customHeight="1" x14ac:dyDescent="0.2">
      <c r="A37" s="381"/>
      <c r="B37" s="382" t="s">
        <v>113</v>
      </c>
      <c r="C37" s="382" t="s">
        <v>351</v>
      </c>
      <c r="D37" s="382"/>
      <c r="E37" s="383"/>
      <c r="F37" s="548">
        <v>1334</v>
      </c>
      <c r="G37" s="548">
        <v>1630</v>
      </c>
      <c r="H37" s="548">
        <v>1843</v>
      </c>
      <c r="I37" s="548">
        <v>1485</v>
      </c>
      <c r="J37" s="548">
        <v>1558</v>
      </c>
      <c r="K37" s="549">
        <v>-224</v>
      </c>
      <c r="L37" s="380">
        <v>-14.377406931964057</v>
      </c>
    </row>
    <row r="38" spans="1:12" s="369" customFormat="1" ht="15.95" customHeight="1" x14ac:dyDescent="0.2">
      <c r="A38" s="381"/>
      <c r="B38" s="384" t="s">
        <v>105</v>
      </c>
      <c r="C38" s="384" t="s">
        <v>106</v>
      </c>
      <c r="D38" s="385"/>
      <c r="E38" s="383"/>
      <c r="F38" s="548">
        <v>1820</v>
      </c>
      <c r="G38" s="548">
        <v>1534</v>
      </c>
      <c r="H38" s="548">
        <v>1999</v>
      </c>
      <c r="I38" s="548">
        <v>1864</v>
      </c>
      <c r="J38" s="550">
        <v>1963</v>
      </c>
      <c r="K38" s="549">
        <v>-143</v>
      </c>
      <c r="L38" s="380">
        <v>-7.2847682119205297</v>
      </c>
    </row>
    <row r="39" spans="1:12" s="369" customFormat="1" ht="15.95" customHeight="1" x14ac:dyDescent="0.2">
      <c r="A39" s="381"/>
      <c r="B39" s="385"/>
      <c r="C39" s="382" t="s">
        <v>352</v>
      </c>
      <c r="D39" s="385"/>
      <c r="E39" s="383"/>
      <c r="F39" s="548">
        <v>624</v>
      </c>
      <c r="G39" s="548">
        <v>774</v>
      </c>
      <c r="H39" s="548">
        <v>883</v>
      </c>
      <c r="I39" s="548">
        <v>766</v>
      </c>
      <c r="J39" s="548">
        <v>739</v>
      </c>
      <c r="K39" s="549">
        <v>-115</v>
      </c>
      <c r="L39" s="380">
        <v>-15.561569688768607</v>
      </c>
    </row>
    <row r="40" spans="1:12" s="369" customFormat="1" ht="15.95" customHeight="1" x14ac:dyDescent="0.2">
      <c r="A40" s="381"/>
      <c r="B40" s="384"/>
      <c r="C40" s="384" t="s">
        <v>107</v>
      </c>
      <c r="D40" s="385"/>
      <c r="E40" s="383"/>
      <c r="F40" s="548">
        <v>1617</v>
      </c>
      <c r="G40" s="548">
        <v>1572</v>
      </c>
      <c r="H40" s="548">
        <v>1844</v>
      </c>
      <c r="I40" s="548">
        <v>1590</v>
      </c>
      <c r="J40" s="548">
        <v>1746</v>
      </c>
      <c r="K40" s="549">
        <v>-129</v>
      </c>
      <c r="L40" s="380">
        <v>-7.3883161512027495</v>
      </c>
    </row>
    <row r="41" spans="1:12" s="369" customFormat="1" ht="24" customHeight="1" x14ac:dyDescent="0.2">
      <c r="A41" s="381"/>
      <c r="B41" s="385"/>
      <c r="C41" s="382" t="s">
        <v>352</v>
      </c>
      <c r="D41" s="385"/>
      <c r="E41" s="383"/>
      <c r="F41" s="548">
        <v>710</v>
      </c>
      <c r="G41" s="548">
        <v>856</v>
      </c>
      <c r="H41" s="548">
        <v>960</v>
      </c>
      <c r="I41" s="548">
        <v>719</v>
      </c>
      <c r="J41" s="550">
        <v>819</v>
      </c>
      <c r="K41" s="549">
        <v>-109</v>
      </c>
      <c r="L41" s="380">
        <v>-13.30891330891331</v>
      </c>
    </row>
    <row r="42" spans="1:12" s="110" customFormat="1" ht="15" customHeight="1" x14ac:dyDescent="0.2">
      <c r="A42" s="381"/>
      <c r="B42" s="384" t="s">
        <v>113</v>
      </c>
      <c r="C42" s="384" t="s">
        <v>353</v>
      </c>
      <c r="D42" s="385"/>
      <c r="E42" s="383"/>
      <c r="F42" s="548">
        <v>750</v>
      </c>
      <c r="G42" s="548">
        <v>748</v>
      </c>
      <c r="H42" s="548">
        <v>1159</v>
      </c>
      <c r="I42" s="548">
        <v>799</v>
      </c>
      <c r="J42" s="548">
        <v>808</v>
      </c>
      <c r="K42" s="549">
        <v>-58</v>
      </c>
      <c r="L42" s="380">
        <v>-7.1782178217821784</v>
      </c>
    </row>
    <row r="43" spans="1:12" s="110" customFormat="1" ht="15" customHeight="1" x14ac:dyDescent="0.2">
      <c r="A43" s="381"/>
      <c r="B43" s="385"/>
      <c r="C43" s="382" t="s">
        <v>352</v>
      </c>
      <c r="D43" s="385"/>
      <c r="E43" s="383"/>
      <c r="F43" s="548">
        <v>373</v>
      </c>
      <c r="G43" s="548">
        <v>463</v>
      </c>
      <c r="H43" s="548">
        <v>676</v>
      </c>
      <c r="I43" s="548">
        <v>416</v>
      </c>
      <c r="J43" s="548">
        <v>415</v>
      </c>
      <c r="K43" s="549">
        <v>-42</v>
      </c>
      <c r="L43" s="380">
        <v>-10.120481927710843</v>
      </c>
    </row>
    <row r="44" spans="1:12" s="110" customFormat="1" ht="15" customHeight="1" x14ac:dyDescent="0.2">
      <c r="A44" s="381"/>
      <c r="B44" s="384"/>
      <c r="C44" s="366" t="s">
        <v>109</v>
      </c>
      <c r="D44" s="385"/>
      <c r="E44" s="383"/>
      <c r="F44" s="548">
        <v>2384</v>
      </c>
      <c r="G44" s="548">
        <v>2123</v>
      </c>
      <c r="H44" s="548">
        <v>2388</v>
      </c>
      <c r="I44" s="548">
        <v>2353</v>
      </c>
      <c r="J44" s="550">
        <v>2525</v>
      </c>
      <c r="K44" s="549">
        <v>-141</v>
      </c>
      <c r="L44" s="380">
        <v>-5.5841584158415838</v>
      </c>
    </row>
    <row r="45" spans="1:12" s="110" customFormat="1" ht="15" customHeight="1" x14ac:dyDescent="0.2">
      <c r="A45" s="381"/>
      <c r="B45" s="385"/>
      <c r="C45" s="382" t="s">
        <v>352</v>
      </c>
      <c r="D45" s="385"/>
      <c r="E45" s="383"/>
      <c r="F45" s="548">
        <v>867</v>
      </c>
      <c r="G45" s="548">
        <v>1067</v>
      </c>
      <c r="H45" s="548">
        <v>1049</v>
      </c>
      <c r="I45" s="548">
        <v>953</v>
      </c>
      <c r="J45" s="548">
        <v>1008</v>
      </c>
      <c r="K45" s="549">
        <v>-141</v>
      </c>
      <c r="L45" s="380">
        <v>-13.988095238095237</v>
      </c>
    </row>
    <row r="46" spans="1:12" s="110" customFormat="1" ht="15" customHeight="1" x14ac:dyDescent="0.2">
      <c r="A46" s="381"/>
      <c r="B46" s="384"/>
      <c r="C46" s="366" t="s">
        <v>110</v>
      </c>
      <c r="D46" s="385"/>
      <c r="E46" s="383"/>
      <c r="F46" s="548">
        <v>258</v>
      </c>
      <c r="G46" s="548">
        <v>209</v>
      </c>
      <c r="H46" s="548">
        <v>246</v>
      </c>
      <c r="I46" s="548">
        <v>269</v>
      </c>
      <c r="J46" s="548">
        <v>332</v>
      </c>
      <c r="K46" s="549">
        <v>-74</v>
      </c>
      <c r="L46" s="380">
        <v>-22.289156626506024</v>
      </c>
    </row>
    <row r="47" spans="1:12" s="110" customFormat="1" ht="15" customHeight="1" x14ac:dyDescent="0.2">
      <c r="A47" s="381"/>
      <c r="B47" s="385"/>
      <c r="C47" s="382" t="s">
        <v>352</v>
      </c>
      <c r="D47" s="385"/>
      <c r="E47" s="383"/>
      <c r="F47" s="548">
        <v>75</v>
      </c>
      <c r="G47" s="548">
        <v>89</v>
      </c>
      <c r="H47" s="548">
        <v>93</v>
      </c>
      <c r="I47" s="548">
        <v>96</v>
      </c>
      <c r="J47" s="550">
        <v>110</v>
      </c>
      <c r="K47" s="549">
        <v>-35</v>
      </c>
      <c r="L47" s="380">
        <v>-31.818181818181817</v>
      </c>
    </row>
    <row r="48" spans="1:12" s="110" customFormat="1" ht="15" customHeight="1" x14ac:dyDescent="0.2">
      <c r="A48" s="381"/>
      <c r="B48" s="385"/>
      <c r="C48" s="366" t="s">
        <v>111</v>
      </c>
      <c r="D48" s="386"/>
      <c r="E48" s="387"/>
      <c r="F48" s="548">
        <v>45</v>
      </c>
      <c r="G48" s="548">
        <v>26</v>
      </c>
      <c r="H48" s="548">
        <v>50</v>
      </c>
      <c r="I48" s="548">
        <v>33</v>
      </c>
      <c r="J48" s="548">
        <v>44</v>
      </c>
      <c r="K48" s="549">
        <v>1</v>
      </c>
      <c r="L48" s="380">
        <v>2.2727272727272729</v>
      </c>
    </row>
    <row r="49" spans="1:12" s="110" customFormat="1" ht="15" customHeight="1" x14ac:dyDescent="0.2">
      <c r="A49" s="381"/>
      <c r="B49" s="385"/>
      <c r="C49" s="382" t="s">
        <v>352</v>
      </c>
      <c r="D49" s="385"/>
      <c r="E49" s="383"/>
      <c r="F49" s="548">
        <v>19</v>
      </c>
      <c r="G49" s="548">
        <v>11</v>
      </c>
      <c r="H49" s="548">
        <v>25</v>
      </c>
      <c r="I49" s="548">
        <v>20</v>
      </c>
      <c r="J49" s="548">
        <v>25</v>
      </c>
      <c r="K49" s="549">
        <v>-6</v>
      </c>
      <c r="L49" s="380">
        <v>-24</v>
      </c>
    </row>
    <row r="50" spans="1:12" s="110" customFormat="1" ht="15" customHeight="1" x14ac:dyDescent="0.2">
      <c r="A50" s="381"/>
      <c r="B50" s="384" t="s">
        <v>113</v>
      </c>
      <c r="C50" s="382" t="s">
        <v>181</v>
      </c>
      <c r="D50" s="385"/>
      <c r="E50" s="383"/>
      <c r="F50" s="548">
        <v>2066</v>
      </c>
      <c r="G50" s="548">
        <v>1766</v>
      </c>
      <c r="H50" s="548">
        <v>2341</v>
      </c>
      <c r="I50" s="548">
        <v>2085</v>
      </c>
      <c r="J50" s="550">
        <v>2215</v>
      </c>
      <c r="K50" s="549">
        <v>-149</v>
      </c>
      <c r="L50" s="380">
        <v>-6.7268623024830703</v>
      </c>
    </row>
    <row r="51" spans="1:12" s="110" customFormat="1" ht="15" customHeight="1" x14ac:dyDescent="0.2">
      <c r="A51" s="381"/>
      <c r="B51" s="385"/>
      <c r="C51" s="382" t="s">
        <v>352</v>
      </c>
      <c r="D51" s="385"/>
      <c r="E51" s="383"/>
      <c r="F51" s="548">
        <v>682</v>
      </c>
      <c r="G51" s="548">
        <v>859</v>
      </c>
      <c r="H51" s="548">
        <v>1031</v>
      </c>
      <c r="I51" s="548">
        <v>772</v>
      </c>
      <c r="J51" s="548">
        <v>741</v>
      </c>
      <c r="K51" s="549">
        <v>-59</v>
      </c>
      <c r="L51" s="380">
        <v>-7.9622132253711202</v>
      </c>
    </row>
    <row r="52" spans="1:12" s="110" customFormat="1" ht="15" customHeight="1" x14ac:dyDescent="0.2">
      <c r="A52" s="381"/>
      <c r="B52" s="384"/>
      <c r="C52" s="382" t="s">
        <v>182</v>
      </c>
      <c r="D52" s="385"/>
      <c r="E52" s="383"/>
      <c r="F52" s="548">
        <v>1371</v>
      </c>
      <c r="G52" s="548">
        <v>1340</v>
      </c>
      <c r="H52" s="548">
        <v>1502</v>
      </c>
      <c r="I52" s="548">
        <v>1369</v>
      </c>
      <c r="J52" s="548">
        <v>1494</v>
      </c>
      <c r="K52" s="549">
        <v>-123</v>
      </c>
      <c r="L52" s="380">
        <v>-8.2329317269076299</v>
      </c>
    </row>
    <row r="53" spans="1:12" s="269" customFormat="1" ht="11.25" customHeight="1" x14ac:dyDescent="0.2">
      <c r="A53" s="381"/>
      <c r="B53" s="385"/>
      <c r="C53" s="382" t="s">
        <v>352</v>
      </c>
      <c r="D53" s="385"/>
      <c r="E53" s="383"/>
      <c r="F53" s="548">
        <v>652</v>
      </c>
      <c r="G53" s="548">
        <v>771</v>
      </c>
      <c r="H53" s="548">
        <v>812</v>
      </c>
      <c r="I53" s="548">
        <v>713</v>
      </c>
      <c r="J53" s="550">
        <v>817</v>
      </c>
      <c r="K53" s="549">
        <v>-165</v>
      </c>
      <c r="L53" s="380">
        <v>-20.195838433292533</v>
      </c>
    </row>
    <row r="54" spans="1:12" s="151" customFormat="1" ht="12.75" customHeight="1" x14ac:dyDescent="0.2">
      <c r="A54" s="381"/>
      <c r="B54" s="384" t="s">
        <v>113</v>
      </c>
      <c r="C54" s="384" t="s">
        <v>116</v>
      </c>
      <c r="D54" s="385"/>
      <c r="E54" s="383"/>
      <c r="F54" s="548">
        <v>2650</v>
      </c>
      <c r="G54" s="548">
        <v>2292</v>
      </c>
      <c r="H54" s="548">
        <v>2797</v>
      </c>
      <c r="I54" s="548">
        <v>2587</v>
      </c>
      <c r="J54" s="548">
        <v>2854</v>
      </c>
      <c r="K54" s="549">
        <v>-204</v>
      </c>
      <c r="L54" s="380">
        <v>-7.1478626489138053</v>
      </c>
    </row>
    <row r="55" spans="1:12" ht="11.25" x14ac:dyDescent="0.2">
      <c r="A55" s="381"/>
      <c r="B55" s="385"/>
      <c r="C55" s="382" t="s">
        <v>352</v>
      </c>
      <c r="D55" s="385"/>
      <c r="E55" s="383"/>
      <c r="F55" s="548">
        <v>975</v>
      </c>
      <c r="G55" s="548">
        <v>1121</v>
      </c>
      <c r="H55" s="548">
        <v>1323</v>
      </c>
      <c r="I55" s="548">
        <v>1006</v>
      </c>
      <c r="J55" s="548">
        <v>1133</v>
      </c>
      <c r="K55" s="549">
        <v>-158</v>
      </c>
      <c r="L55" s="380">
        <v>-13.945278022947926</v>
      </c>
    </row>
    <row r="56" spans="1:12" ht="14.25" customHeight="1" x14ac:dyDescent="0.2">
      <c r="A56" s="381"/>
      <c r="B56" s="385"/>
      <c r="C56" s="384" t="s">
        <v>117</v>
      </c>
      <c r="D56" s="385"/>
      <c r="E56" s="383"/>
      <c r="F56" s="548">
        <v>784</v>
      </c>
      <c r="G56" s="548">
        <v>809</v>
      </c>
      <c r="H56" s="548">
        <v>1044</v>
      </c>
      <c r="I56" s="548">
        <v>864</v>
      </c>
      <c r="J56" s="548">
        <v>852</v>
      </c>
      <c r="K56" s="549">
        <v>-68</v>
      </c>
      <c r="L56" s="380">
        <v>-7.981220657276995</v>
      </c>
    </row>
    <row r="57" spans="1:12" ht="18.75" customHeight="1" x14ac:dyDescent="0.2">
      <c r="A57" s="388"/>
      <c r="B57" s="389"/>
      <c r="C57" s="390" t="s">
        <v>352</v>
      </c>
      <c r="D57" s="389"/>
      <c r="E57" s="391"/>
      <c r="F57" s="551">
        <v>358</v>
      </c>
      <c r="G57" s="552">
        <v>506</v>
      </c>
      <c r="H57" s="552">
        <v>519</v>
      </c>
      <c r="I57" s="552">
        <v>477</v>
      </c>
      <c r="J57" s="552">
        <v>423</v>
      </c>
      <c r="K57" s="553">
        <f t="shared" ref="K57" si="0">IF(OR(F57=".",J57=".")=TRUE,".",IF(OR(F57="*",J57="*")=TRUE,"*",IF(AND(F57="-",J57="-")=TRUE,"-",IF(AND(ISNUMBER(J57),ISNUMBER(F57))=TRUE,IF(F57-J57=0,0,F57-J57),IF(ISNUMBER(F57)=TRUE,F57,-J57)))))</f>
        <v>-65</v>
      </c>
      <c r="L57" s="392">
        <f t="shared" ref="L57" si="1">IF(K57 =".",".",IF(K57 ="*","*",IF(K57="-","-",IF(K57=0,0,IF(OR(J57="-",J57=".",F57="-",F57=".")=TRUE,"X",IF(J57=0,"0,0",IF(ABS(K57*100/J57)&gt;250,".X",(K57*100/J57))))))))</f>
        <v>-15.366430260047281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3526</v>
      </c>
      <c r="E11" s="114">
        <v>3272</v>
      </c>
      <c r="F11" s="114">
        <v>5063</v>
      </c>
      <c r="G11" s="114">
        <v>3542</v>
      </c>
      <c r="H11" s="140">
        <v>3820</v>
      </c>
      <c r="I11" s="115">
        <v>-294</v>
      </c>
      <c r="J11" s="116">
        <v>-7.6963350785340312</v>
      </c>
    </row>
    <row r="12" spans="1:15" s="110" customFormat="1" ht="24.95" customHeight="1" x14ac:dyDescent="0.2">
      <c r="A12" s="193" t="s">
        <v>132</v>
      </c>
      <c r="B12" s="194" t="s">
        <v>133</v>
      </c>
      <c r="C12" s="113">
        <v>0.90754395916052188</v>
      </c>
      <c r="D12" s="115">
        <v>32</v>
      </c>
      <c r="E12" s="114">
        <v>3</v>
      </c>
      <c r="F12" s="114">
        <v>17</v>
      </c>
      <c r="G12" s="114">
        <v>31</v>
      </c>
      <c r="H12" s="140">
        <v>40</v>
      </c>
      <c r="I12" s="115">
        <v>-8</v>
      </c>
      <c r="J12" s="116">
        <v>-20</v>
      </c>
    </row>
    <row r="13" spans="1:15" s="110" customFormat="1" ht="24.95" customHeight="1" x14ac:dyDescent="0.2">
      <c r="A13" s="193" t="s">
        <v>134</v>
      </c>
      <c r="B13" s="199" t="s">
        <v>214</v>
      </c>
      <c r="C13" s="113">
        <v>0.96426545660805441</v>
      </c>
      <c r="D13" s="115">
        <v>34</v>
      </c>
      <c r="E13" s="114">
        <v>16</v>
      </c>
      <c r="F13" s="114">
        <v>22</v>
      </c>
      <c r="G13" s="114">
        <v>12</v>
      </c>
      <c r="H13" s="140">
        <v>26</v>
      </c>
      <c r="I13" s="115">
        <v>8</v>
      </c>
      <c r="J13" s="116">
        <v>30.76923076923077</v>
      </c>
    </row>
    <row r="14" spans="1:15" s="287" customFormat="1" ht="24.95" customHeight="1" x14ac:dyDescent="0.2">
      <c r="A14" s="193" t="s">
        <v>215</v>
      </c>
      <c r="B14" s="199" t="s">
        <v>137</v>
      </c>
      <c r="C14" s="113">
        <v>11.939875212705616</v>
      </c>
      <c r="D14" s="115">
        <v>421</v>
      </c>
      <c r="E14" s="114">
        <v>219</v>
      </c>
      <c r="F14" s="114">
        <v>531</v>
      </c>
      <c r="G14" s="114">
        <v>447</v>
      </c>
      <c r="H14" s="140">
        <v>495</v>
      </c>
      <c r="I14" s="115">
        <v>-74</v>
      </c>
      <c r="J14" s="116">
        <v>-14.94949494949495</v>
      </c>
      <c r="K14" s="110"/>
      <c r="L14" s="110"/>
      <c r="M14" s="110"/>
      <c r="N14" s="110"/>
      <c r="O14" s="110"/>
    </row>
    <row r="15" spans="1:15" s="110" customFormat="1" ht="24.95" customHeight="1" x14ac:dyDescent="0.2">
      <c r="A15" s="193" t="s">
        <v>216</v>
      </c>
      <c r="B15" s="199" t="s">
        <v>217</v>
      </c>
      <c r="C15" s="113">
        <v>5.2183777651730008</v>
      </c>
      <c r="D15" s="115">
        <v>184</v>
      </c>
      <c r="E15" s="114">
        <v>140</v>
      </c>
      <c r="F15" s="114">
        <v>234</v>
      </c>
      <c r="G15" s="114">
        <v>267</v>
      </c>
      <c r="H15" s="140">
        <v>191</v>
      </c>
      <c r="I15" s="115">
        <v>-7</v>
      </c>
      <c r="J15" s="116">
        <v>-3.6649214659685865</v>
      </c>
    </row>
    <row r="16" spans="1:15" s="287" customFormat="1" ht="24.95" customHeight="1" x14ac:dyDescent="0.2">
      <c r="A16" s="193" t="s">
        <v>218</v>
      </c>
      <c r="B16" s="199" t="s">
        <v>141</v>
      </c>
      <c r="C16" s="113">
        <v>4.3959160521837779</v>
      </c>
      <c r="D16" s="115">
        <v>155</v>
      </c>
      <c r="E16" s="114">
        <v>69</v>
      </c>
      <c r="F16" s="114">
        <v>252</v>
      </c>
      <c r="G16" s="114">
        <v>121</v>
      </c>
      <c r="H16" s="140">
        <v>215</v>
      </c>
      <c r="I16" s="115">
        <v>-60</v>
      </c>
      <c r="J16" s="116">
        <v>-27.906976744186046</v>
      </c>
      <c r="K16" s="110"/>
      <c r="L16" s="110"/>
      <c r="M16" s="110"/>
      <c r="N16" s="110"/>
      <c r="O16" s="110"/>
    </row>
    <row r="17" spans="1:15" s="110" customFormat="1" ht="24.95" customHeight="1" x14ac:dyDescent="0.2">
      <c r="A17" s="193" t="s">
        <v>142</v>
      </c>
      <c r="B17" s="199" t="s">
        <v>220</v>
      </c>
      <c r="C17" s="113">
        <v>2.3255813953488373</v>
      </c>
      <c r="D17" s="115">
        <v>82</v>
      </c>
      <c r="E17" s="114">
        <v>10</v>
      </c>
      <c r="F17" s="114">
        <v>45</v>
      </c>
      <c r="G17" s="114">
        <v>59</v>
      </c>
      <c r="H17" s="140">
        <v>89</v>
      </c>
      <c r="I17" s="115">
        <v>-7</v>
      </c>
      <c r="J17" s="116">
        <v>-7.8651685393258424</v>
      </c>
    </row>
    <row r="18" spans="1:15" s="287" customFormat="1" ht="24.95" customHeight="1" x14ac:dyDescent="0.2">
      <c r="A18" s="201" t="s">
        <v>144</v>
      </c>
      <c r="B18" s="202" t="s">
        <v>145</v>
      </c>
      <c r="C18" s="113">
        <v>4.7078842881452072</v>
      </c>
      <c r="D18" s="115">
        <v>166</v>
      </c>
      <c r="E18" s="114">
        <v>54</v>
      </c>
      <c r="F18" s="114">
        <v>147</v>
      </c>
      <c r="G18" s="114">
        <v>110</v>
      </c>
      <c r="H18" s="140">
        <v>202</v>
      </c>
      <c r="I18" s="115">
        <v>-36</v>
      </c>
      <c r="J18" s="116">
        <v>-17.821782178217823</v>
      </c>
      <c r="K18" s="110"/>
      <c r="L18" s="110"/>
      <c r="M18" s="110"/>
      <c r="N18" s="110"/>
      <c r="O18" s="110"/>
    </row>
    <row r="19" spans="1:15" s="110" customFormat="1" ht="24.95" customHeight="1" x14ac:dyDescent="0.2">
      <c r="A19" s="193" t="s">
        <v>146</v>
      </c>
      <c r="B19" s="199" t="s">
        <v>147</v>
      </c>
      <c r="C19" s="113">
        <v>12.365286443562111</v>
      </c>
      <c r="D19" s="115">
        <v>436</v>
      </c>
      <c r="E19" s="114">
        <v>368</v>
      </c>
      <c r="F19" s="114">
        <v>582</v>
      </c>
      <c r="G19" s="114">
        <v>420</v>
      </c>
      <c r="H19" s="140">
        <v>467</v>
      </c>
      <c r="I19" s="115">
        <v>-31</v>
      </c>
      <c r="J19" s="116">
        <v>-6.6381156316916492</v>
      </c>
    </row>
    <row r="20" spans="1:15" s="287" customFormat="1" ht="24.95" customHeight="1" x14ac:dyDescent="0.2">
      <c r="A20" s="193" t="s">
        <v>148</v>
      </c>
      <c r="B20" s="199" t="s">
        <v>149</v>
      </c>
      <c r="C20" s="113">
        <v>8.7634713556437891</v>
      </c>
      <c r="D20" s="115">
        <v>309</v>
      </c>
      <c r="E20" s="114">
        <v>233</v>
      </c>
      <c r="F20" s="114">
        <v>443</v>
      </c>
      <c r="G20" s="114">
        <v>314</v>
      </c>
      <c r="H20" s="140">
        <v>329</v>
      </c>
      <c r="I20" s="115">
        <v>-20</v>
      </c>
      <c r="J20" s="116">
        <v>-6.0790273556231007</v>
      </c>
      <c r="K20" s="110"/>
      <c r="L20" s="110"/>
      <c r="M20" s="110"/>
      <c r="N20" s="110"/>
      <c r="O20" s="110"/>
    </row>
    <row r="21" spans="1:15" s="110" customFormat="1" ht="24.95" customHeight="1" x14ac:dyDescent="0.2">
      <c r="A21" s="201" t="s">
        <v>150</v>
      </c>
      <c r="B21" s="202" t="s">
        <v>151</v>
      </c>
      <c r="C21" s="113">
        <v>7.6574021554169027</v>
      </c>
      <c r="D21" s="115">
        <v>270</v>
      </c>
      <c r="E21" s="114">
        <v>295</v>
      </c>
      <c r="F21" s="114">
        <v>381</v>
      </c>
      <c r="G21" s="114">
        <v>391</v>
      </c>
      <c r="H21" s="140">
        <v>329</v>
      </c>
      <c r="I21" s="115">
        <v>-59</v>
      </c>
      <c r="J21" s="116">
        <v>-17.933130699088146</v>
      </c>
    </row>
    <row r="22" spans="1:15" s="110" customFormat="1" ht="24.95" customHeight="1" x14ac:dyDescent="0.2">
      <c r="A22" s="201" t="s">
        <v>152</v>
      </c>
      <c r="B22" s="199" t="s">
        <v>153</v>
      </c>
      <c r="C22" s="113">
        <v>2.6091888825865004</v>
      </c>
      <c r="D22" s="115">
        <v>92</v>
      </c>
      <c r="E22" s="114">
        <v>120</v>
      </c>
      <c r="F22" s="114">
        <v>177</v>
      </c>
      <c r="G22" s="114">
        <v>97</v>
      </c>
      <c r="H22" s="140">
        <v>119</v>
      </c>
      <c r="I22" s="115">
        <v>-27</v>
      </c>
      <c r="J22" s="116">
        <v>-22.689075630252102</v>
      </c>
    </row>
    <row r="23" spans="1:15" s="110" customFormat="1" ht="24.95" customHeight="1" x14ac:dyDescent="0.2">
      <c r="A23" s="193" t="s">
        <v>154</v>
      </c>
      <c r="B23" s="199" t="s">
        <v>155</v>
      </c>
      <c r="C23" s="113">
        <v>0.96426545660805441</v>
      </c>
      <c r="D23" s="115">
        <v>34</v>
      </c>
      <c r="E23" s="114">
        <v>36</v>
      </c>
      <c r="F23" s="114">
        <v>50</v>
      </c>
      <c r="G23" s="114">
        <v>26</v>
      </c>
      <c r="H23" s="140">
        <v>31</v>
      </c>
      <c r="I23" s="115">
        <v>3</v>
      </c>
      <c r="J23" s="116">
        <v>9.67741935483871</v>
      </c>
    </row>
    <row r="24" spans="1:15" s="110" customFormat="1" ht="24.95" customHeight="1" x14ac:dyDescent="0.2">
      <c r="A24" s="193" t="s">
        <v>156</v>
      </c>
      <c r="B24" s="199" t="s">
        <v>221</v>
      </c>
      <c r="C24" s="113">
        <v>6.6647759500850823</v>
      </c>
      <c r="D24" s="115">
        <v>235</v>
      </c>
      <c r="E24" s="114">
        <v>169</v>
      </c>
      <c r="F24" s="114">
        <v>252</v>
      </c>
      <c r="G24" s="114">
        <v>169</v>
      </c>
      <c r="H24" s="140">
        <v>193</v>
      </c>
      <c r="I24" s="115">
        <v>42</v>
      </c>
      <c r="J24" s="116">
        <v>21.761658031088082</v>
      </c>
    </row>
    <row r="25" spans="1:15" s="110" customFormat="1" ht="24.95" customHeight="1" x14ac:dyDescent="0.2">
      <c r="A25" s="193" t="s">
        <v>222</v>
      </c>
      <c r="B25" s="204" t="s">
        <v>159</v>
      </c>
      <c r="C25" s="113">
        <v>3.4316505955757233</v>
      </c>
      <c r="D25" s="115">
        <v>121</v>
      </c>
      <c r="E25" s="114">
        <v>166</v>
      </c>
      <c r="F25" s="114">
        <v>143</v>
      </c>
      <c r="G25" s="114">
        <v>125</v>
      </c>
      <c r="H25" s="140">
        <v>153</v>
      </c>
      <c r="I25" s="115">
        <v>-32</v>
      </c>
      <c r="J25" s="116">
        <v>-20.915032679738562</v>
      </c>
    </row>
    <row r="26" spans="1:15" s="110" customFormat="1" ht="24.95" customHeight="1" x14ac:dyDescent="0.2">
      <c r="A26" s="201">
        <v>782.78300000000002</v>
      </c>
      <c r="B26" s="203" t="s">
        <v>160</v>
      </c>
      <c r="C26" s="113">
        <v>11.28757799205899</v>
      </c>
      <c r="D26" s="115">
        <v>398</v>
      </c>
      <c r="E26" s="114">
        <v>549</v>
      </c>
      <c r="F26" s="114">
        <v>590</v>
      </c>
      <c r="G26" s="114">
        <v>519</v>
      </c>
      <c r="H26" s="140">
        <v>488</v>
      </c>
      <c r="I26" s="115">
        <v>-90</v>
      </c>
      <c r="J26" s="116">
        <v>-18.442622950819672</v>
      </c>
    </row>
    <row r="27" spans="1:15" s="110" customFormat="1" ht="24.95" customHeight="1" x14ac:dyDescent="0.2">
      <c r="A27" s="193" t="s">
        <v>161</v>
      </c>
      <c r="B27" s="199" t="s">
        <v>162</v>
      </c>
      <c r="C27" s="113">
        <v>2.8360748723766309</v>
      </c>
      <c r="D27" s="115">
        <v>100</v>
      </c>
      <c r="E27" s="114">
        <v>224</v>
      </c>
      <c r="F27" s="114">
        <v>218</v>
      </c>
      <c r="G27" s="114">
        <v>199</v>
      </c>
      <c r="H27" s="140">
        <v>101</v>
      </c>
      <c r="I27" s="115">
        <v>-1</v>
      </c>
      <c r="J27" s="116">
        <v>-0.99009900990099009</v>
      </c>
    </row>
    <row r="28" spans="1:15" s="110" customFormat="1" ht="24.95" customHeight="1" x14ac:dyDescent="0.2">
      <c r="A28" s="193" t="s">
        <v>163</v>
      </c>
      <c r="B28" s="199" t="s">
        <v>164</v>
      </c>
      <c r="C28" s="113">
        <v>5.5019852524106634</v>
      </c>
      <c r="D28" s="115">
        <v>194</v>
      </c>
      <c r="E28" s="114">
        <v>194</v>
      </c>
      <c r="F28" s="114">
        <v>266</v>
      </c>
      <c r="G28" s="114">
        <v>134</v>
      </c>
      <c r="H28" s="140">
        <v>181</v>
      </c>
      <c r="I28" s="115">
        <v>13</v>
      </c>
      <c r="J28" s="116">
        <v>7.1823204419889501</v>
      </c>
    </row>
    <row r="29" spans="1:15" s="110" customFormat="1" ht="24.95" customHeight="1" x14ac:dyDescent="0.2">
      <c r="A29" s="193">
        <v>86</v>
      </c>
      <c r="B29" s="199" t="s">
        <v>165</v>
      </c>
      <c r="C29" s="113">
        <v>8.5933068633011906</v>
      </c>
      <c r="D29" s="115">
        <v>303</v>
      </c>
      <c r="E29" s="114">
        <v>296</v>
      </c>
      <c r="F29" s="114">
        <v>417</v>
      </c>
      <c r="G29" s="114">
        <v>238</v>
      </c>
      <c r="H29" s="140">
        <v>305</v>
      </c>
      <c r="I29" s="115">
        <v>-2</v>
      </c>
      <c r="J29" s="116">
        <v>-0.65573770491803274</v>
      </c>
    </row>
    <row r="30" spans="1:15" s="110" customFormat="1" ht="24.95" customHeight="1" x14ac:dyDescent="0.2">
      <c r="A30" s="193">
        <v>87.88</v>
      </c>
      <c r="B30" s="204" t="s">
        <v>166</v>
      </c>
      <c r="C30" s="113">
        <v>7.3454339194554734</v>
      </c>
      <c r="D30" s="115">
        <v>259</v>
      </c>
      <c r="E30" s="114">
        <v>212</v>
      </c>
      <c r="F30" s="114">
        <v>559</v>
      </c>
      <c r="G30" s="114">
        <v>183</v>
      </c>
      <c r="H30" s="140">
        <v>226</v>
      </c>
      <c r="I30" s="115">
        <v>33</v>
      </c>
      <c r="J30" s="116">
        <v>14.601769911504425</v>
      </c>
    </row>
    <row r="31" spans="1:15" s="110" customFormat="1" ht="24.95" customHeight="1" x14ac:dyDescent="0.2">
      <c r="A31" s="193" t="s">
        <v>167</v>
      </c>
      <c r="B31" s="199" t="s">
        <v>168</v>
      </c>
      <c r="C31" s="113">
        <v>3.4600113442994895</v>
      </c>
      <c r="D31" s="115">
        <v>122</v>
      </c>
      <c r="E31" s="114">
        <v>118</v>
      </c>
      <c r="F31" s="114">
        <v>268</v>
      </c>
      <c r="G31" s="114">
        <v>127</v>
      </c>
      <c r="H31" s="140">
        <v>135</v>
      </c>
      <c r="I31" s="115">
        <v>-13</v>
      </c>
      <c r="J31" s="116">
        <v>-9.6296296296296298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0.90754395916052188</v>
      </c>
      <c r="D34" s="115">
        <v>32</v>
      </c>
      <c r="E34" s="114">
        <v>3</v>
      </c>
      <c r="F34" s="114">
        <v>17</v>
      </c>
      <c r="G34" s="114">
        <v>31</v>
      </c>
      <c r="H34" s="140">
        <v>40</v>
      </c>
      <c r="I34" s="115">
        <v>-8</v>
      </c>
      <c r="J34" s="116">
        <v>-20</v>
      </c>
    </row>
    <row r="35" spans="1:10" s="110" customFormat="1" ht="24.95" customHeight="1" x14ac:dyDescent="0.2">
      <c r="A35" s="292" t="s">
        <v>171</v>
      </c>
      <c r="B35" s="293" t="s">
        <v>172</v>
      </c>
      <c r="C35" s="113">
        <v>17.612024957458878</v>
      </c>
      <c r="D35" s="115">
        <v>621</v>
      </c>
      <c r="E35" s="114">
        <v>289</v>
      </c>
      <c r="F35" s="114">
        <v>700</v>
      </c>
      <c r="G35" s="114">
        <v>569</v>
      </c>
      <c r="H35" s="140">
        <v>723</v>
      </c>
      <c r="I35" s="115">
        <v>-102</v>
      </c>
      <c r="J35" s="116">
        <v>-14.107883817427386</v>
      </c>
    </row>
    <row r="36" spans="1:10" s="110" customFormat="1" ht="24.95" customHeight="1" x14ac:dyDescent="0.2">
      <c r="A36" s="294" t="s">
        <v>173</v>
      </c>
      <c r="B36" s="295" t="s">
        <v>174</v>
      </c>
      <c r="C36" s="125">
        <v>81.480431083380594</v>
      </c>
      <c r="D36" s="143">
        <v>2873</v>
      </c>
      <c r="E36" s="144">
        <v>2980</v>
      </c>
      <c r="F36" s="144">
        <v>4346</v>
      </c>
      <c r="G36" s="144">
        <v>2942</v>
      </c>
      <c r="H36" s="145">
        <v>3057</v>
      </c>
      <c r="I36" s="143">
        <v>-184</v>
      </c>
      <c r="J36" s="146">
        <v>-6.018972849198561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3526</v>
      </c>
      <c r="F11" s="264">
        <v>3272</v>
      </c>
      <c r="G11" s="264">
        <v>5063</v>
      </c>
      <c r="H11" s="264">
        <v>3542</v>
      </c>
      <c r="I11" s="265">
        <v>3820</v>
      </c>
      <c r="J11" s="263">
        <v>-294</v>
      </c>
      <c r="K11" s="266">
        <v>-7.6963350785340312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31.650595575723198</v>
      </c>
      <c r="E13" s="115">
        <v>1116</v>
      </c>
      <c r="F13" s="114">
        <v>1233</v>
      </c>
      <c r="G13" s="114">
        <v>1485</v>
      </c>
      <c r="H13" s="114">
        <v>1241</v>
      </c>
      <c r="I13" s="140">
        <v>1205</v>
      </c>
      <c r="J13" s="115">
        <v>-89</v>
      </c>
      <c r="K13" s="116">
        <v>-7.385892116182573</v>
      </c>
    </row>
    <row r="14" spans="1:15" ht="15.95" customHeight="1" x14ac:dyDescent="0.2">
      <c r="A14" s="306" t="s">
        <v>230</v>
      </c>
      <c r="B14" s="307"/>
      <c r="C14" s="308"/>
      <c r="D14" s="113">
        <v>47.504254112308566</v>
      </c>
      <c r="E14" s="115">
        <v>1675</v>
      </c>
      <c r="F14" s="114">
        <v>1424</v>
      </c>
      <c r="G14" s="114">
        <v>2735</v>
      </c>
      <c r="H14" s="114">
        <v>1725</v>
      </c>
      <c r="I14" s="140">
        <v>1907</v>
      </c>
      <c r="J14" s="115">
        <v>-232</v>
      </c>
      <c r="K14" s="116">
        <v>-12.165705296276874</v>
      </c>
    </row>
    <row r="15" spans="1:15" ht="15.95" customHeight="1" x14ac:dyDescent="0.2">
      <c r="A15" s="306" t="s">
        <v>231</v>
      </c>
      <c r="B15" s="307"/>
      <c r="C15" s="308"/>
      <c r="D15" s="113">
        <v>9.2739648326715827</v>
      </c>
      <c r="E15" s="115">
        <v>327</v>
      </c>
      <c r="F15" s="114">
        <v>234</v>
      </c>
      <c r="G15" s="114">
        <v>340</v>
      </c>
      <c r="H15" s="114">
        <v>222</v>
      </c>
      <c r="I15" s="140">
        <v>334</v>
      </c>
      <c r="J15" s="115">
        <v>-7</v>
      </c>
      <c r="K15" s="116">
        <v>-2.0958083832335328</v>
      </c>
    </row>
    <row r="16" spans="1:15" ht="15.95" customHeight="1" x14ac:dyDescent="0.2">
      <c r="A16" s="306" t="s">
        <v>232</v>
      </c>
      <c r="B16" s="307"/>
      <c r="C16" s="308"/>
      <c r="D16" s="113">
        <v>11.457742484401589</v>
      </c>
      <c r="E16" s="115">
        <v>404</v>
      </c>
      <c r="F16" s="114">
        <v>375</v>
      </c>
      <c r="G16" s="114">
        <v>475</v>
      </c>
      <c r="H16" s="114">
        <v>353</v>
      </c>
      <c r="I16" s="140">
        <v>373</v>
      </c>
      <c r="J16" s="115">
        <v>31</v>
      </c>
      <c r="K16" s="116">
        <v>8.310991957104557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0.39705048213272831</v>
      </c>
      <c r="E18" s="115">
        <v>14</v>
      </c>
      <c r="F18" s="114">
        <v>4</v>
      </c>
      <c r="G18" s="114">
        <v>12</v>
      </c>
      <c r="H18" s="114">
        <v>23</v>
      </c>
      <c r="I18" s="140">
        <v>17</v>
      </c>
      <c r="J18" s="115">
        <v>-3</v>
      </c>
      <c r="K18" s="116">
        <v>-17.647058823529413</v>
      </c>
    </row>
    <row r="19" spans="1:11" ht="14.1" customHeight="1" x14ac:dyDescent="0.2">
      <c r="A19" s="306" t="s">
        <v>235</v>
      </c>
      <c r="B19" s="307" t="s">
        <v>236</v>
      </c>
      <c r="C19" s="308"/>
      <c r="D19" s="113">
        <v>0.34032898468519568</v>
      </c>
      <c r="E19" s="115">
        <v>12</v>
      </c>
      <c r="F19" s="114" t="s">
        <v>513</v>
      </c>
      <c r="G19" s="114">
        <v>8</v>
      </c>
      <c r="H19" s="114">
        <v>21</v>
      </c>
      <c r="I19" s="140">
        <v>11</v>
      </c>
      <c r="J19" s="115">
        <v>1</v>
      </c>
      <c r="K19" s="116">
        <v>9.0909090909090917</v>
      </c>
    </row>
    <row r="20" spans="1:11" ht="14.1" customHeight="1" x14ac:dyDescent="0.2">
      <c r="A20" s="306">
        <v>12</v>
      </c>
      <c r="B20" s="307" t="s">
        <v>237</v>
      </c>
      <c r="C20" s="308"/>
      <c r="D20" s="113">
        <v>1.1627906976744187</v>
      </c>
      <c r="E20" s="115">
        <v>41</v>
      </c>
      <c r="F20" s="114">
        <v>14</v>
      </c>
      <c r="G20" s="114">
        <v>31</v>
      </c>
      <c r="H20" s="114">
        <v>29</v>
      </c>
      <c r="I20" s="140">
        <v>53</v>
      </c>
      <c r="J20" s="115">
        <v>-12</v>
      </c>
      <c r="K20" s="116">
        <v>-22.641509433962263</v>
      </c>
    </row>
    <row r="21" spans="1:11" ht="14.1" customHeight="1" x14ac:dyDescent="0.2">
      <c r="A21" s="306">
        <v>21</v>
      </c>
      <c r="B21" s="307" t="s">
        <v>238</v>
      </c>
      <c r="C21" s="308"/>
      <c r="D21" s="113">
        <v>1.9852524106636416</v>
      </c>
      <c r="E21" s="115">
        <v>70</v>
      </c>
      <c r="F21" s="114" t="s">
        <v>513</v>
      </c>
      <c r="G21" s="114">
        <v>35</v>
      </c>
      <c r="H21" s="114">
        <v>51</v>
      </c>
      <c r="I21" s="140">
        <v>78</v>
      </c>
      <c r="J21" s="115">
        <v>-8</v>
      </c>
      <c r="K21" s="116">
        <v>-10.256410256410257</v>
      </c>
    </row>
    <row r="22" spans="1:11" ht="14.1" customHeight="1" x14ac:dyDescent="0.2">
      <c r="A22" s="306">
        <v>22</v>
      </c>
      <c r="B22" s="307" t="s">
        <v>239</v>
      </c>
      <c r="C22" s="308"/>
      <c r="D22" s="113">
        <v>0.51049347702779357</v>
      </c>
      <c r="E22" s="115">
        <v>18</v>
      </c>
      <c r="F22" s="114">
        <v>19</v>
      </c>
      <c r="G22" s="114">
        <v>57</v>
      </c>
      <c r="H22" s="114">
        <v>29</v>
      </c>
      <c r="I22" s="140">
        <v>21</v>
      </c>
      <c r="J22" s="115">
        <v>-3</v>
      </c>
      <c r="K22" s="116">
        <v>-14.285714285714286</v>
      </c>
    </row>
    <row r="23" spans="1:11" ht="14.1" customHeight="1" x14ac:dyDescent="0.2">
      <c r="A23" s="306">
        <v>23</v>
      </c>
      <c r="B23" s="307" t="s">
        <v>240</v>
      </c>
      <c r="C23" s="308"/>
      <c r="D23" s="113">
        <v>0.51049347702779357</v>
      </c>
      <c r="E23" s="115">
        <v>18</v>
      </c>
      <c r="F23" s="114">
        <v>18</v>
      </c>
      <c r="G23" s="114">
        <v>42</v>
      </c>
      <c r="H23" s="114">
        <v>17</v>
      </c>
      <c r="I23" s="140">
        <v>22</v>
      </c>
      <c r="J23" s="115">
        <v>-4</v>
      </c>
      <c r="K23" s="116">
        <v>-18.181818181818183</v>
      </c>
    </row>
    <row r="24" spans="1:11" ht="14.1" customHeight="1" x14ac:dyDescent="0.2">
      <c r="A24" s="306">
        <v>24</v>
      </c>
      <c r="B24" s="307" t="s">
        <v>241</v>
      </c>
      <c r="C24" s="308"/>
      <c r="D24" s="113">
        <v>2.6942711287577992</v>
      </c>
      <c r="E24" s="115">
        <v>95</v>
      </c>
      <c r="F24" s="114">
        <v>56</v>
      </c>
      <c r="G24" s="114">
        <v>87</v>
      </c>
      <c r="H24" s="114">
        <v>88</v>
      </c>
      <c r="I24" s="140">
        <v>148</v>
      </c>
      <c r="J24" s="115">
        <v>-53</v>
      </c>
      <c r="K24" s="116">
        <v>-35.810810810810814</v>
      </c>
    </row>
    <row r="25" spans="1:11" ht="14.1" customHeight="1" x14ac:dyDescent="0.2">
      <c r="A25" s="306">
        <v>25</v>
      </c>
      <c r="B25" s="307" t="s">
        <v>242</v>
      </c>
      <c r="C25" s="308"/>
      <c r="D25" s="113">
        <v>3.403289846851957</v>
      </c>
      <c r="E25" s="115">
        <v>120</v>
      </c>
      <c r="F25" s="114">
        <v>53</v>
      </c>
      <c r="G25" s="114">
        <v>213</v>
      </c>
      <c r="H25" s="114">
        <v>108</v>
      </c>
      <c r="I25" s="140">
        <v>122</v>
      </c>
      <c r="J25" s="115">
        <v>-2</v>
      </c>
      <c r="K25" s="116">
        <v>-1.639344262295082</v>
      </c>
    </row>
    <row r="26" spans="1:11" ht="14.1" customHeight="1" x14ac:dyDescent="0.2">
      <c r="A26" s="306">
        <v>26</v>
      </c>
      <c r="B26" s="307" t="s">
        <v>243</v>
      </c>
      <c r="C26" s="308"/>
      <c r="D26" s="113">
        <v>2.0419739081111743</v>
      </c>
      <c r="E26" s="115">
        <v>72</v>
      </c>
      <c r="F26" s="114">
        <v>37</v>
      </c>
      <c r="G26" s="114">
        <v>95</v>
      </c>
      <c r="H26" s="114">
        <v>52</v>
      </c>
      <c r="I26" s="140">
        <v>92</v>
      </c>
      <c r="J26" s="115">
        <v>-20</v>
      </c>
      <c r="K26" s="116">
        <v>-21.739130434782609</v>
      </c>
    </row>
    <row r="27" spans="1:11" ht="14.1" customHeight="1" x14ac:dyDescent="0.2">
      <c r="A27" s="306">
        <v>27</v>
      </c>
      <c r="B27" s="307" t="s">
        <v>244</v>
      </c>
      <c r="C27" s="308"/>
      <c r="D27" s="113">
        <v>1.5031196823596142</v>
      </c>
      <c r="E27" s="115">
        <v>53</v>
      </c>
      <c r="F27" s="114">
        <v>29</v>
      </c>
      <c r="G27" s="114">
        <v>47</v>
      </c>
      <c r="H27" s="114">
        <v>53</v>
      </c>
      <c r="I27" s="140">
        <v>51</v>
      </c>
      <c r="J27" s="115">
        <v>2</v>
      </c>
      <c r="K27" s="116">
        <v>3.9215686274509802</v>
      </c>
    </row>
    <row r="28" spans="1:11" ht="14.1" customHeight="1" x14ac:dyDescent="0.2">
      <c r="A28" s="306">
        <v>28</v>
      </c>
      <c r="B28" s="307" t="s">
        <v>245</v>
      </c>
      <c r="C28" s="308"/>
      <c r="D28" s="113">
        <v>0.19852524106636416</v>
      </c>
      <c r="E28" s="115">
        <v>7</v>
      </c>
      <c r="F28" s="114">
        <v>8</v>
      </c>
      <c r="G28" s="114">
        <v>24</v>
      </c>
      <c r="H28" s="114">
        <v>75</v>
      </c>
      <c r="I28" s="140">
        <v>15</v>
      </c>
      <c r="J28" s="115">
        <v>-8</v>
      </c>
      <c r="K28" s="116">
        <v>-53.333333333333336</v>
      </c>
    </row>
    <row r="29" spans="1:11" ht="14.1" customHeight="1" x14ac:dyDescent="0.2">
      <c r="A29" s="306">
        <v>29</v>
      </c>
      <c r="B29" s="307" t="s">
        <v>246</v>
      </c>
      <c r="C29" s="308"/>
      <c r="D29" s="113">
        <v>4.4809982983550762</v>
      </c>
      <c r="E29" s="115">
        <v>158</v>
      </c>
      <c r="F29" s="114">
        <v>156</v>
      </c>
      <c r="G29" s="114">
        <v>245</v>
      </c>
      <c r="H29" s="114">
        <v>171</v>
      </c>
      <c r="I29" s="140">
        <v>174</v>
      </c>
      <c r="J29" s="115">
        <v>-16</v>
      </c>
      <c r="K29" s="116">
        <v>-9.1954022988505741</v>
      </c>
    </row>
    <row r="30" spans="1:11" ht="14.1" customHeight="1" x14ac:dyDescent="0.2">
      <c r="A30" s="306" t="s">
        <v>247</v>
      </c>
      <c r="B30" s="307" t="s">
        <v>248</v>
      </c>
      <c r="C30" s="308"/>
      <c r="D30" s="113">
        <v>1.6165626772546795</v>
      </c>
      <c r="E30" s="115">
        <v>57</v>
      </c>
      <c r="F30" s="114">
        <v>54</v>
      </c>
      <c r="G30" s="114">
        <v>75</v>
      </c>
      <c r="H30" s="114">
        <v>35</v>
      </c>
      <c r="I30" s="140">
        <v>41</v>
      </c>
      <c r="J30" s="115">
        <v>16</v>
      </c>
      <c r="K30" s="116">
        <v>39.024390243902438</v>
      </c>
    </row>
    <row r="31" spans="1:11" ht="14.1" customHeight="1" x14ac:dyDescent="0.2">
      <c r="A31" s="306" t="s">
        <v>249</v>
      </c>
      <c r="B31" s="307" t="s">
        <v>250</v>
      </c>
      <c r="C31" s="308"/>
      <c r="D31" s="113">
        <v>2.779353374929098</v>
      </c>
      <c r="E31" s="115">
        <v>98</v>
      </c>
      <c r="F31" s="114">
        <v>102</v>
      </c>
      <c r="G31" s="114">
        <v>153</v>
      </c>
      <c r="H31" s="114">
        <v>133</v>
      </c>
      <c r="I31" s="140">
        <v>127</v>
      </c>
      <c r="J31" s="115">
        <v>-29</v>
      </c>
      <c r="K31" s="116">
        <v>-22.834645669291337</v>
      </c>
    </row>
    <row r="32" spans="1:11" ht="14.1" customHeight="1" x14ac:dyDescent="0.2">
      <c r="A32" s="306">
        <v>31</v>
      </c>
      <c r="B32" s="307" t="s">
        <v>251</v>
      </c>
      <c r="C32" s="308"/>
      <c r="D32" s="113">
        <v>0.6522972206466251</v>
      </c>
      <c r="E32" s="115">
        <v>23</v>
      </c>
      <c r="F32" s="114">
        <v>8</v>
      </c>
      <c r="G32" s="114">
        <v>22</v>
      </c>
      <c r="H32" s="114">
        <v>12</v>
      </c>
      <c r="I32" s="140">
        <v>13</v>
      </c>
      <c r="J32" s="115">
        <v>10</v>
      </c>
      <c r="K32" s="116">
        <v>76.92307692307692</v>
      </c>
    </row>
    <row r="33" spans="1:11" ht="14.1" customHeight="1" x14ac:dyDescent="0.2">
      <c r="A33" s="306">
        <v>32</v>
      </c>
      <c r="B33" s="307" t="s">
        <v>252</v>
      </c>
      <c r="C33" s="308"/>
      <c r="D33" s="113">
        <v>1.3329551900170165</v>
      </c>
      <c r="E33" s="115">
        <v>47</v>
      </c>
      <c r="F33" s="114">
        <v>29</v>
      </c>
      <c r="G33" s="114">
        <v>47</v>
      </c>
      <c r="H33" s="114">
        <v>40</v>
      </c>
      <c r="I33" s="140">
        <v>56</v>
      </c>
      <c r="J33" s="115">
        <v>-9</v>
      </c>
      <c r="K33" s="116">
        <v>-16.071428571428573</v>
      </c>
    </row>
    <row r="34" spans="1:11" ht="14.1" customHeight="1" x14ac:dyDescent="0.2">
      <c r="A34" s="306">
        <v>33</v>
      </c>
      <c r="B34" s="307" t="s">
        <v>253</v>
      </c>
      <c r="C34" s="308"/>
      <c r="D34" s="113">
        <v>1.0493477027793534</v>
      </c>
      <c r="E34" s="115">
        <v>37</v>
      </c>
      <c r="F34" s="114">
        <v>14</v>
      </c>
      <c r="G34" s="114">
        <v>43</v>
      </c>
      <c r="H34" s="114">
        <v>34</v>
      </c>
      <c r="I34" s="140">
        <v>40</v>
      </c>
      <c r="J34" s="115">
        <v>-3</v>
      </c>
      <c r="K34" s="116">
        <v>-7.5</v>
      </c>
    </row>
    <row r="35" spans="1:11" ht="14.1" customHeight="1" x14ac:dyDescent="0.2">
      <c r="A35" s="306">
        <v>34</v>
      </c>
      <c r="B35" s="307" t="s">
        <v>254</v>
      </c>
      <c r="C35" s="308"/>
      <c r="D35" s="113">
        <v>1.5882019285309132</v>
      </c>
      <c r="E35" s="115">
        <v>56</v>
      </c>
      <c r="F35" s="114">
        <v>31</v>
      </c>
      <c r="G35" s="114">
        <v>55</v>
      </c>
      <c r="H35" s="114">
        <v>38</v>
      </c>
      <c r="I35" s="140">
        <v>44</v>
      </c>
      <c r="J35" s="115">
        <v>12</v>
      </c>
      <c r="K35" s="116">
        <v>27.272727272727273</v>
      </c>
    </row>
    <row r="36" spans="1:11" ht="14.1" customHeight="1" x14ac:dyDescent="0.2">
      <c r="A36" s="306">
        <v>41</v>
      </c>
      <c r="B36" s="307" t="s">
        <v>255</v>
      </c>
      <c r="C36" s="308"/>
      <c r="D36" s="113">
        <v>0.19852524106636416</v>
      </c>
      <c r="E36" s="115">
        <v>7</v>
      </c>
      <c r="F36" s="114">
        <v>4</v>
      </c>
      <c r="G36" s="114">
        <v>6</v>
      </c>
      <c r="H36" s="114">
        <v>15</v>
      </c>
      <c r="I36" s="140">
        <v>21</v>
      </c>
      <c r="J36" s="115">
        <v>-14</v>
      </c>
      <c r="K36" s="116">
        <v>-66.666666666666671</v>
      </c>
    </row>
    <row r="37" spans="1:11" ht="14.1" customHeight="1" x14ac:dyDescent="0.2">
      <c r="A37" s="306">
        <v>42</v>
      </c>
      <c r="B37" s="307" t="s">
        <v>256</v>
      </c>
      <c r="C37" s="308"/>
      <c r="D37" s="113" t="s">
        <v>513</v>
      </c>
      <c r="E37" s="115" t="s">
        <v>513</v>
      </c>
      <c r="F37" s="114" t="s">
        <v>513</v>
      </c>
      <c r="G37" s="114" t="s">
        <v>513</v>
      </c>
      <c r="H37" s="114">
        <v>6</v>
      </c>
      <c r="I37" s="140">
        <v>5</v>
      </c>
      <c r="J37" s="115" t="s">
        <v>513</v>
      </c>
      <c r="K37" s="116" t="s">
        <v>513</v>
      </c>
    </row>
    <row r="38" spans="1:11" ht="14.1" customHeight="1" x14ac:dyDescent="0.2">
      <c r="A38" s="306">
        <v>43</v>
      </c>
      <c r="B38" s="307" t="s">
        <v>257</v>
      </c>
      <c r="C38" s="308"/>
      <c r="D38" s="113">
        <v>1.7016449234259785</v>
      </c>
      <c r="E38" s="115">
        <v>60</v>
      </c>
      <c r="F38" s="114">
        <v>54</v>
      </c>
      <c r="G38" s="114">
        <v>97</v>
      </c>
      <c r="H38" s="114">
        <v>47</v>
      </c>
      <c r="I38" s="140">
        <v>53</v>
      </c>
      <c r="J38" s="115">
        <v>7</v>
      </c>
      <c r="K38" s="116">
        <v>13.20754716981132</v>
      </c>
    </row>
    <row r="39" spans="1:11" ht="14.1" customHeight="1" x14ac:dyDescent="0.2">
      <c r="A39" s="306">
        <v>51</v>
      </c>
      <c r="B39" s="307" t="s">
        <v>258</v>
      </c>
      <c r="C39" s="308"/>
      <c r="D39" s="113">
        <v>13.641520136131595</v>
      </c>
      <c r="E39" s="115">
        <v>481</v>
      </c>
      <c r="F39" s="114">
        <v>642</v>
      </c>
      <c r="G39" s="114">
        <v>724</v>
      </c>
      <c r="H39" s="114">
        <v>539</v>
      </c>
      <c r="I39" s="140">
        <v>501</v>
      </c>
      <c r="J39" s="115">
        <v>-20</v>
      </c>
      <c r="K39" s="116">
        <v>-3.992015968063872</v>
      </c>
    </row>
    <row r="40" spans="1:11" ht="14.1" customHeight="1" x14ac:dyDescent="0.2">
      <c r="A40" s="306" t="s">
        <v>259</v>
      </c>
      <c r="B40" s="307" t="s">
        <v>260</v>
      </c>
      <c r="C40" s="308"/>
      <c r="D40" s="113">
        <v>13.187748156551333</v>
      </c>
      <c r="E40" s="115">
        <v>465</v>
      </c>
      <c r="F40" s="114">
        <v>635</v>
      </c>
      <c r="G40" s="114">
        <v>694</v>
      </c>
      <c r="H40" s="114">
        <v>523</v>
      </c>
      <c r="I40" s="140">
        <v>484</v>
      </c>
      <c r="J40" s="115">
        <v>-19</v>
      </c>
      <c r="K40" s="116">
        <v>-3.9256198347107438</v>
      </c>
    </row>
    <row r="41" spans="1:11" ht="14.1" customHeight="1" x14ac:dyDescent="0.2">
      <c r="A41" s="306"/>
      <c r="B41" s="307" t="s">
        <v>261</v>
      </c>
      <c r="C41" s="308"/>
      <c r="D41" s="113">
        <v>10.663641520136132</v>
      </c>
      <c r="E41" s="115">
        <v>376</v>
      </c>
      <c r="F41" s="114">
        <v>536</v>
      </c>
      <c r="G41" s="114">
        <v>556</v>
      </c>
      <c r="H41" s="114">
        <v>431</v>
      </c>
      <c r="I41" s="140">
        <v>402</v>
      </c>
      <c r="J41" s="115">
        <v>-26</v>
      </c>
      <c r="K41" s="116">
        <v>-6.4676616915422889</v>
      </c>
    </row>
    <row r="42" spans="1:11" ht="14.1" customHeight="1" x14ac:dyDescent="0.2">
      <c r="A42" s="306">
        <v>52</v>
      </c>
      <c r="B42" s="307" t="s">
        <v>262</v>
      </c>
      <c r="C42" s="308"/>
      <c r="D42" s="113">
        <v>6.466250709018718</v>
      </c>
      <c r="E42" s="115">
        <v>228</v>
      </c>
      <c r="F42" s="114">
        <v>136</v>
      </c>
      <c r="G42" s="114">
        <v>271</v>
      </c>
      <c r="H42" s="114">
        <v>197</v>
      </c>
      <c r="I42" s="140">
        <v>257</v>
      </c>
      <c r="J42" s="115">
        <v>-29</v>
      </c>
      <c r="K42" s="116">
        <v>-11.284046692607005</v>
      </c>
    </row>
    <row r="43" spans="1:11" ht="14.1" customHeight="1" x14ac:dyDescent="0.2">
      <c r="A43" s="306" t="s">
        <v>263</v>
      </c>
      <c r="B43" s="307" t="s">
        <v>264</v>
      </c>
      <c r="C43" s="308"/>
      <c r="D43" s="113">
        <v>5.6154282473057293</v>
      </c>
      <c r="E43" s="115">
        <v>198</v>
      </c>
      <c r="F43" s="114">
        <v>115</v>
      </c>
      <c r="G43" s="114">
        <v>245</v>
      </c>
      <c r="H43" s="114">
        <v>176</v>
      </c>
      <c r="I43" s="140">
        <v>242</v>
      </c>
      <c r="J43" s="115">
        <v>-44</v>
      </c>
      <c r="K43" s="116">
        <v>-18.181818181818183</v>
      </c>
    </row>
    <row r="44" spans="1:11" ht="14.1" customHeight="1" x14ac:dyDescent="0.2">
      <c r="A44" s="306">
        <v>53</v>
      </c>
      <c r="B44" s="307" t="s">
        <v>265</v>
      </c>
      <c r="C44" s="308"/>
      <c r="D44" s="113">
        <v>0.45377197958026094</v>
      </c>
      <c r="E44" s="115">
        <v>16</v>
      </c>
      <c r="F44" s="114">
        <v>6</v>
      </c>
      <c r="G44" s="114">
        <v>10</v>
      </c>
      <c r="H44" s="114">
        <v>13</v>
      </c>
      <c r="I44" s="140">
        <v>15</v>
      </c>
      <c r="J44" s="115">
        <v>1</v>
      </c>
      <c r="K44" s="116">
        <v>6.666666666666667</v>
      </c>
    </row>
    <row r="45" spans="1:11" ht="14.1" customHeight="1" x14ac:dyDescent="0.2">
      <c r="A45" s="306" t="s">
        <v>266</v>
      </c>
      <c r="B45" s="307" t="s">
        <v>267</v>
      </c>
      <c r="C45" s="308"/>
      <c r="D45" s="113">
        <v>0.42541123085649463</v>
      </c>
      <c r="E45" s="115">
        <v>15</v>
      </c>
      <c r="F45" s="114">
        <v>5</v>
      </c>
      <c r="G45" s="114">
        <v>10</v>
      </c>
      <c r="H45" s="114">
        <v>13</v>
      </c>
      <c r="I45" s="140">
        <v>13</v>
      </c>
      <c r="J45" s="115">
        <v>2</v>
      </c>
      <c r="K45" s="116">
        <v>15.384615384615385</v>
      </c>
    </row>
    <row r="46" spans="1:11" ht="14.1" customHeight="1" x14ac:dyDescent="0.2">
      <c r="A46" s="306">
        <v>54</v>
      </c>
      <c r="B46" s="307" t="s">
        <v>268</v>
      </c>
      <c r="C46" s="308"/>
      <c r="D46" s="113">
        <v>3.403289846851957</v>
      </c>
      <c r="E46" s="115">
        <v>120</v>
      </c>
      <c r="F46" s="114">
        <v>107</v>
      </c>
      <c r="G46" s="114">
        <v>120</v>
      </c>
      <c r="H46" s="114">
        <v>119</v>
      </c>
      <c r="I46" s="140">
        <v>118</v>
      </c>
      <c r="J46" s="115">
        <v>2</v>
      </c>
      <c r="K46" s="116">
        <v>1.6949152542372881</v>
      </c>
    </row>
    <row r="47" spans="1:11" ht="14.1" customHeight="1" x14ac:dyDescent="0.2">
      <c r="A47" s="306">
        <v>61</v>
      </c>
      <c r="B47" s="307" t="s">
        <v>269</v>
      </c>
      <c r="C47" s="308"/>
      <c r="D47" s="113">
        <v>2.013613159387408</v>
      </c>
      <c r="E47" s="115">
        <v>71</v>
      </c>
      <c r="F47" s="114">
        <v>58</v>
      </c>
      <c r="G47" s="114">
        <v>127</v>
      </c>
      <c r="H47" s="114">
        <v>57</v>
      </c>
      <c r="I47" s="140">
        <v>69</v>
      </c>
      <c r="J47" s="115">
        <v>2</v>
      </c>
      <c r="K47" s="116">
        <v>2.8985507246376812</v>
      </c>
    </row>
    <row r="48" spans="1:11" ht="14.1" customHeight="1" x14ac:dyDescent="0.2">
      <c r="A48" s="306">
        <v>62</v>
      </c>
      <c r="B48" s="307" t="s">
        <v>270</v>
      </c>
      <c r="C48" s="308"/>
      <c r="D48" s="113">
        <v>7.2319909245604084</v>
      </c>
      <c r="E48" s="115">
        <v>255</v>
      </c>
      <c r="F48" s="114">
        <v>276</v>
      </c>
      <c r="G48" s="114">
        <v>346</v>
      </c>
      <c r="H48" s="114">
        <v>334</v>
      </c>
      <c r="I48" s="140">
        <v>313</v>
      </c>
      <c r="J48" s="115">
        <v>-58</v>
      </c>
      <c r="K48" s="116">
        <v>-18.530351437699679</v>
      </c>
    </row>
    <row r="49" spans="1:11" ht="14.1" customHeight="1" x14ac:dyDescent="0.2">
      <c r="A49" s="306">
        <v>63</v>
      </c>
      <c r="B49" s="307" t="s">
        <v>271</v>
      </c>
      <c r="C49" s="308"/>
      <c r="D49" s="113">
        <v>5.5870674985819626</v>
      </c>
      <c r="E49" s="115">
        <v>197</v>
      </c>
      <c r="F49" s="114">
        <v>202</v>
      </c>
      <c r="G49" s="114">
        <v>251</v>
      </c>
      <c r="H49" s="114">
        <v>270</v>
      </c>
      <c r="I49" s="140">
        <v>217</v>
      </c>
      <c r="J49" s="115">
        <v>-20</v>
      </c>
      <c r="K49" s="116">
        <v>-9.2165898617511512</v>
      </c>
    </row>
    <row r="50" spans="1:11" ht="14.1" customHeight="1" x14ac:dyDescent="0.2">
      <c r="A50" s="306" t="s">
        <v>272</v>
      </c>
      <c r="B50" s="307" t="s">
        <v>273</v>
      </c>
      <c r="C50" s="308"/>
      <c r="D50" s="113">
        <v>1.0209869540555871</v>
      </c>
      <c r="E50" s="115">
        <v>36</v>
      </c>
      <c r="F50" s="114">
        <v>41</v>
      </c>
      <c r="G50" s="114">
        <v>59</v>
      </c>
      <c r="H50" s="114">
        <v>49</v>
      </c>
      <c r="I50" s="140">
        <v>47</v>
      </c>
      <c r="J50" s="115">
        <v>-11</v>
      </c>
      <c r="K50" s="116">
        <v>-23.404255319148938</v>
      </c>
    </row>
    <row r="51" spans="1:11" ht="14.1" customHeight="1" x14ac:dyDescent="0.2">
      <c r="A51" s="306" t="s">
        <v>274</v>
      </c>
      <c r="B51" s="307" t="s">
        <v>275</v>
      </c>
      <c r="C51" s="308"/>
      <c r="D51" s="113">
        <v>4.1690300623936469</v>
      </c>
      <c r="E51" s="115">
        <v>147</v>
      </c>
      <c r="F51" s="114">
        <v>151</v>
      </c>
      <c r="G51" s="114">
        <v>178</v>
      </c>
      <c r="H51" s="114">
        <v>215</v>
      </c>
      <c r="I51" s="140">
        <v>153</v>
      </c>
      <c r="J51" s="115">
        <v>-6</v>
      </c>
      <c r="K51" s="116">
        <v>-3.9215686274509802</v>
      </c>
    </row>
    <row r="52" spans="1:11" ht="14.1" customHeight="1" x14ac:dyDescent="0.2">
      <c r="A52" s="306">
        <v>71</v>
      </c>
      <c r="B52" s="307" t="s">
        <v>276</v>
      </c>
      <c r="C52" s="308"/>
      <c r="D52" s="113">
        <v>8.5649461145774257</v>
      </c>
      <c r="E52" s="115">
        <v>302</v>
      </c>
      <c r="F52" s="114">
        <v>297</v>
      </c>
      <c r="G52" s="114">
        <v>420</v>
      </c>
      <c r="H52" s="114">
        <v>294</v>
      </c>
      <c r="I52" s="140">
        <v>359</v>
      </c>
      <c r="J52" s="115">
        <v>-57</v>
      </c>
      <c r="K52" s="116">
        <v>-15.877437325905293</v>
      </c>
    </row>
    <row r="53" spans="1:11" ht="14.1" customHeight="1" x14ac:dyDescent="0.2">
      <c r="A53" s="306" t="s">
        <v>277</v>
      </c>
      <c r="B53" s="307" t="s">
        <v>278</v>
      </c>
      <c r="C53" s="308"/>
      <c r="D53" s="113">
        <v>2.4106636415201361</v>
      </c>
      <c r="E53" s="115">
        <v>85</v>
      </c>
      <c r="F53" s="114">
        <v>68</v>
      </c>
      <c r="G53" s="114">
        <v>105</v>
      </c>
      <c r="H53" s="114">
        <v>68</v>
      </c>
      <c r="I53" s="140">
        <v>112</v>
      </c>
      <c r="J53" s="115">
        <v>-27</v>
      </c>
      <c r="K53" s="116">
        <v>-24.107142857142858</v>
      </c>
    </row>
    <row r="54" spans="1:11" ht="14.1" customHeight="1" x14ac:dyDescent="0.2">
      <c r="A54" s="306" t="s">
        <v>279</v>
      </c>
      <c r="B54" s="307" t="s">
        <v>280</v>
      </c>
      <c r="C54" s="308"/>
      <c r="D54" s="113">
        <v>5.5303460011344301</v>
      </c>
      <c r="E54" s="115">
        <v>195</v>
      </c>
      <c r="F54" s="114">
        <v>206</v>
      </c>
      <c r="G54" s="114">
        <v>293</v>
      </c>
      <c r="H54" s="114">
        <v>196</v>
      </c>
      <c r="I54" s="140">
        <v>216</v>
      </c>
      <c r="J54" s="115">
        <v>-21</v>
      </c>
      <c r="K54" s="116">
        <v>-9.7222222222222214</v>
      </c>
    </row>
    <row r="55" spans="1:11" ht="14.1" customHeight="1" x14ac:dyDescent="0.2">
      <c r="A55" s="306">
        <v>72</v>
      </c>
      <c r="B55" s="307" t="s">
        <v>281</v>
      </c>
      <c r="C55" s="308"/>
      <c r="D55" s="113">
        <v>2.0986954055587068</v>
      </c>
      <c r="E55" s="115">
        <v>74</v>
      </c>
      <c r="F55" s="114">
        <v>54</v>
      </c>
      <c r="G55" s="114">
        <v>87</v>
      </c>
      <c r="H55" s="114">
        <v>56</v>
      </c>
      <c r="I55" s="140">
        <v>67</v>
      </c>
      <c r="J55" s="115">
        <v>7</v>
      </c>
      <c r="K55" s="116">
        <v>10.447761194029852</v>
      </c>
    </row>
    <row r="56" spans="1:11" ht="14.1" customHeight="1" x14ac:dyDescent="0.2">
      <c r="A56" s="306" t="s">
        <v>282</v>
      </c>
      <c r="B56" s="307" t="s">
        <v>283</v>
      </c>
      <c r="C56" s="308"/>
      <c r="D56" s="113">
        <v>0.79410096426545662</v>
      </c>
      <c r="E56" s="115">
        <v>28</v>
      </c>
      <c r="F56" s="114">
        <v>26</v>
      </c>
      <c r="G56" s="114">
        <v>42</v>
      </c>
      <c r="H56" s="114">
        <v>22</v>
      </c>
      <c r="I56" s="140">
        <v>22</v>
      </c>
      <c r="J56" s="115">
        <v>6</v>
      </c>
      <c r="K56" s="116">
        <v>27.272727272727273</v>
      </c>
    </row>
    <row r="57" spans="1:11" ht="14.1" customHeight="1" x14ac:dyDescent="0.2">
      <c r="A57" s="306" t="s">
        <v>284</v>
      </c>
      <c r="B57" s="307" t="s">
        <v>285</v>
      </c>
      <c r="C57" s="308"/>
      <c r="D57" s="113">
        <v>0.70901871809415773</v>
      </c>
      <c r="E57" s="115">
        <v>25</v>
      </c>
      <c r="F57" s="114">
        <v>16</v>
      </c>
      <c r="G57" s="114">
        <v>17</v>
      </c>
      <c r="H57" s="114">
        <v>25</v>
      </c>
      <c r="I57" s="140">
        <v>29</v>
      </c>
      <c r="J57" s="115">
        <v>-4</v>
      </c>
      <c r="K57" s="116">
        <v>-13.793103448275861</v>
      </c>
    </row>
    <row r="58" spans="1:11" ht="14.1" customHeight="1" x14ac:dyDescent="0.2">
      <c r="A58" s="306">
        <v>73</v>
      </c>
      <c r="B58" s="307" t="s">
        <v>286</v>
      </c>
      <c r="C58" s="308"/>
      <c r="D58" s="113">
        <v>2.0986954055587068</v>
      </c>
      <c r="E58" s="115">
        <v>74</v>
      </c>
      <c r="F58" s="114">
        <v>148</v>
      </c>
      <c r="G58" s="114">
        <v>129</v>
      </c>
      <c r="H58" s="114">
        <v>157</v>
      </c>
      <c r="I58" s="140">
        <v>70</v>
      </c>
      <c r="J58" s="115">
        <v>4</v>
      </c>
      <c r="K58" s="116">
        <v>5.7142857142857144</v>
      </c>
    </row>
    <row r="59" spans="1:11" ht="14.1" customHeight="1" x14ac:dyDescent="0.2">
      <c r="A59" s="306" t="s">
        <v>287</v>
      </c>
      <c r="B59" s="307" t="s">
        <v>288</v>
      </c>
      <c r="C59" s="308"/>
      <c r="D59" s="113">
        <v>1.5882019285309132</v>
      </c>
      <c r="E59" s="115">
        <v>56</v>
      </c>
      <c r="F59" s="114">
        <v>132</v>
      </c>
      <c r="G59" s="114">
        <v>100</v>
      </c>
      <c r="H59" s="114">
        <v>134</v>
      </c>
      <c r="I59" s="140">
        <v>52</v>
      </c>
      <c r="J59" s="115">
        <v>4</v>
      </c>
      <c r="K59" s="116">
        <v>7.6923076923076925</v>
      </c>
    </row>
    <row r="60" spans="1:11" ht="14.1" customHeight="1" x14ac:dyDescent="0.2">
      <c r="A60" s="306">
        <v>81</v>
      </c>
      <c r="B60" s="307" t="s">
        <v>289</v>
      </c>
      <c r="C60" s="308"/>
      <c r="D60" s="113">
        <v>8.5649461145774257</v>
      </c>
      <c r="E60" s="115">
        <v>302</v>
      </c>
      <c r="F60" s="114">
        <v>281</v>
      </c>
      <c r="G60" s="114">
        <v>494</v>
      </c>
      <c r="H60" s="114">
        <v>234</v>
      </c>
      <c r="I60" s="140">
        <v>304</v>
      </c>
      <c r="J60" s="115">
        <v>-2</v>
      </c>
      <c r="K60" s="116">
        <v>-0.65789473684210531</v>
      </c>
    </row>
    <row r="61" spans="1:11" ht="14.1" customHeight="1" x14ac:dyDescent="0.2">
      <c r="A61" s="306" t="s">
        <v>290</v>
      </c>
      <c r="B61" s="307" t="s">
        <v>291</v>
      </c>
      <c r="C61" s="308"/>
      <c r="D61" s="113">
        <v>2.949517867271696</v>
      </c>
      <c r="E61" s="115">
        <v>104</v>
      </c>
      <c r="F61" s="114">
        <v>62</v>
      </c>
      <c r="G61" s="114">
        <v>197</v>
      </c>
      <c r="H61" s="114">
        <v>60</v>
      </c>
      <c r="I61" s="140">
        <v>150</v>
      </c>
      <c r="J61" s="115">
        <v>-46</v>
      </c>
      <c r="K61" s="116">
        <v>-30.666666666666668</v>
      </c>
    </row>
    <row r="62" spans="1:11" ht="14.1" customHeight="1" x14ac:dyDescent="0.2">
      <c r="A62" s="306" t="s">
        <v>292</v>
      </c>
      <c r="B62" s="307" t="s">
        <v>293</v>
      </c>
      <c r="C62" s="308"/>
      <c r="D62" s="113">
        <v>1.758366420873511</v>
      </c>
      <c r="E62" s="115">
        <v>62</v>
      </c>
      <c r="F62" s="114">
        <v>129</v>
      </c>
      <c r="G62" s="114">
        <v>216</v>
      </c>
      <c r="H62" s="114">
        <v>82</v>
      </c>
      <c r="I62" s="140">
        <v>53</v>
      </c>
      <c r="J62" s="115">
        <v>9</v>
      </c>
      <c r="K62" s="116">
        <v>16.981132075471699</v>
      </c>
    </row>
    <row r="63" spans="1:11" ht="14.1" customHeight="1" x14ac:dyDescent="0.2">
      <c r="A63" s="306"/>
      <c r="B63" s="307" t="s">
        <v>294</v>
      </c>
      <c r="C63" s="308"/>
      <c r="D63" s="113">
        <v>1.559841179807147</v>
      </c>
      <c r="E63" s="115">
        <v>55</v>
      </c>
      <c r="F63" s="114">
        <v>79</v>
      </c>
      <c r="G63" s="114">
        <v>205</v>
      </c>
      <c r="H63" s="114">
        <v>74</v>
      </c>
      <c r="I63" s="140">
        <v>39</v>
      </c>
      <c r="J63" s="115">
        <v>16</v>
      </c>
      <c r="K63" s="116">
        <v>41.025641025641029</v>
      </c>
    </row>
    <row r="64" spans="1:11" ht="14.1" customHeight="1" x14ac:dyDescent="0.2">
      <c r="A64" s="306" t="s">
        <v>295</v>
      </c>
      <c r="B64" s="307" t="s">
        <v>296</v>
      </c>
      <c r="C64" s="308"/>
      <c r="D64" s="113">
        <v>1.6732841747022122</v>
      </c>
      <c r="E64" s="115">
        <v>59</v>
      </c>
      <c r="F64" s="114">
        <v>32</v>
      </c>
      <c r="G64" s="114">
        <v>30</v>
      </c>
      <c r="H64" s="114">
        <v>42</v>
      </c>
      <c r="I64" s="140">
        <v>41</v>
      </c>
      <c r="J64" s="115">
        <v>18</v>
      </c>
      <c r="K64" s="116">
        <v>43.902439024390247</v>
      </c>
    </row>
    <row r="65" spans="1:11" ht="14.1" customHeight="1" x14ac:dyDescent="0.2">
      <c r="A65" s="306" t="s">
        <v>297</v>
      </c>
      <c r="B65" s="307" t="s">
        <v>298</v>
      </c>
      <c r="C65" s="308"/>
      <c r="D65" s="113">
        <v>0.85082246171298925</v>
      </c>
      <c r="E65" s="115">
        <v>30</v>
      </c>
      <c r="F65" s="114">
        <v>27</v>
      </c>
      <c r="G65" s="114">
        <v>25</v>
      </c>
      <c r="H65" s="114">
        <v>23</v>
      </c>
      <c r="I65" s="140">
        <v>29</v>
      </c>
      <c r="J65" s="115">
        <v>1</v>
      </c>
      <c r="K65" s="116">
        <v>3.4482758620689653</v>
      </c>
    </row>
    <row r="66" spans="1:11" ht="14.1" customHeight="1" x14ac:dyDescent="0.2">
      <c r="A66" s="306">
        <v>82</v>
      </c>
      <c r="B66" s="307" t="s">
        <v>299</v>
      </c>
      <c r="C66" s="308"/>
      <c r="D66" s="113">
        <v>2.2972206466250711</v>
      </c>
      <c r="E66" s="115">
        <v>81</v>
      </c>
      <c r="F66" s="114">
        <v>97</v>
      </c>
      <c r="G66" s="114">
        <v>148</v>
      </c>
      <c r="H66" s="114">
        <v>75</v>
      </c>
      <c r="I66" s="140">
        <v>96</v>
      </c>
      <c r="J66" s="115">
        <v>-15</v>
      </c>
      <c r="K66" s="116">
        <v>-15.625</v>
      </c>
    </row>
    <row r="67" spans="1:11" ht="14.1" customHeight="1" x14ac:dyDescent="0.2">
      <c r="A67" s="306" t="s">
        <v>300</v>
      </c>
      <c r="B67" s="307" t="s">
        <v>301</v>
      </c>
      <c r="C67" s="308"/>
      <c r="D67" s="113">
        <v>1.559841179807147</v>
      </c>
      <c r="E67" s="115">
        <v>55</v>
      </c>
      <c r="F67" s="114">
        <v>74</v>
      </c>
      <c r="G67" s="114">
        <v>92</v>
      </c>
      <c r="H67" s="114">
        <v>51</v>
      </c>
      <c r="I67" s="140">
        <v>67</v>
      </c>
      <c r="J67" s="115">
        <v>-12</v>
      </c>
      <c r="K67" s="116">
        <v>-17.910447761194028</v>
      </c>
    </row>
    <row r="68" spans="1:11" ht="14.1" customHeight="1" x14ac:dyDescent="0.2">
      <c r="A68" s="306" t="s">
        <v>302</v>
      </c>
      <c r="B68" s="307" t="s">
        <v>303</v>
      </c>
      <c r="C68" s="308"/>
      <c r="D68" s="113">
        <v>0.39705048213272831</v>
      </c>
      <c r="E68" s="115">
        <v>14</v>
      </c>
      <c r="F68" s="114">
        <v>14</v>
      </c>
      <c r="G68" s="114">
        <v>30</v>
      </c>
      <c r="H68" s="114">
        <v>12</v>
      </c>
      <c r="I68" s="140">
        <v>13</v>
      </c>
      <c r="J68" s="115">
        <v>1</v>
      </c>
      <c r="K68" s="116">
        <v>7.6923076923076925</v>
      </c>
    </row>
    <row r="69" spans="1:11" ht="14.1" customHeight="1" x14ac:dyDescent="0.2">
      <c r="A69" s="306">
        <v>83</v>
      </c>
      <c r="B69" s="307" t="s">
        <v>304</v>
      </c>
      <c r="C69" s="308"/>
      <c r="D69" s="113">
        <v>5.6437889960294951</v>
      </c>
      <c r="E69" s="115">
        <v>199</v>
      </c>
      <c r="F69" s="114">
        <v>127</v>
      </c>
      <c r="G69" s="114">
        <v>396</v>
      </c>
      <c r="H69" s="114">
        <v>118</v>
      </c>
      <c r="I69" s="140">
        <v>162</v>
      </c>
      <c r="J69" s="115">
        <v>37</v>
      </c>
      <c r="K69" s="116">
        <v>22.839506172839506</v>
      </c>
    </row>
    <row r="70" spans="1:11" ht="14.1" customHeight="1" x14ac:dyDescent="0.2">
      <c r="A70" s="306" t="s">
        <v>305</v>
      </c>
      <c r="B70" s="307" t="s">
        <v>306</v>
      </c>
      <c r="C70" s="308"/>
      <c r="D70" s="113">
        <v>4.736245036868973</v>
      </c>
      <c r="E70" s="115">
        <v>167</v>
      </c>
      <c r="F70" s="114">
        <v>101</v>
      </c>
      <c r="G70" s="114">
        <v>354</v>
      </c>
      <c r="H70" s="114">
        <v>85</v>
      </c>
      <c r="I70" s="140">
        <v>137</v>
      </c>
      <c r="J70" s="115">
        <v>30</v>
      </c>
      <c r="K70" s="116">
        <v>21.897810218978101</v>
      </c>
    </row>
    <row r="71" spans="1:11" ht="14.1" customHeight="1" x14ac:dyDescent="0.2">
      <c r="A71" s="306"/>
      <c r="B71" s="307" t="s">
        <v>307</v>
      </c>
      <c r="C71" s="308"/>
      <c r="D71" s="113">
        <v>1.7867271695972773</v>
      </c>
      <c r="E71" s="115">
        <v>63</v>
      </c>
      <c r="F71" s="114">
        <v>51</v>
      </c>
      <c r="G71" s="114">
        <v>211</v>
      </c>
      <c r="H71" s="114">
        <v>36</v>
      </c>
      <c r="I71" s="140">
        <v>69</v>
      </c>
      <c r="J71" s="115">
        <v>-6</v>
      </c>
      <c r="K71" s="116">
        <v>-8.695652173913043</v>
      </c>
    </row>
    <row r="72" spans="1:11" ht="14.1" customHeight="1" x14ac:dyDescent="0.2">
      <c r="A72" s="306">
        <v>84</v>
      </c>
      <c r="B72" s="307" t="s">
        <v>308</v>
      </c>
      <c r="C72" s="308"/>
      <c r="D72" s="113">
        <v>3.119682359614294</v>
      </c>
      <c r="E72" s="115">
        <v>110</v>
      </c>
      <c r="F72" s="114">
        <v>172</v>
      </c>
      <c r="G72" s="114">
        <v>196</v>
      </c>
      <c r="H72" s="114">
        <v>115</v>
      </c>
      <c r="I72" s="140">
        <v>126</v>
      </c>
      <c r="J72" s="115">
        <v>-16</v>
      </c>
      <c r="K72" s="116">
        <v>-12.698412698412698</v>
      </c>
    </row>
    <row r="73" spans="1:11" ht="14.1" customHeight="1" x14ac:dyDescent="0.2">
      <c r="A73" s="306" t="s">
        <v>309</v>
      </c>
      <c r="B73" s="307" t="s">
        <v>310</v>
      </c>
      <c r="C73" s="308"/>
      <c r="D73" s="113">
        <v>0.42541123085649463</v>
      </c>
      <c r="E73" s="115">
        <v>15</v>
      </c>
      <c r="F73" s="114">
        <v>14</v>
      </c>
      <c r="G73" s="114">
        <v>47</v>
      </c>
      <c r="H73" s="114">
        <v>7</v>
      </c>
      <c r="I73" s="140">
        <v>16</v>
      </c>
      <c r="J73" s="115">
        <v>-1</v>
      </c>
      <c r="K73" s="116">
        <v>-6.25</v>
      </c>
    </row>
    <row r="74" spans="1:11" ht="14.1" customHeight="1" x14ac:dyDescent="0.2">
      <c r="A74" s="306" t="s">
        <v>311</v>
      </c>
      <c r="B74" s="307" t="s">
        <v>312</v>
      </c>
      <c r="C74" s="308"/>
      <c r="D74" s="113">
        <v>0.31196823596142936</v>
      </c>
      <c r="E74" s="115">
        <v>11</v>
      </c>
      <c r="F74" s="114">
        <v>20</v>
      </c>
      <c r="G74" s="114">
        <v>40</v>
      </c>
      <c r="H74" s="114">
        <v>8</v>
      </c>
      <c r="I74" s="140">
        <v>24</v>
      </c>
      <c r="J74" s="115">
        <v>-13</v>
      </c>
      <c r="K74" s="116">
        <v>-54.166666666666664</v>
      </c>
    </row>
    <row r="75" spans="1:11" ht="14.1" customHeight="1" x14ac:dyDescent="0.2">
      <c r="A75" s="306" t="s">
        <v>313</v>
      </c>
      <c r="B75" s="307" t="s">
        <v>314</v>
      </c>
      <c r="C75" s="308"/>
      <c r="D75" s="113">
        <v>1.6732841747022122</v>
      </c>
      <c r="E75" s="115">
        <v>59</v>
      </c>
      <c r="F75" s="114">
        <v>124</v>
      </c>
      <c r="G75" s="114">
        <v>68</v>
      </c>
      <c r="H75" s="114">
        <v>82</v>
      </c>
      <c r="I75" s="140">
        <v>72</v>
      </c>
      <c r="J75" s="115">
        <v>-13</v>
      </c>
      <c r="K75" s="116">
        <v>-18.055555555555557</v>
      </c>
    </row>
    <row r="76" spans="1:11" ht="14.1" customHeight="1" x14ac:dyDescent="0.2">
      <c r="A76" s="306">
        <v>91</v>
      </c>
      <c r="B76" s="307" t="s">
        <v>315</v>
      </c>
      <c r="C76" s="308"/>
      <c r="D76" s="113">
        <v>0.6522972206466251</v>
      </c>
      <c r="E76" s="115">
        <v>23</v>
      </c>
      <c r="F76" s="114">
        <v>14</v>
      </c>
      <c r="G76" s="114">
        <v>30</v>
      </c>
      <c r="H76" s="114">
        <v>5</v>
      </c>
      <c r="I76" s="140">
        <v>11</v>
      </c>
      <c r="J76" s="115">
        <v>12</v>
      </c>
      <c r="K76" s="116">
        <v>109.09090909090909</v>
      </c>
    </row>
    <row r="77" spans="1:11" ht="14.1" customHeight="1" x14ac:dyDescent="0.2">
      <c r="A77" s="306">
        <v>92</v>
      </c>
      <c r="B77" s="307" t="s">
        <v>316</v>
      </c>
      <c r="C77" s="308"/>
      <c r="D77" s="113">
        <v>1.9568916619398753</v>
      </c>
      <c r="E77" s="115">
        <v>69</v>
      </c>
      <c r="F77" s="114">
        <v>98</v>
      </c>
      <c r="G77" s="114">
        <v>76</v>
      </c>
      <c r="H77" s="114">
        <v>45</v>
      </c>
      <c r="I77" s="140">
        <v>73</v>
      </c>
      <c r="J77" s="115">
        <v>-4</v>
      </c>
      <c r="K77" s="116">
        <v>-5.4794520547945202</v>
      </c>
    </row>
    <row r="78" spans="1:11" ht="14.1" customHeight="1" x14ac:dyDescent="0.2">
      <c r="A78" s="306">
        <v>93</v>
      </c>
      <c r="B78" s="307" t="s">
        <v>317</v>
      </c>
      <c r="C78" s="308"/>
      <c r="D78" s="113">
        <v>0.19852524106636416</v>
      </c>
      <c r="E78" s="115">
        <v>7</v>
      </c>
      <c r="F78" s="114" t="s">
        <v>513</v>
      </c>
      <c r="G78" s="114">
        <v>6</v>
      </c>
      <c r="H78" s="114">
        <v>5</v>
      </c>
      <c r="I78" s="140">
        <v>7</v>
      </c>
      <c r="J78" s="115">
        <v>0</v>
      </c>
      <c r="K78" s="116">
        <v>0</v>
      </c>
    </row>
    <row r="79" spans="1:11" ht="14.1" customHeight="1" x14ac:dyDescent="0.2">
      <c r="A79" s="306">
        <v>94</v>
      </c>
      <c r="B79" s="307" t="s">
        <v>318</v>
      </c>
      <c r="C79" s="308"/>
      <c r="D79" s="113">
        <v>0.34032898468519568</v>
      </c>
      <c r="E79" s="115">
        <v>12</v>
      </c>
      <c r="F79" s="114">
        <v>12</v>
      </c>
      <c r="G79" s="114">
        <v>41</v>
      </c>
      <c r="H79" s="114">
        <v>20</v>
      </c>
      <c r="I79" s="140">
        <v>29</v>
      </c>
      <c r="J79" s="115">
        <v>-17</v>
      </c>
      <c r="K79" s="116">
        <v>-58.620689655172413</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0.11344299489506524</v>
      </c>
      <c r="E81" s="143">
        <v>4</v>
      </c>
      <c r="F81" s="144">
        <v>6</v>
      </c>
      <c r="G81" s="144">
        <v>28</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3959</v>
      </c>
      <c r="E11" s="114">
        <v>3983</v>
      </c>
      <c r="F11" s="114">
        <v>4471</v>
      </c>
      <c r="G11" s="114">
        <v>3356</v>
      </c>
      <c r="H11" s="140">
        <v>3852</v>
      </c>
      <c r="I11" s="115">
        <v>107</v>
      </c>
      <c r="J11" s="116">
        <v>2.7777777777777777</v>
      </c>
    </row>
    <row r="12" spans="1:15" s="110" customFormat="1" ht="24.95" customHeight="1" x14ac:dyDescent="0.2">
      <c r="A12" s="193" t="s">
        <v>132</v>
      </c>
      <c r="B12" s="194" t="s">
        <v>133</v>
      </c>
      <c r="C12" s="113">
        <v>0.25258903763576662</v>
      </c>
      <c r="D12" s="115">
        <v>10</v>
      </c>
      <c r="E12" s="114">
        <v>34</v>
      </c>
      <c r="F12" s="114">
        <v>35</v>
      </c>
      <c r="G12" s="114">
        <v>12</v>
      </c>
      <c r="H12" s="140">
        <v>15</v>
      </c>
      <c r="I12" s="115">
        <v>-5</v>
      </c>
      <c r="J12" s="116">
        <v>-33.333333333333336</v>
      </c>
    </row>
    <row r="13" spans="1:15" s="110" customFormat="1" ht="24.95" customHeight="1" x14ac:dyDescent="0.2">
      <c r="A13" s="193" t="s">
        <v>134</v>
      </c>
      <c r="B13" s="199" t="s">
        <v>214</v>
      </c>
      <c r="C13" s="113">
        <v>1.0356150543066431</v>
      </c>
      <c r="D13" s="115">
        <v>41</v>
      </c>
      <c r="E13" s="114">
        <v>10</v>
      </c>
      <c r="F13" s="114">
        <v>30</v>
      </c>
      <c r="G13" s="114">
        <v>19</v>
      </c>
      <c r="H13" s="140">
        <v>20</v>
      </c>
      <c r="I13" s="115">
        <v>21</v>
      </c>
      <c r="J13" s="116">
        <v>105</v>
      </c>
    </row>
    <row r="14" spans="1:15" s="287" customFormat="1" ht="24.95" customHeight="1" x14ac:dyDescent="0.2">
      <c r="A14" s="193" t="s">
        <v>215</v>
      </c>
      <c r="B14" s="199" t="s">
        <v>137</v>
      </c>
      <c r="C14" s="113">
        <v>12.831523111896944</v>
      </c>
      <c r="D14" s="115">
        <v>508</v>
      </c>
      <c r="E14" s="114">
        <v>616</v>
      </c>
      <c r="F14" s="114">
        <v>480</v>
      </c>
      <c r="G14" s="114">
        <v>522</v>
      </c>
      <c r="H14" s="140">
        <v>512</v>
      </c>
      <c r="I14" s="115">
        <v>-4</v>
      </c>
      <c r="J14" s="116">
        <v>-0.78125</v>
      </c>
      <c r="K14" s="110"/>
      <c r="L14" s="110"/>
      <c r="M14" s="110"/>
      <c r="N14" s="110"/>
      <c r="O14" s="110"/>
    </row>
    <row r="15" spans="1:15" s="110" customFormat="1" ht="24.95" customHeight="1" x14ac:dyDescent="0.2">
      <c r="A15" s="193" t="s">
        <v>216</v>
      </c>
      <c r="B15" s="199" t="s">
        <v>217</v>
      </c>
      <c r="C15" s="113">
        <v>4.4708259661530692</v>
      </c>
      <c r="D15" s="115">
        <v>177</v>
      </c>
      <c r="E15" s="114">
        <v>156</v>
      </c>
      <c r="F15" s="114">
        <v>213</v>
      </c>
      <c r="G15" s="114">
        <v>291</v>
      </c>
      <c r="H15" s="140">
        <v>183</v>
      </c>
      <c r="I15" s="115">
        <v>-6</v>
      </c>
      <c r="J15" s="116">
        <v>-3.278688524590164</v>
      </c>
    </row>
    <row r="16" spans="1:15" s="287" customFormat="1" ht="24.95" customHeight="1" x14ac:dyDescent="0.2">
      <c r="A16" s="193" t="s">
        <v>218</v>
      </c>
      <c r="B16" s="199" t="s">
        <v>141</v>
      </c>
      <c r="C16" s="113">
        <v>6.895680727456428</v>
      </c>
      <c r="D16" s="115">
        <v>273</v>
      </c>
      <c r="E16" s="114">
        <v>386</v>
      </c>
      <c r="F16" s="114">
        <v>234</v>
      </c>
      <c r="G16" s="114">
        <v>208</v>
      </c>
      <c r="H16" s="140">
        <v>264</v>
      </c>
      <c r="I16" s="115">
        <v>9</v>
      </c>
      <c r="J16" s="116">
        <v>3.4090909090909092</v>
      </c>
      <c r="K16" s="110"/>
      <c r="L16" s="110"/>
      <c r="M16" s="110"/>
      <c r="N16" s="110"/>
      <c r="O16" s="110"/>
    </row>
    <row r="17" spans="1:15" s="110" customFormat="1" ht="24.95" customHeight="1" x14ac:dyDescent="0.2">
      <c r="A17" s="193" t="s">
        <v>142</v>
      </c>
      <c r="B17" s="199" t="s">
        <v>220</v>
      </c>
      <c r="C17" s="113">
        <v>1.4650164182874463</v>
      </c>
      <c r="D17" s="115">
        <v>58</v>
      </c>
      <c r="E17" s="114">
        <v>74</v>
      </c>
      <c r="F17" s="114">
        <v>33</v>
      </c>
      <c r="G17" s="114">
        <v>23</v>
      </c>
      <c r="H17" s="140">
        <v>65</v>
      </c>
      <c r="I17" s="115">
        <v>-7</v>
      </c>
      <c r="J17" s="116">
        <v>-10.76923076923077</v>
      </c>
    </row>
    <row r="18" spans="1:15" s="287" customFormat="1" ht="24.95" customHeight="1" x14ac:dyDescent="0.2">
      <c r="A18" s="201" t="s">
        <v>144</v>
      </c>
      <c r="B18" s="202" t="s">
        <v>145</v>
      </c>
      <c r="C18" s="113">
        <v>4.2434958322808791</v>
      </c>
      <c r="D18" s="115">
        <v>168</v>
      </c>
      <c r="E18" s="114">
        <v>115</v>
      </c>
      <c r="F18" s="114">
        <v>145</v>
      </c>
      <c r="G18" s="114">
        <v>106</v>
      </c>
      <c r="H18" s="140">
        <v>151</v>
      </c>
      <c r="I18" s="115">
        <v>17</v>
      </c>
      <c r="J18" s="116">
        <v>11.258278145695364</v>
      </c>
      <c r="K18" s="110"/>
      <c r="L18" s="110"/>
      <c r="M18" s="110"/>
      <c r="N18" s="110"/>
      <c r="O18" s="110"/>
    </row>
    <row r="19" spans="1:15" s="110" customFormat="1" ht="24.95" customHeight="1" x14ac:dyDescent="0.2">
      <c r="A19" s="193" t="s">
        <v>146</v>
      </c>
      <c r="B19" s="199" t="s">
        <v>147</v>
      </c>
      <c r="C19" s="113">
        <v>11.568577923718111</v>
      </c>
      <c r="D19" s="115">
        <v>458</v>
      </c>
      <c r="E19" s="114">
        <v>382</v>
      </c>
      <c r="F19" s="114">
        <v>470</v>
      </c>
      <c r="G19" s="114">
        <v>409</v>
      </c>
      <c r="H19" s="140">
        <v>503</v>
      </c>
      <c r="I19" s="115">
        <v>-45</v>
      </c>
      <c r="J19" s="116">
        <v>-8.9463220675944335</v>
      </c>
    </row>
    <row r="20" spans="1:15" s="287" customFormat="1" ht="24.95" customHeight="1" x14ac:dyDescent="0.2">
      <c r="A20" s="193" t="s">
        <v>148</v>
      </c>
      <c r="B20" s="199" t="s">
        <v>149</v>
      </c>
      <c r="C20" s="113">
        <v>8.2344026269259913</v>
      </c>
      <c r="D20" s="115">
        <v>326</v>
      </c>
      <c r="E20" s="114">
        <v>273</v>
      </c>
      <c r="F20" s="114">
        <v>366</v>
      </c>
      <c r="G20" s="114">
        <v>281</v>
      </c>
      <c r="H20" s="140">
        <v>310</v>
      </c>
      <c r="I20" s="115">
        <v>16</v>
      </c>
      <c r="J20" s="116">
        <v>5.161290322580645</v>
      </c>
      <c r="K20" s="110"/>
      <c r="L20" s="110"/>
      <c r="M20" s="110"/>
      <c r="N20" s="110"/>
      <c r="O20" s="110"/>
    </row>
    <row r="21" spans="1:15" s="110" customFormat="1" ht="24.95" customHeight="1" x14ac:dyDescent="0.2">
      <c r="A21" s="201" t="s">
        <v>150</v>
      </c>
      <c r="B21" s="202" t="s">
        <v>151</v>
      </c>
      <c r="C21" s="113">
        <v>9.8762313715584735</v>
      </c>
      <c r="D21" s="115">
        <v>391</v>
      </c>
      <c r="E21" s="114">
        <v>343</v>
      </c>
      <c r="F21" s="114">
        <v>367</v>
      </c>
      <c r="G21" s="114">
        <v>259</v>
      </c>
      <c r="H21" s="140">
        <v>305</v>
      </c>
      <c r="I21" s="115">
        <v>86</v>
      </c>
      <c r="J21" s="116">
        <v>28.196721311475411</v>
      </c>
    </row>
    <row r="22" spans="1:15" s="110" customFormat="1" ht="24.95" customHeight="1" x14ac:dyDescent="0.2">
      <c r="A22" s="201" t="s">
        <v>152</v>
      </c>
      <c r="B22" s="199" t="s">
        <v>153</v>
      </c>
      <c r="C22" s="113">
        <v>2.8037383177570092</v>
      </c>
      <c r="D22" s="115">
        <v>111</v>
      </c>
      <c r="E22" s="114">
        <v>99</v>
      </c>
      <c r="F22" s="114">
        <v>131</v>
      </c>
      <c r="G22" s="114">
        <v>99</v>
      </c>
      <c r="H22" s="140">
        <v>117</v>
      </c>
      <c r="I22" s="115">
        <v>-6</v>
      </c>
      <c r="J22" s="116">
        <v>-5.1282051282051286</v>
      </c>
    </row>
    <row r="23" spans="1:15" s="110" customFormat="1" ht="24.95" customHeight="1" x14ac:dyDescent="0.2">
      <c r="A23" s="193" t="s">
        <v>154</v>
      </c>
      <c r="B23" s="199" t="s">
        <v>155</v>
      </c>
      <c r="C23" s="113">
        <v>1.5407931295781763</v>
      </c>
      <c r="D23" s="115">
        <v>61</v>
      </c>
      <c r="E23" s="114">
        <v>214</v>
      </c>
      <c r="F23" s="114">
        <v>55</v>
      </c>
      <c r="G23" s="114">
        <v>26</v>
      </c>
      <c r="H23" s="140">
        <v>60</v>
      </c>
      <c r="I23" s="115">
        <v>1</v>
      </c>
      <c r="J23" s="116">
        <v>1.6666666666666667</v>
      </c>
    </row>
    <row r="24" spans="1:15" s="110" customFormat="1" ht="24.95" customHeight="1" x14ac:dyDescent="0.2">
      <c r="A24" s="193" t="s">
        <v>156</v>
      </c>
      <c r="B24" s="199" t="s">
        <v>221</v>
      </c>
      <c r="C24" s="113">
        <v>5.6327355392775953</v>
      </c>
      <c r="D24" s="115">
        <v>223</v>
      </c>
      <c r="E24" s="114">
        <v>105</v>
      </c>
      <c r="F24" s="114">
        <v>216</v>
      </c>
      <c r="G24" s="114">
        <v>167</v>
      </c>
      <c r="H24" s="140">
        <v>185</v>
      </c>
      <c r="I24" s="115">
        <v>38</v>
      </c>
      <c r="J24" s="116">
        <v>20.54054054054054</v>
      </c>
    </row>
    <row r="25" spans="1:15" s="110" customFormat="1" ht="24.95" customHeight="1" x14ac:dyDescent="0.2">
      <c r="A25" s="193" t="s">
        <v>222</v>
      </c>
      <c r="B25" s="204" t="s">
        <v>159</v>
      </c>
      <c r="C25" s="113">
        <v>3.8140944683000759</v>
      </c>
      <c r="D25" s="115">
        <v>151</v>
      </c>
      <c r="E25" s="114">
        <v>183</v>
      </c>
      <c r="F25" s="114">
        <v>139</v>
      </c>
      <c r="G25" s="114">
        <v>121</v>
      </c>
      <c r="H25" s="140">
        <v>159</v>
      </c>
      <c r="I25" s="115">
        <v>-8</v>
      </c>
      <c r="J25" s="116">
        <v>-5.0314465408805029</v>
      </c>
    </row>
    <row r="26" spans="1:15" s="110" customFormat="1" ht="24.95" customHeight="1" x14ac:dyDescent="0.2">
      <c r="A26" s="201">
        <v>782.78300000000002</v>
      </c>
      <c r="B26" s="203" t="s">
        <v>160</v>
      </c>
      <c r="C26" s="113">
        <v>13.336701187168478</v>
      </c>
      <c r="D26" s="115">
        <v>528</v>
      </c>
      <c r="E26" s="114">
        <v>625</v>
      </c>
      <c r="F26" s="114">
        <v>567</v>
      </c>
      <c r="G26" s="114">
        <v>506</v>
      </c>
      <c r="H26" s="140">
        <v>574</v>
      </c>
      <c r="I26" s="115">
        <v>-46</v>
      </c>
      <c r="J26" s="116">
        <v>-8.0139372822299659</v>
      </c>
    </row>
    <row r="27" spans="1:15" s="110" customFormat="1" ht="24.95" customHeight="1" x14ac:dyDescent="0.2">
      <c r="A27" s="193" t="s">
        <v>161</v>
      </c>
      <c r="B27" s="199" t="s">
        <v>162</v>
      </c>
      <c r="C27" s="113">
        <v>2.5258903763576659</v>
      </c>
      <c r="D27" s="115">
        <v>100</v>
      </c>
      <c r="E27" s="114">
        <v>210</v>
      </c>
      <c r="F27" s="114">
        <v>114</v>
      </c>
      <c r="G27" s="114">
        <v>157</v>
      </c>
      <c r="H27" s="140">
        <v>87</v>
      </c>
      <c r="I27" s="115">
        <v>13</v>
      </c>
      <c r="J27" s="116">
        <v>14.942528735632184</v>
      </c>
    </row>
    <row r="28" spans="1:15" s="110" customFormat="1" ht="24.95" customHeight="1" x14ac:dyDescent="0.2">
      <c r="A28" s="193" t="s">
        <v>163</v>
      </c>
      <c r="B28" s="199" t="s">
        <v>164</v>
      </c>
      <c r="C28" s="113">
        <v>5.4306643091689821</v>
      </c>
      <c r="D28" s="115">
        <v>215</v>
      </c>
      <c r="E28" s="114">
        <v>160</v>
      </c>
      <c r="F28" s="114">
        <v>284</v>
      </c>
      <c r="G28" s="114">
        <v>136</v>
      </c>
      <c r="H28" s="140">
        <v>184</v>
      </c>
      <c r="I28" s="115">
        <v>31</v>
      </c>
      <c r="J28" s="116">
        <v>16.847826086956523</v>
      </c>
    </row>
    <row r="29" spans="1:15" s="110" customFormat="1" ht="24.95" customHeight="1" x14ac:dyDescent="0.2">
      <c r="A29" s="193">
        <v>86</v>
      </c>
      <c r="B29" s="199" t="s">
        <v>165</v>
      </c>
      <c r="C29" s="113">
        <v>7.8050012629451881</v>
      </c>
      <c r="D29" s="115">
        <v>309</v>
      </c>
      <c r="E29" s="114">
        <v>269</v>
      </c>
      <c r="F29" s="114">
        <v>333</v>
      </c>
      <c r="G29" s="114">
        <v>266</v>
      </c>
      <c r="H29" s="140">
        <v>277</v>
      </c>
      <c r="I29" s="115">
        <v>32</v>
      </c>
      <c r="J29" s="116">
        <v>11.552346570397113</v>
      </c>
    </row>
    <row r="30" spans="1:15" s="110" customFormat="1" ht="24.95" customHeight="1" x14ac:dyDescent="0.2">
      <c r="A30" s="193">
        <v>87.88</v>
      </c>
      <c r="B30" s="204" t="s">
        <v>166</v>
      </c>
      <c r="C30" s="113">
        <v>5.9611012882040919</v>
      </c>
      <c r="D30" s="115">
        <v>236</v>
      </c>
      <c r="E30" s="114">
        <v>233</v>
      </c>
      <c r="F30" s="114">
        <v>475</v>
      </c>
      <c r="G30" s="114">
        <v>158</v>
      </c>
      <c r="H30" s="140">
        <v>228</v>
      </c>
      <c r="I30" s="115">
        <v>8</v>
      </c>
      <c r="J30" s="116">
        <v>3.5087719298245612</v>
      </c>
    </row>
    <row r="31" spans="1:15" s="110" customFormat="1" ht="24.95" customHeight="1" x14ac:dyDescent="0.2">
      <c r="A31" s="193" t="s">
        <v>167</v>
      </c>
      <c r="B31" s="199" t="s">
        <v>168</v>
      </c>
      <c r="C31" s="113">
        <v>3.1068451629199294</v>
      </c>
      <c r="D31" s="115">
        <v>123</v>
      </c>
      <c r="E31" s="114">
        <v>112</v>
      </c>
      <c r="F31" s="114">
        <v>264</v>
      </c>
      <c r="G31" s="114">
        <v>112</v>
      </c>
      <c r="H31" s="140">
        <v>165</v>
      </c>
      <c r="I31" s="115">
        <v>-42</v>
      </c>
      <c r="J31" s="116">
        <v>-25.454545454545453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0.25258903763576662</v>
      </c>
      <c r="D34" s="115">
        <v>10</v>
      </c>
      <c r="E34" s="114">
        <v>34</v>
      </c>
      <c r="F34" s="114">
        <v>35</v>
      </c>
      <c r="G34" s="114">
        <v>12</v>
      </c>
      <c r="H34" s="140">
        <v>15</v>
      </c>
      <c r="I34" s="115">
        <v>-5</v>
      </c>
      <c r="J34" s="116">
        <v>-33.333333333333336</v>
      </c>
    </row>
    <row r="35" spans="1:10" s="110" customFormat="1" ht="24.95" customHeight="1" x14ac:dyDescent="0.2">
      <c r="A35" s="292" t="s">
        <v>171</v>
      </c>
      <c r="B35" s="293" t="s">
        <v>172</v>
      </c>
      <c r="C35" s="113">
        <v>18.110633998484467</v>
      </c>
      <c r="D35" s="115">
        <v>717</v>
      </c>
      <c r="E35" s="114">
        <v>741</v>
      </c>
      <c r="F35" s="114">
        <v>655</v>
      </c>
      <c r="G35" s="114">
        <v>647</v>
      </c>
      <c r="H35" s="140">
        <v>683</v>
      </c>
      <c r="I35" s="115">
        <v>34</v>
      </c>
      <c r="J35" s="116">
        <v>4.9780380673499272</v>
      </c>
    </row>
    <row r="36" spans="1:10" s="110" customFormat="1" ht="24.95" customHeight="1" x14ac:dyDescent="0.2">
      <c r="A36" s="294" t="s">
        <v>173</v>
      </c>
      <c r="B36" s="295" t="s">
        <v>174</v>
      </c>
      <c r="C36" s="125">
        <v>81.636776963879768</v>
      </c>
      <c r="D36" s="143">
        <v>3232</v>
      </c>
      <c r="E36" s="144">
        <v>3208</v>
      </c>
      <c r="F36" s="144">
        <v>3781</v>
      </c>
      <c r="G36" s="144">
        <v>2697</v>
      </c>
      <c r="H36" s="145">
        <v>3154</v>
      </c>
      <c r="I36" s="143">
        <v>78</v>
      </c>
      <c r="J36" s="146">
        <v>2.4730500951173116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3959</v>
      </c>
      <c r="F11" s="264">
        <v>3983</v>
      </c>
      <c r="G11" s="264">
        <v>4471</v>
      </c>
      <c r="H11" s="264">
        <v>3356</v>
      </c>
      <c r="I11" s="265">
        <v>3852</v>
      </c>
      <c r="J11" s="263">
        <v>107</v>
      </c>
      <c r="K11" s="266">
        <v>2.7777777777777777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31.977772164688052</v>
      </c>
      <c r="E13" s="115">
        <v>1266</v>
      </c>
      <c r="F13" s="114">
        <v>1240</v>
      </c>
      <c r="G13" s="114">
        <v>1477</v>
      </c>
      <c r="H13" s="114">
        <v>1122</v>
      </c>
      <c r="I13" s="140">
        <v>1261</v>
      </c>
      <c r="J13" s="115">
        <v>5</v>
      </c>
      <c r="K13" s="116">
        <v>0.39651070578905628</v>
      </c>
    </row>
    <row r="14" spans="1:17" ht="15.95" customHeight="1" x14ac:dyDescent="0.2">
      <c r="A14" s="306" t="s">
        <v>230</v>
      </c>
      <c r="B14" s="307"/>
      <c r="C14" s="308"/>
      <c r="D14" s="113">
        <v>49.861076029300328</v>
      </c>
      <c r="E14" s="115">
        <v>1974</v>
      </c>
      <c r="F14" s="114">
        <v>2133</v>
      </c>
      <c r="G14" s="114">
        <v>2186</v>
      </c>
      <c r="H14" s="114">
        <v>1712</v>
      </c>
      <c r="I14" s="140">
        <v>1908</v>
      </c>
      <c r="J14" s="115">
        <v>66</v>
      </c>
      <c r="K14" s="116">
        <v>3.459119496855346</v>
      </c>
    </row>
    <row r="15" spans="1:17" ht="15.95" customHeight="1" x14ac:dyDescent="0.2">
      <c r="A15" s="306" t="s">
        <v>231</v>
      </c>
      <c r="B15" s="307"/>
      <c r="C15" s="308"/>
      <c r="D15" s="113">
        <v>7.3250820914372312</v>
      </c>
      <c r="E15" s="115">
        <v>290</v>
      </c>
      <c r="F15" s="114">
        <v>267</v>
      </c>
      <c r="G15" s="114">
        <v>309</v>
      </c>
      <c r="H15" s="114">
        <v>214</v>
      </c>
      <c r="I15" s="140">
        <v>315</v>
      </c>
      <c r="J15" s="115">
        <v>-25</v>
      </c>
      <c r="K15" s="116">
        <v>-7.9365079365079367</v>
      </c>
    </row>
    <row r="16" spans="1:17" ht="15.95" customHeight="1" x14ac:dyDescent="0.2">
      <c r="A16" s="306" t="s">
        <v>232</v>
      </c>
      <c r="B16" s="307"/>
      <c r="C16" s="308"/>
      <c r="D16" s="113">
        <v>10.735034099520082</v>
      </c>
      <c r="E16" s="115">
        <v>425</v>
      </c>
      <c r="F16" s="114">
        <v>338</v>
      </c>
      <c r="G16" s="114">
        <v>473</v>
      </c>
      <c r="H16" s="114">
        <v>300</v>
      </c>
      <c r="I16" s="140">
        <v>360</v>
      </c>
      <c r="J16" s="115">
        <v>65</v>
      </c>
      <c r="K16" s="116">
        <v>18.055555555555557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0.10103561505430664</v>
      </c>
      <c r="E18" s="115">
        <v>4</v>
      </c>
      <c r="F18" s="114">
        <v>24</v>
      </c>
      <c r="G18" s="114">
        <v>18</v>
      </c>
      <c r="H18" s="114">
        <v>11</v>
      </c>
      <c r="I18" s="140">
        <v>9</v>
      </c>
      <c r="J18" s="115">
        <v>-5</v>
      </c>
      <c r="K18" s="116">
        <v>-55.555555555555557</v>
      </c>
    </row>
    <row r="19" spans="1:11" ht="14.1" customHeight="1" x14ac:dyDescent="0.2">
      <c r="A19" s="306" t="s">
        <v>235</v>
      </c>
      <c r="B19" s="307" t="s">
        <v>236</v>
      </c>
      <c r="C19" s="308"/>
      <c r="D19" s="113">
        <v>0.10103561505430664</v>
      </c>
      <c r="E19" s="115">
        <v>4</v>
      </c>
      <c r="F19" s="114">
        <v>20</v>
      </c>
      <c r="G19" s="114">
        <v>14</v>
      </c>
      <c r="H19" s="114">
        <v>8</v>
      </c>
      <c r="I19" s="140">
        <v>7</v>
      </c>
      <c r="J19" s="115">
        <v>-3</v>
      </c>
      <c r="K19" s="116">
        <v>-42.857142857142854</v>
      </c>
    </row>
    <row r="20" spans="1:11" ht="14.1" customHeight="1" x14ac:dyDescent="0.2">
      <c r="A20" s="306">
        <v>12</v>
      </c>
      <c r="B20" s="307" t="s">
        <v>237</v>
      </c>
      <c r="C20" s="308"/>
      <c r="D20" s="113">
        <v>0.50517807527153324</v>
      </c>
      <c r="E20" s="115">
        <v>20</v>
      </c>
      <c r="F20" s="114">
        <v>40</v>
      </c>
      <c r="G20" s="114">
        <v>48</v>
      </c>
      <c r="H20" s="114">
        <v>19</v>
      </c>
      <c r="I20" s="140">
        <v>23</v>
      </c>
      <c r="J20" s="115">
        <v>-3</v>
      </c>
      <c r="K20" s="116">
        <v>-13.043478260869565</v>
      </c>
    </row>
    <row r="21" spans="1:11" ht="14.1" customHeight="1" x14ac:dyDescent="0.2">
      <c r="A21" s="306">
        <v>21</v>
      </c>
      <c r="B21" s="307" t="s">
        <v>238</v>
      </c>
      <c r="C21" s="308"/>
      <c r="D21" s="113">
        <v>1.3387218994695631</v>
      </c>
      <c r="E21" s="115">
        <v>53</v>
      </c>
      <c r="F21" s="114">
        <v>68</v>
      </c>
      <c r="G21" s="114">
        <v>24</v>
      </c>
      <c r="H21" s="114">
        <v>12</v>
      </c>
      <c r="I21" s="140">
        <v>50</v>
      </c>
      <c r="J21" s="115">
        <v>3</v>
      </c>
      <c r="K21" s="116">
        <v>6</v>
      </c>
    </row>
    <row r="22" spans="1:11" ht="14.1" customHeight="1" x14ac:dyDescent="0.2">
      <c r="A22" s="306">
        <v>22</v>
      </c>
      <c r="B22" s="307" t="s">
        <v>239</v>
      </c>
      <c r="C22" s="308"/>
      <c r="D22" s="113">
        <v>0.63147259408941647</v>
      </c>
      <c r="E22" s="115">
        <v>25</v>
      </c>
      <c r="F22" s="114">
        <v>37</v>
      </c>
      <c r="G22" s="114">
        <v>44</v>
      </c>
      <c r="H22" s="114">
        <v>38</v>
      </c>
      <c r="I22" s="140">
        <v>32</v>
      </c>
      <c r="J22" s="115">
        <v>-7</v>
      </c>
      <c r="K22" s="116">
        <v>-21.875</v>
      </c>
    </row>
    <row r="23" spans="1:11" ht="14.1" customHeight="1" x14ac:dyDescent="0.2">
      <c r="A23" s="306">
        <v>23</v>
      </c>
      <c r="B23" s="307" t="s">
        <v>240</v>
      </c>
      <c r="C23" s="308"/>
      <c r="D23" s="113">
        <v>0.42940136398080325</v>
      </c>
      <c r="E23" s="115">
        <v>17</v>
      </c>
      <c r="F23" s="114">
        <v>19</v>
      </c>
      <c r="G23" s="114">
        <v>35</v>
      </c>
      <c r="H23" s="114">
        <v>29</v>
      </c>
      <c r="I23" s="140">
        <v>35</v>
      </c>
      <c r="J23" s="115">
        <v>-18</v>
      </c>
      <c r="K23" s="116">
        <v>-51.428571428571431</v>
      </c>
    </row>
    <row r="24" spans="1:11" ht="14.1" customHeight="1" x14ac:dyDescent="0.2">
      <c r="A24" s="306">
        <v>24</v>
      </c>
      <c r="B24" s="307" t="s">
        <v>241</v>
      </c>
      <c r="C24" s="308"/>
      <c r="D24" s="113">
        <v>2.5258903763576659</v>
      </c>
      <c r="E24" s="115">
        <v>100</v>
      </c>
      <c r="F24" s="114">
        <v>142</v>
      </c>
      <c r="G24" s="114">
        <v>110</v>
      </c>
      <c r="H24" s="114">
        <v>104</v>
      </c>
      <c r="I24" s="140">
        <v>140</v>
      </c>
      <c r="J24" s="115">
        <v>-40</v>
      </c>
      <c r="K24" s="116">
        <v>-28.571428571428573</v>
      </c>
    </row>
    <row r="25" spans="1:11" ht="14.1" customHeight="1" x14ac:dyDescent="0.2">
      <c r="A25" s="306">
        <v>25</v>
      </c>
      <c r="B25" s="307" t="s">
        <v>242</v>
      </c>
      <c r="C25" s="308"/>
      <c r="D25" s="113">
        <v>5.1275574640060624</v>
      </c>
      <c r="E25" s="115">
        <v>203</v>
      </c>
      <c r="F25" s="114">
        <v>198</v>
      </c>
      <c r="G25" s="114">
        <v>160</v>
      </c>
      <c r="H25" s="114">
        <v>171</v>
      </c>
      <c r="I25" s="140">
        <v>188</v>
      </c>
      <c r="J25" s="115">
        <v>15</v>
      </c>
      <c r="K25" s="116">
        <v>7.9787234042553195</v>
      </c>
    </row>
    <row r="26" spans="1:11" ht="14.1" customHeight="1" x14ac:dyDescent="0.2">
      <c r="A26" s="306">
        <v>26</v>
      </c>
      <c r="B26" s="307" t="s">
        <v>243</v>
      </c>
      <c r="C26" s="308"/>
      <c r="D26" s="113">
        <v>1.9449355897954028</v>
      </c>
      <c r="E26" s="115">
        <v>77</v>
      </c>
      <c r="F26" s="114">
        <v>69</v>
      </c>
      <c r="G26" s="114">
        <v>92</v>
      </c>
      <c r="H26" s="114">
        <v>78</v>
      </c>
      <c r="I26" s="140">
        <v>95</v>
      </c>
      <c r="J26" s="115">
        <v>-18</v>
      </c>
      <c r="K26" s="116">
        <v>-18.94736842105263</v>
      </c>
    </row>
    <row r="27" spans="1:11" ht="14.1" customHeight="1" x14ac:dyDescent="0.2">
      <c r="A27" s="306">
        <v>27</v>
      </c>
      <c r="B27" s="307" t="s">
        <v>244</v>
      </c>
      <c r="C27" s="308"/>
      <c r="D27" s="113">
        <v>1.5407931295781763</v>
      </c>
      <c r="E27" s="115">
        <v>61</v>
      </c>
      <c r="F27" s="114">
        <v>100</v>
      </c>
      <c r="G27" s="114">
        <v>51</v>
      </c>
      <c r="H27" s="114">
        <v>48</v>
      </c>
      <c r="I27" s="140">
        <v>48</v>
      </c>
      <c r="J27" s="115">
        <v>13</v>
      </c>
      <c r="K27" s="116">
        <v>27.083333333333332</v>
      </c>
    </row>
    <row r="28" spans="1:11" ht="14.1" customHeight="1" x14ac:dyDescent="0.2">
      <c r="A28" s="306">
        <v>28</v>
      </c>
      <c r="B28" s="307" t="s">
        <v>245</v>
      </c>
      <c r="C28" s="308"/>
      <c r="D28" s="113">
        <v>0.30310684516291991</v>
      </c>
      <c r="E28" s="115">
        <v>12</v>
      </c>
      <c r="F28" s="114">
        <v>12</v>
      </c>
      <c r="G28" s="114">
        <v>22</v>
      </c>
      <c r="H28" s="114">
        <v>79</v>
      </c>
      <c r="I28" s="140">
        <v>11</v>
      </c>
      <c r="J28" s="115">
        <v>1</v>
      </c>
      <c r="K28" s="116">
        <v>9.0909090909090917</v>
      </c>
    </row>
    <row r="29" spans="1:11" ht="14.1" customHeight="1" x14ac:dyDescent="0.2">
      <c r="A29" s="306">
        <v>29</v>
      </c>
      <c r="B29" s="307" t="s">
        <v>246</v>
      </c>
      <c r="C29" s="308"/>
      <c r="D29" s="113">
        <v>4.8749684263702955</v>
      </c>
      <c r="E29" s="115">
        <v>193</v>
      </c>
      <c r="F29" s="114">
        <v>156</v>
      </c>
      <c r="G29" s="114">
        <v>203</v>
      </c>
      <c r="H29" s="114">
        <v>153</v>
      </c>
      <c r="I29" s="140">
        <v>200</v>
      </c>
      <c r="J29" s="115">
        <v>-7</v>
      </c>
      <c r="K29" s="116">
        <v>-3.5</v>
      </c>
    </row>
    <row r="30" spans="1:11" ht="14.1" customHeight="1" x14ac:dyDescent="0.2">
      <c r="A30" s="306" t="s">
        <v>247</v>
      </c>
      <c r="B30" s="307" t="s">
        <v>248</v>
      </c>
      <c r="C30" s="308"/>
      <c r="D30" s="113">
        <v>1.3892397069967164</v>
      </c>
      <c r="E30" s="115">
        <v>55</v>
      </c>
      <c r="F30" s="114">
        <v>45</v>
      </c>
      <c r="G30" s="114">
        <v>56</v>
      </c>
      <c r="H30" s="114">
        <v>41</v>
      </c>
      <c r="I30" s="140">
        <v>68</v>
      </c>
      <c r="J30" s="115">
        <v>-13</v>
      </c>
      <c r="K30" s="116">
        <v>-19.117647058823529</v>
      </c>
    </row>
    <row r="31" spans="1:11" ht="14.1" customHeight="1" x14ac:dyDescent="0.2">
      <c r="A31" s="306" t="s">
        <v>249</v>
      </c>
      <c r="B31" s="307" t="s">
        <v>250</v>
      </c>
      <c r="C31" s="308"/>
      <c r="D31" s="113">
        <v>3.4099520080828492</v>
      </c>
      <c r="E31" s="115">
        <v>135</v>
      </c>
      <c r="F31" s="114">
        <v>107</v>
      </c>
      <c r="G31" s="114">
        <v>138</v>
      </c>
      <c r="H31" s="114">
        <v>106</v>
      </c>
      <c r="I31" s="140">
        <v>125</v>
      </c>
      <c r="J31" s="115">
        <v>10</v>
      </c>
      <c r="K31" s="116">
        <v>8</v>
      </c>
    </row>
    <row r="32" spans="1:11" ht="14.1" customHeight="1" x14ac:dyDescent="0.2">
      <c r="A32" s="306">
        <v>31</v>
      </c>
      <c r="B32" s="307" t="s">
        <v>251</v>
      </c>
      <c r="C32" s="308"/>
      <c r="D32" s="113">
        <v>0.4546602677443799</v>
      </c>
      <c r="E32" s="115">
        <v>18</v>
      </c>
      <c r="F32" s="114">
        <v>5</v>
      </c>
      <c r="G32" s="114">
        <v>19</v>
      </c>
      <c r="H32" s="114">
        <v>10</v>
      </c>
      <c r="I32" s="140">
        <v>12</v>
      </c>
      <c r="J32" s="115">
        <v>6</v>
      </c>
      <c r="K32" s="116">
        <v>50</v>
      </c>
    </row>
    <row r="33" spans="1:11" ht="14.1" customHeight="1" x14ac:dyDescent="0.2">
      <c r="A33" s="306">
        <v>32</v>
      </c>
      <c r="B33" s="307" t="s">
        <v>252</v>
      </c>
      <c r="C33" s="308"/>
      <c r="D33" s="113">
        <v>1.187168476888103</v>
      </c>
      <c r="E33" s="115">
        <v>47</v>
      </c>
      <c r="F33" s="114">
        <v>24</v>
      </c>
      <c r="G33" s="114">
        <v>45</v>
      </c>
      <c r="H33" s="114">
        <v>33</v>
      </c>
      <c r="I33" s="140">
        <v>48</v>
      </c>
      <c r="J33" s="115">
        <v>-1</v>
      </c>
      <c r="K33" s="116">
        <v>-2.0833333333333335</v>
      </c>
    </row>
    <row r="34" spans="1:11" ht="14.1" customHeight="1" x14ac:dyDescent="0.2">
      <c r="A34" s="306">
        <v>33</v>
      </c>
      <c r="B34" s="307" t="s">
        <v>253</v>
      </c>
      <c r="C34" s="308"/>
      <c r="D34" s="113">
        <v>1.0356150543066431</v>
      </c>
      <c r="E34" s="115">
        <v>41</v>
      </c>
      <c r="F34" s="114">
        <v>50</v>
      </c>
      <c r="G34" s="114">
        <v>30</v>
      </c>
      <c r="H34" s="114">
        <v>16</v>
      </c>
      <c r="I34" s="140">
        <v>35</v>
      </c>
      <c r="J34" s="115">
        <v>6</v>
      </c>
      <c r="K34" s="116">
        <v>17.142857142857142</v>
      </c>
    </row>
    <row r="35" spans="1:11" ht="14.1" customHeight="1" x14ac:dyDescent="0.2">
      <c r="A35" s="306">
        <v>34</v>
      </c>
      <c r="B35" s="307" t="s">
        <v>254</v>
      </c>
      <c r="C35" s="308"/>
      <c r="D35" s="113">
        <v>1.3639808032331397</v>
      </c>
      <c r="E35" s="115">
        <v>54</v>
      </c>
      <c r="F35" s="114">
        <v>42</v>
      </c>
      <c r="G35" s="114">
        <v>29</v>
      </c>
      <c r="H35" s="114">
        <v>30</v>
      </c>
      <c r="I35" s="140">
        <v>49</v>
      </c>
      <c r="J35" s="115">
        <v>5</v>
      </c>
      <c r="K35" s="116">
        <v>10.204081632653061</v>
      </c>
    </row>
    <row r="36" spans="1:11" ht="14.1" customHeight="1" x14ac:dyDescent="0.2">
      <c r="A36" s="306">
        <v>41</v>
      </c>
      <c r="B36" s="307" t="s">
        <v>255</v>
      </c>
      <c r="C36" s="308"/>
      <c r="D36" s="113">
        <v>0.17681232634503663</v>
      </c>
      <c r="E36" s="115">
        <v>7</v>
      </c>
      <c r="F36" s="114" t="s">
        <v>513</v>
      </c>
      <c r="G36" s="114">
        <v>3</v>
      </c>
      <c r="H36" s="114">
        <v>7</v>
      </c>
      <c r="I36" s="140">
        <v>8</v>
      </c>
      <c r="J36" s="115">
        <v>-1</v>
      </c>
      <c r="K36" s="116">
        <v>-12.5</v>
      </c>
    </row>
    <row r="37" spans="1:11" ht="14.1" customHeight="1" x14ac:dyDescent="0.2">
      <c r="A37" s="306">
        <v>42</v>
      </c>
      <c r="B37" s="307" t="s">
        <v>256</v>
      </c>
      <c r="C37" s="308"/>
      <c r="D37" s="113" t="s">
        <v>513</v>
      </c>
      <c r="E37" s="115" t="s">
        <v>513</v>
      </c>
      <c r="F37" s="114">
        <v>5</v>
      </c>
      <c r="G37" s="114">
        <v>0</v>
      </c>
      <c r="H37" s="114">
        <v>0</v>
      </c>
      <c r="I37" s="140">
        <v>4</v>
      </c>
      <c r="J37" s="115" t="s">
        <v>513</v>
      </c>
      <c r="K37" s="116" t="s">
        <v>513</v>
      </c>
    </row>
    <row r="38" spans="1:11" ht="14.1" customHeight="1" x14ac:dyDescent="0.2">
      <c r="A38" s="306">
        <v>43</v>
      </c>
      <c r="B38" s="307" t="s">
        <v>257</v>
      </c>
      <c r="C38" s="308"/>
      <c r="D38" s="113">
        <v>0.95983834301591309</v>
      </c>
      <c r="E38" s="115">
        <v>38</v>
      </c>
      <c r="F38" s="114">
        <v>43</v>
      </c>
      <c r="G38" s="114">
        <v>62</v>
      </c>
      <c r="H38" s="114">
        <v>41</v>
      </c>
      <c r="I38" s="140">
        <v>53</v>
      </c>
      <c r="J38" s="115">
        <v>-15</v>
      </c>
      <c r="K38" s="116">
        <v>-28.30188679245283</v>
      </c>
    </row>
    <row r="39" spans="1:11" ht="14.1" customHeight="1" x14ac:dyDescent="0.2">
      <c r="A39" s="306">
        <v>51</v>
      </c>
      <c r="B39" s="307" t="s">
        <v>258</v>
      </c>
      <c r="C39" s="308"/>
      <c r="D39" s="113">
        <v>15.281636776963881</v>
      </c>
      <c r="E39" s="115">
        <v>605</v>
      </c>
      <c r="F39" s="114">
        <v>600</v>
      </c>
      <c r="G39" s="114">
        <v>720</v>
      </c>
      <c r="H39" s="114">
        <v>488</v>
      </c>
      <c r="I39" s="140">
        <v>565</v>
      </c>
      <c r="J39" s="115">
        <v>40</v>
      </c>
      <c r="K39" s="116">
        <v>7.0796460176991154</v>
      </c>
    </row>
    <row r="40" spans="1:11" ht="14.1" customHeight="1" x14ac:dyDescent="0.2">
      <c r="A40" s="306" t="s">
        <v>259</v>
      </c>
      <c r="B40" s="307" t="s">
        <v>260</v>
      </c>
      <c r="C40" s="308"/>
      <c r="D40" s="113">
        <v>14.97852993180096</v>
      </c>
      <c r="E40" s="115">
        <v>593</v>
      </c>
      <c r="F40" s="114">
        <v>588</v>
      </c>
      <c r="G40" s="114">
        <v>694</v>
      </c>
      <c r="H40" s="114">
        <v>472</v>
      </c>
      <c r="I40" s="140">
        <v>550</v>
      </c>
      <c r="J40" s="115">
        <v>43</v>
      </c>
      <c r="K40" s="116">
        <v>7.8181818181818183</v>
      </c>
    </row>
    <row r="41" spans="1:11" ht="14.1" customHeight="1" x14ac:dyDescent="0.2">
      <c r="A41" s="306"/>
      <c r="B41" s="307" t="s">
        <v>261</v>
      </c>
      <c r="C41" s="308"/>
      <c r="D41" s="113">
        <v>12.073755998989643</v>
      </c>
      <c r="E41" s="115">
        <v>478</v>
      </c>
      <c r="F41" s="114">
        <v>503</v>
      </c>
      <c r="G41" s="114">
        <v>548</v>
      </c>
      <c r="H41" s="114">
        <v>384</v>
      </c>
      <c r="I41" s="140">
        <v>432</v>
      </c>
      <c r="J41" s="115">
        <v>46</v>
      </c>
      <c r="K41" s="116">
        <v>10.648148148148149</v>
      </c>
    </row>
    <row r="42" spans="1:11" ht="14.1" customHeight="1" x14ac:dyDescent="0.2">
      <c r="A42" s="306">
        <v>52</v>
      </c>
      <c r="B42" s="307" t="s">
        <v>262</v>
      </c>
      <c r="C42" s="308"/>
      <c r="D42" s="113">
        <v>5.8600656731497853</v>
      </c>
      <c r="E42" s="115">
        <v>232</v>
      </c>
      <c r="F42" s="114">
        <v>189</v>
      </c>
      <c r="G42" s="114">
        <v>208</v>
      </c>
      <c r="H42" s="114">
        <v>189</v>
      </c>
      <c r="I42" s="140">
        <v>225</v>
      </c>
      <c r="J42" s="115">
        <v>7</v>
      </c>
      <c r="K42" s="116">
        <v>3.1111111111111112</v>
      </c>
    </row>
    <row r="43" spans="1:11" ht="14.1" customHeight="1" x14ac:dyDescent="0.2">
      <c r="A43" s="306" t="s">
        <v>263</v>
      </c>
      <c r="B43" s="307" t="s">
        <v>264</v>
      </c>
      <c r="C43" s="308"/>
      <c r="D43" s="113">
        <v>5.1528163677696384</v>
      </c>
      <c r="E43" s="115">
        <v>204</v>
      </c>
      <c r="F43" s="114">
        <v>164</v>
      </c>
      <c r="G43" s="114">
        <v>192</v>
      </c>
      <c r="H43" s="114">
        <v>169</v>
      </c>
      <c r="I43" s="140">
        <v>197</v>
      </c>
      <c r="J43" s="115">
        <v>7</v>
      </c>
      <c r="K43" s="116">
        <v>3.5532994923857868</v>
      </c>
    </row>
    <row r="44" spans="1:11" ht="14.1" customHeight="1" x14ac:dyDescent="0.2">
      <c r="A44" s="306">
        <v>53</v>
      </c>
      <c r="B44" s="307" t="s">
        <v>265</v>
      </c>
      <c r="C44" s="308"/>
      <c r="D44" s="113">
        <v>0.37888355645364991</v>
      </c>
      <c r="E44" s="115">
        <v>15</v>
      </c>
      <c r="F44" s="114">
        <v>17</v>
      </c>
      <c r="G44" s="114">
        <v>9</v>
      </c>
      <c r="H44" s="114">
        <v>17</v>
      </c>
      <c r="I44" s="140">
        <v>12</v>
      </c>
      <c r="J44" s="115">
        <v>3</v>
      </c>
      <c r="K44" s="116">
        <v>25</v>
      </c>
    </row>
    <row r="45" spans="1:11" ht="14.1" customHeight="1" x14ac:dyDescent="0.2">
      <c r="A45" s="306" t="s">
        <v>266</v>
      </c>
      <c r="B45" s="307" t="s">
        <v>267</v>
      </c>
      <c r="C45" s="308"/>
      <c r="D45" s="113">
        <v>0.32836574892649661</v>
      </c>
      <c r="E45" s="115">
        <v>13</v>
      </c>
      <c r="F45" s="114">
        <v>17</v>
      </c>
      <c r="G45" s="114">
        <v>9</v>
      </c>
      <c r="H45" s="114">
        <v>17</v>
      </c>
      <c r="I45" s="140">
        <v>11</v>
      </c>
      <c r="J45" s="115">
        <v>2</v>
      </c>
      <c r="K45" s="116">
        <v>18.181818181818183</v>
      </c>
    </row>
    <row r="46" spans="1:11" ht="14.1" customHeight="1" x14ac:dyDescent="0.2">
      <c r="A46" s="306">
        <v>54</v>
      </c>
      <c r="B46" s="307" t="s">
        <v>268</v>
      </c>
      <c r="C46" s="308"/>
      <c r="D46" s="113">
        <v>3.435210911846426</v>
      </c>
      <c r="E46" s="115">
        <v>136</v>
      </c>
      <c r="F46" s="114">
        <v>140</v>
      </c>
      <c r="G46" s="114">
        <v>116</v>
      </c>
      <c r="H46" s="114">
        <v>118</v>
      </c>
      <c r="I46" s="140">
        <v>148</v>
      </c>
      <c r="J46" s="115">
        <v>-12</v>
      </c>
      <c r="K46" s="116">
        <v>-8.1081081081081088</v>
      </c>
    </row>
    <row r="47" spans="1:11" ht="14.1" customHeight="1" x14ac:dyDescent="0.2">
      <c r="A47" s="306">
        <v>61</v>
      </c>
      <c r="B47" s="307" t="s">
        <v>269</v>
      </c>
      <c r="C47" s="308"/>
      <c r="D47" s="113">
        <v>1.9701944935589795</v>
      </c>
      <c r="E47" s="115">
        <v>78</v>
      </c>
      <c r="F47" s="114">
        <v>55</v>
      </c>
      <c r="G47" s="114">
        <v>76</v>
      </c>
      <c r="H47" s="114">
        <v>46</v>
      </c>
      <c r="I47" s="140">
        <v>67</v>
      </c>
      <c r="J47" s="115">
        <v>11</v>
      </c>
      <c r="K47" s="116">
        <v>16.417910447761194</v>
      </c>
    </row>
    <row r="48" spans="1:11" ht="14.1" customHeight="1" x14ac:dyDescent="0.2">
      <c r="A48" s="306">
        <v>62</v>
      </c>
      <c r="B48" s="307" t="s">
        <v>270</v>
      </c>
      <c r="C48" s="308"/>
      <c r="D48" s="113">
        <v>7.123010861328618</v>
      </c>
      <c r="E48" s="115">
        <v>282</v>
      </c>
      <c r="F48" s="114">
        <v>260</v>
      </c>
      <c r="G48" s="114">
        <v>324</v>
      </c>
      <c r="H48" s="114">
        <v>363</v>
      </c>
      <c r="I48" s="140">
        <v>314</v>
      </c>
      <c r="J48" s="115">
        <v>-32</v>
      </c>
      <c r="K48" s="116">
        <v>-10.19108280254777</v>
      </c>
    </row>
    <row r="49" spans="1:11" ht="14.1" customHeight="1" x14ac:dyDescent="0.2">
      <c r="A49" s="306">
        <v>63</v>
      </c>
      <c r="B49" s="307" t="s">
        <v>271</v>
      </c>
      <c r="C49" s="308"/>
      <c r="D49" s="113">
        <v>6.7188684011113917</v>
      </c>
      <c r="E49" s="115">
        <v>266</v>
      </c>
      <c r="F49" s="114">
        <v>269</v>
      </c>
      <c r="G49" s="114">
        <v>240</v>
      </c>
      <c r="H49" s="114">
        <v>174</v>
      </c>
      <c r="I49" s="140">
        <v>199</v>
      </c>
      <c r="J49" s="115">
        <v>67</v>
      </c>
      <c r="K49" s="116">
        <v>33.668341708542712</v>
      </c>
    </row>
    <row r="50" spans="1:11" ht="14.1" customHeight="1" x14ac:dyDescent="0.2">
      <c r="A50" s="306" t="s">
        <v>272</v>
      </c>
      <c r="B50" s="307" t="s">
        <v>273</v>
      </c>
      <c r="C50" s="308"/>
      <c r="D50" s="113">
        <v>1.2629451881788329</v>
      </c>
      <c r="E50" s="115">
        <v>50</v>
      </c>
      <c r="F50" s="114">
        <v>44</v>
      </c>
      <c r="G50" s="114">
        <v>51</v>
      </c>
      <c r="H50" s="114">
        <v>40</v>
      </c>
      <c r="I50" s="140">
        <v>45</v>
      </c>
      <c r="J50" s="115">
        <v>5</v>
      </c>
      <c r="K50" s="116">
        <v>11.111111111111111</v>
      </c>
    </row>
    <row r="51" spans="1:11" ht="14.1" customHeight="1" x14ac:dyDescent="0.2">
      <c r="A51" s="306" t="s">
        <v>274</v>
      </c>
      <c r="B51" s="307" t="s">
        <v>275</v>
      </c>
      <c r="C51" s="308"/>
      <c r="D51" s="113">
        <v>5.2538519828239458</v>
      </c>
      <c r="E51" s="115">
        <v>208</v>
      </c>
      <c r="F51" s="114">
        <v>200</v>
      </c>
      <c r="G51" s="114">
        <v>178</v>
      </c>
      <c r="H51" s="114">
        <v>126</v>
      </c>
      <c r="I51" s="140">
        <v>147</v>
      </c>
      <c r="J51" s="115">
        <v>61</v>
      </c>
      <c r="K51" s="116">
        <v>41.496598639455783</v>
      </c>
    </row>
    <row r="52" spans="1:11" ht="14.1" customHeight="1" x14ac:dyDescent="0.2">
      <c r="A52" s="306">
        <v>71</v>
      </c>
      <c r="B52" s="307" t="s">
        <v>276</v>
      </c>
      <c r="C52" s="308"/>
      <c r="D52" s="113">
        <v>9.6994190452134372</v>
      </c>
      <c r="E52" s="115">
        <v>384</v>
      </c>
      <c r="F52" s="114">
        <v>288</v>
      </c>
      <c r="G52" s="114">
        <v>375</v>
      </c>
      <c r="H52" s="114">
        <v>277</v>
      </c>
      <c r="I52" s="140">
        <v>358</v>
      </c>
      <c r="J52" s="115">
        <v>26</v>
      </c>
      <c r="K52" s="116">
        <v>7.2625698324022343</v>
      </c>
    </row>
    <row r="53" spans="1:11" ht="14.1" customHeight="1" x14ac:dyDescent="0.2">
      <c r="A53" s="306" t="s">
        <v>277</v>
      </c>
      <c r="B53" s="307" t="s">
        <v>278</v>
      </c>
      <c r="C53" s="308"/>
      <c r="D53" s="113">
        <v>2.9552917403384695</v>
      </c>
      <c r="E53" s="115">
        <v>117</v>
      </c>
      <c r="F53" s="114">
        <v>69</v>
      </c>
      <c r="G53" s="114">
        <v>95</v>
      </c>
      <c r="H53" s="114">
        <v>79</v>
      </c>
      <c r="I53" s="140">
        <v>118</v>
      </c>
      <c r="J53" s="115">
        <v>-1</v>
      </c>
      <c r="K53" s="116">
        <v>-0.84745762711864403</v>
      </c>
    </row>
    <row r="54" spans="1:11" ht="14.1" customHeight="1" x14ac:dyDescent="0.2">
      <c r="A54" s="306" t="s">
        <v>279</v>
      </c>
      <c r="B54" s="307" t="s">
        <v>280</v>
      </c>
      <c r="C54" s="308"/>
      <c r="D54" s="113">
        <v>5.935842384440515</v>
      </c>
      <c r="E54" s="115">
        <v>235</v>
      </c>
      <c r="F54" s="114">
        <v>196</v>
      </c>
      <c r="G54" s="114">
        <v>263</v>
      </c>
      <c r="H54" s="114">
        <v>177</v>
      </c>
      <c r="I54" s="140">
        <v>215</v>
      </c>
      <c r="J54" s="115">
        <v>20</v>
      </c>
      <c r="K54" s="116">
        <v>9.3023255813953494</v>
      </c>
    </row>
    <row r="55" spans="1:11" ht="14.1" customHeight="1" x14ac:dyDescent="0.2">
      <c r="A55" s="306">
        <v>72</v>
      </c>
      <c r="B55" s="307" t="s">
        <v>281</v>
      </c>
      <c r="C55" s="308"/>
      <c r="D55" s="113">
        <v>2.2227835311947461</v>
      </c>
      <c r="E55" s="115">
        <v>88</v>
      </c>
      <c r="F55" s="114">
        <v>224</v>
      </c>
      <c r="G55" s="114">
        <v>78</v>
      </c>
      <c r="H55" s="114">
        <v>56</v>
      </c>
      <c r="I55" s="140">
        <v>80</v>
      </c>
      <c r="J55" s="115">
        <v>8</v>
      </c>
      <c r="K55" s="116">
        <v>10</v>
      </c>
    </row>
    <row r="56" spans="1:11" ht="14.1" customHeight="1" x14ac:dyDescent="0.2">
      <c r="A56" s="306" t="s">
        <v>282</v>
      </c>
      <c r="B56" s="307" t="s">
        <v>283</v>
      </c>
      <c r="C56" s="308"/>
      <c r="D56" s="113">
        <v>1.1619095731245264</v>
      </c>
      <c r="E56" s="115">
        <v>46</v>
      </c>
      <c r="F56" s="114">
        <v>199</v>
      </c>
      <c r="G56" s="114">
        <v>40</v>
      </c>
      <c r="H56" s="114">
        <v>19</v>
      </c>
      <c r="I56" s="140">
        <v>51</v>
      </c>
      <c r="J56" s="115">
        <v>-5</v>
      </c>
      <c r="K56" s="116">
        <v>-9.8039215686274517</v>
      </c>
    </row>
    <row r="57" spans="1:11" ht="14.1" customHeight="1" x14ac:dyDescent="0.2">
      <c r="A57" s="306" t="s">
        <v>284</v>
      </c>
      <c r="B57" s="307" t="s">
        <v>285</v>
      </c>
      <c r="C57" s="308"/>
      <c r="D57" s="113">
        <v>0.55569588279868654</v>
      </c>
      <c r="E57" s="115">
        <v>22</v>
      </c>
      <c r="F57" s="114">
        <v>16</v>
      </c>
      <c r="G57" s="114">
        <v>19</v>
      </c>
      <c r="H57" s="114">
        <v>26</v>
      </c>
      <c r="I57" s="140">
        <v>21</v>
      </c>
      <c r="J57" s="115">
        <v>1</v>
      </c>
      <c r="K57" s="116">
        <v>4.7619047619047619</v>
      </c>
    </row>
    <row r="58" spans="1:11" ht="14.1" customHeight="1" x14ac:dyDescent="0.2">
      <c r="A58" s="306">
        <v>73</v>
      </c>
      <c r="B58" s="307" t="s">
        <v>286</v>
      </c>
      <c r="C58" s="308"/>
      <c r="D58" s="113">
        <v>1.7933821672139429</v>
      </c>
      <c r="E58" s="115">
        <v>71</v>
      </c>
      <c r="F58" s="114">
        <v>183</v>
      </c>
      <c r="G58" s="114">
        <v>99</v>
      </c>
      <c r="H58" s="114">
        <v>162</v>
      </c>
      <c r="I58" s="140">
        <v>70</v>
      </c>
      <c r="J58" s="115">
        <v>1</v>
      </c>
      <c r="K58" s="116">
        <v>1.4285714285714286</v>
      </c>
    </row>
    <row r="59" spans="1:11" ht="14.1" customHeight="1" x14ac:dyDescent="0.2">
      <c r="A59" s="306" t="s">
        <v>287</v>
      </c>
      <c r="B59" s="307" t="s">
        <v>288</v>
      </c>
      <c r="C59" s="308"/>
      <c r="D59" s="113">
        <v>1.3134629957059865</v>
      </c>
      <c r="E59" s="115">
        <v>52</v>
      </c>
      <c r="F59" s="114">
        <v>167</v>
      </c>
      <c r="G59" s="114">
        <v>65</v>
      </c>
      <c r="H59" s="114">
        <v>141</v>
      </c>
      <c r="I59" s="140">
        <v>51</v>
      </c>
      <c r="J59" s="115">
        <v>1</v>
      </c>
      <c r="K59" s="116">
        <v>1.9607843137254901</v>
      </c>
    </row>
    <row r="60" spans="1:11" ht="14.1" customHeight="1" x14ac:dyDescent="0.2">
      <c r="A60" s="306">
        <v>81</v>
      </c>
      <c r="B60" s="307" t="s">
        <v>289</v>
      </c>
      <c r="C60" s="308"/>
      <c r="D60" s="113">
        <v>7.6281889366001518</v>
      </c>
      <c r="E60" s="115">
        <v>302</v>
      </c>
      <c r="F60" s="114">
        <v>240</v>
      </c>
      <c r="G60" s="114">
        <v>338</v>
      </c>
      <c r="H60" s="114">
        <v>233</v>
      </c>
      <c r="I60" s="140">
        <v>280</v>
      </c>
      <c r="J60" s="115">
        <v>22</v>
      </c>
      <c r="K60" s="116">
        <v>7.8571428571428568</v>
      </c>
    </row>
    <row r="61" spans="1:11" ht="14.1" customHeight="1" x14ac:dyDescent="0.2">
      <c r="A61" s="306" t="s">
        <v>290</v>
      </c>
      <c r="B61" s="307" t="s">
        <v>291</v>
      </c>
      <c r="C61" s="308"/>
      <c r="D61" s="113">
        <v>2.6269259914119729</v>
      </c>
      <c r="E61" s="115">
        <v>104</v>
      </c>
      <c r="F61" s="114">
        <v>82</v>
      </c>
      <c r="G61" s="114">
        <v>140</v>
      </c>
      <c r="H61" s="114">
        <v>86</v>
      </c>
      <c r="I61" s="140">
        <v>134</v>
      </c>
      <c r="J61" s="115">
        <v>-30</v>
      </c>
      <c r="K61" s="116">
        <v>-22.388059701492537</v>
      </c>
    </row>
    <row r="62" spans="1:11" ht="14.1" customHeight="1" x14ac:dyDescent="0.2">
      <c r="A62" s="306" t="s">
        <v>292</v>
      </c>
      <c r="B62" s="307" t="s">
        <v>293</v>
      </c>
      <c r="C62" s="308"/>
      <c r="D62" s="113">
        <v>2.2227835311947461</v>
      </c>
      <c r="E62" s="115">
        <v>88</v>
      </c>
      <c r="F62" s="114">
        <v>82</v>
      </c>
      <c r="G62" s="114">
        <v>117</v>
      </c>
      <c r="H62" s="114">
        <v>63</v>
      </c>
      <c r="I62" s="140">
        <v>52</v>
      </c>
      <c r="J62" s="115">
        <v>36</v>
      </c>
      <c r="K62" s="116">
        <v>69.230769230769226</v>
      </c>
    </row>
    <row r="63" spans="1:11" ht="14.1" customHeight="1" x14ac:dyDescent="0.2">
      <c r="A63" s="306"/>
      <c r="B63" s="307" t="s">
        <v>294</v>
      </c>
      <c r="C63" s="308"/>
      <c r="D63" s="113">
        <v>1.8438999747410962</v>
      </c>
      <c r="E63" s="115">
        <v>73</v>
      </c>
      <c r="F63" s="114">
        <v>59</v>
      </c>
      <c r="G63" s="114">
        <v>104</v>
      </c>
      <c r="H63" s="114">
        <v>60</v>
      </c>
      <c r="I63" s="140">
        <v>46</v>
      </c>
      <c r="J63" s="115">
        <v>27</v>
      </c>
      <c r="K63" s="116">
        <v>58.695652173913047</v>
      </c>
    </row>
    <row r="64" spans="1:11" ht="14.1" customHeight="1" x14ac:dyDescent="0.2">
      <c r="A64" s="306" t="s">
        <v>295</v>
      </c>
      <c r="B64" s="307" t="s">
        <v>296</v>
      </c>
      <c r="C64" s="308"/>
      <c r="D64" s="113">
        <v>1.3134629957059865</v>
      </c>
      <c r="E64" s="115">
        <v>52</v>
      </c>
      <c r="F64" s="114">
        <v>33</v>
      </c>
      <c r="G64" s="114">
        <v>36</v>
      </c>
      <c r="H64" s="114">
        <v>37</v>
      </c>
      <c r="I64" s="140">
        <v>39</v>
      </c>
      <c r="J64" s="115">
        <v>13</v>
      </c>
      <c r="K64" s="116">
        <v>33.333333333333336</v>
      </c>
    </row>
    <row r="65" spans="1:11" ht="14.1" customHeight="1" x14ac:dyDescent="0.2">
      <c r="A65" s="306" t="s">
        <v>297</v>
      </c>
      <c r="B65" s="307" t="s">
        <v>298</v>
      </c>
      <c r="C65" s="308"/>
      <c r="D65" s="113">
        <v>0.40414246021722655</v>
      </c>
      <c r="E65" s="115">
        <v>16</v>
      </c>
      <c r="F65" s="114">
        <v>16</v>
      </c>
      <c r="G65" s="114">
        <v>23</v>
      </c>
      <c r="H65" s="114">
        <v>29</v>
      </c>
      <c r="I65" s="140">
        <v>27</v>
      </c>
      <c r="J65" s="115">
        <v>-11</v>
      </c>
      <c r="K65" s="116">
        <v>-40.74074074074074</v>
      </c>
    </row>
    <row r="66" spans="1:11" ht="14.1" customHeight="1" x14ac:dyDescent="0.2">
      <c r="A66" s="306">
        <v>82</v>
      </c>
      <c r="B66" s="307" t="s">
        <v>299</v>
      </c>
      <c r="C66" s="308"/>
      <c r="D66" s="113">
        <v>2.0964890123768627</v>
      </c>
      <c r="E66" s="115">
        <v>83</v>
      </c>
      <c r="F66" s="114">
        <v>111</v>
      </c>
      <c r="G66" s="114">
        <v>139</v>
      </c>
      <c r="H66" s="114">
        <v>61</v>
      </c>
      <c r="I66" s="140">
        <v>89</v>
      </c>
      <c r="J66" s="115">
        <v>-6</v>
      </c>
      <c r="K66" s="116">
        <v>-6.7415730337078648</v>
      </c>
    </row>
    <row r="67" spans="1:11" ht="14.1" customHeight="1" x14ac:dyDescent="0.2">
      <c r="A67" s="306" t="s">
        <v>300</v>
      </c>
      <c r="B67" s="307" t="s">
        <v>301</v>
      </c>
      <c r="C67" s="308"/>
      <c r="D67" s="113">
        <v>1.3639808032331397</v>
      </c>
      <c r="E67" s="115">
        <v>54</v>
      </c>
      <c r="F67" s="114">
        <v>79</v>
      </c>
      <c r="G67" s="114">
        <v>103</v>
      </c>
      <c r="H67" s="114">
        <v>37</v>
      </c>
      <c r="I67" s="140">
        <v>48</v>
      </c>
      <c r="J67" s="115">
        <v>6</v>
      </c>
      <c r="K67" s="116">
        <v>12.5</v>
      </c>
    </row>
    <row r="68" spans="1:11" ht="14.1" customHeight="1" x14ac:dyDescent="0.2">
      <c r="A68" s="306" t="s">
        <v>302</v>
      </c>
      <c r="B68" s="307" t="s">
        <v>303</v>
      </c>
      <c r="C68" s="308"/>
      <c r="D68" s="113">
        <v>0.35362465269007326</v>
      </c>
      <c r="E68" s="115">
        <v>14</v>
      </c>
      <c r="F68" s="114">
        <v>18</v>
      </c>
      <c r="G68" s="114">
        <v>22</v>
      </c>
      <c r="H68" s="114">
        <v>12</v>
      </c>
      <c r="I68" s="140">
        <v>22</v>
      </c>
      <c r="J68" s="115">
        <v>-8</v>
      </c>
      <c r="K68" s="116">
        <v>-36.363636363636367</v>
      </c>
    </row>
    <row r="69" spans="1:11" ht="14.1" customHeight="1" x14ac:dyDescent="0.2">
      <c r="A69" s="306">
        <v>83</v>
      </c>
      <c r="B69" s="307" t="s">
        <v>304</v>
      </c>
      <c r="C69" s="308"/>
      <c r="D69" s="113">
        <v>4.9254862338974492</v>
      </c>
      <c r="E69" s="115">
        <v>195</v>
      </c>
      <c r="F69" s="114">
        <v>129</v>
      </c>
      <c r="G69" s="114">
        <v>403</v>
      </c>
      <c r="H69" s="114">
        <v>109</v>
      </c>
      <c r="I69" s="140">
        <v>135</v>
      </c>
      <c r="J69" s="115">
        <v>60</v>
      </c>
      <c r="K69" s="116">
        <v>44.444444444444443</v>
      </c>
    </row>
    <row r="70" spans="1:11" ht="14.1" customHeight="1" x14ac:dyDescent="0.2">
      <c r="A70" s="306" t="s">
        <v>305</v>
      </c>
      <c r="B70" s="307" t="s">
        <v>306</v>
      </c>
      <c r="C70" s="308"/>
      <c r="D70" s="113">
        <v>4.2182369285173023</v>
      </c>
      <c r="E70" s="115">
        <v>167</v>
      </c>
      <c r="F70" s="114">
        <v>98</v>
      </c>
      <c r="G70" s="114">
        <v>368</v>
      </c>
      <c r="H70" s="114">
        <v>81</v>
      </c>
      <c r="I70" s="140">
        <v>113</v>
      </c>
      <c r="J70" s="115">
        <v>54</v>
      </c>
      <c r="K70" s="116">
        <v>47.787610619469028</v>
      </c>
    </row>
    <row r="71" spans="1:11" ht="14.1" customHeight="1" x14ac:dyDescent="0.2">
      <c r="A71" s="306"/>
      <c r="B71" s="307" t="s">
        <v>307</v>
      </c>
      <c r="C71" s="308"/>
      <c r="D71" s="113">
        <v>1.8944177822682495</v>
      </c>
      <c r="E71" s="115">
        <v>75</v>
      </c>
      <c r="F71" s="114">
        <v>48</v>
      </c>
      <c r="G71" s="114">
        <v>200</v>
      </c>
      <c r="H71" s="114">
        <v>38</v>
      </c>
      <c r="I71" s="140">
        <v>63</v>
      </c>
      <c r="J71" s="115">
        <v>12</v>
      </c>
      <c r="K71" s="116">
        <v>19.047619047619047</v>
      </c>
    </row>
    <row r="72" spans="1:11" ht="14.1" customHeight="1" x14ac:dyDescent="0.2">
      <c r="A72" s="306">
        <v>84</v>
      </c>
      <c r="B72" s="307" t="s">
        <v>308</v>
      </c>
      <c r="C72" s="308"/>
      <c r="D72" s="113">
        <v>3.6372821419550392</v>
      </c>
      <c r="E72" s="115">
        <v>144</v>
      </c>
      <c r="F72" s="114">
        <v>127</v>
      </c>
      <c r="G72" s="114">
        <v>223</v>
      </c>
      <c r="H72" s="114">
        <v>106</v>
      </c>
      <c r="I72" s="140">
        <v>155</v>
      </c>
      <c r="J72" s="115">
        <v>-11</v>
      </c>
      <c r="K72" s="116">
        <v>-7.096774193548387</v>
      </c>
    </row>
    <row r="73" spans="1:11" ht="14.1" customHeight="1" x14ac:dyDescent="0.2">
      <c r="A73" s="306" t="s">
        <v>309</v>
      </c>
      <c r="B73" s="307" t="s">
        <v>310</v>
      </c>
      <c r="C73" s="308"/>
      <c r="D73" s="113">
        <v>0.42940136398080325</v>
      </c>
      <c r="E73" s="115">
        <v>17</v>
      </c>
      <c r="F73" s="114">
        <v>5</v>
      </c>
      <c r="G73" s="114">
        <v>68</v>
      </c>
      <c r="H73" s="114" t="s">
        <v>513</v>
      </c>
      <c r="I73" s="140">
        <v>12</v>
      </c>
      <c r="J73" s="115">
        <v>5</v>
      </c>
      <c r="K73" s="116">
        <v>41.666666666666664</v>
      </c>
    </row>
    <row r="74" spans="1:11" ht="14.1" customHeight="1" x14ac:dyDescent="0.2">
      <c r="A74" s="306" t="s">
        <v>311</v>
      </c>
      <c r="B74" s="307" t="s">
        <v>312</v>
      </c>
      <c r="C74" s="308"/>
      <c r="D74" s="113">
        <v>0.50517807527153324</v>
      </c>
      <c r="E74" s="115">
        <v>20</v>
      </c>
      <c r="F74" s="114">
        <v>9</v>
      </c>
      <c r="G74" s="114">
        <v>28</v>
      </c>
      <c r="H74" s="114">
        <v>4</v>
      </c>
      <c r="I74" s="140">
        <v>22</v>
      </c>
      <c r="J74" s="115">
        <v>-2</v>
      </c>
      <c r="K74" s="116">
        <v>-9.0909090909090917</v>
      </c>
    </row>
    <row r="75" spans="1:11" ht="14.1" customHeight="1" x14ac:dyDescent="0.2">
      <c r="A75" s="306" t="s">
        <v>313</v>
      </c>
      <c r="B75" s="307" t="s">
        <v>314</v>
      </c>
      <c r="C75" s="308"/>
      <c r="D75" s="113">
        <v>2.3238191462490527</v>
      </c>
      <c r="E75" s="115">
        <v>92</v>
      </c>
      <c r="F75" s="114">
        <v>92</v>
      </c>
      <c r="G75" s="114">
        <v>86</v>
      </c>
      <c r="H75" s="114">
        <v>84</v>
      </c>
      <c r="I75" s="140">
        <v>94</v>
      </c>
      <c r="J75" s="115">
        <v>-2</v>
      </c>
      <c r="K75" s="116">
        <v>-2.1276595744680851</v>
      </c>
    </row>
    <row r="76" spans="1:11" ht="14.1" customHeight="1" x14ac:dyDescent="0.2">
      <c r="A76" s="306">
        <v>91</v>
      </c>
      <c r="B76" s="307" t="s">
        <v>315</v>
      </c>
      <c r="C76" s="308"/>
      <c r="D76" s="113">
        <v>0.35362465269007326</v>
      </c>
      <c r="E76" s="115">
        <v>14</v>
      </c>
      <c r="F76" s="114">
        <v>7</v>
      </c>
      <c r="G76" s="114">
        <v>11</v>
      </c>
      <c r="H76" s="114">
        <v>8</v>
      </c>
      <c r="I76" s="140">
        <v>9</v>
      </c>
      <c r="J76" s="115">
        <v>5</v>
      </c>
      <c r="K76" s="116">
        <v>55.555555555555557</v>
      </c>
    </row>
    <row r="77" spans="1:11" ht="14.1" customHeight="1" x14ac:dyDescent="0.2">
      <c r="A77" s="306">
        <v>92</v>
      </c>
      <c r="B77" s="307" t="s">
        <v>316</v>
      </c>
      <c r="C77" s="308"/>
      <c r="D77" s="113">
        <v>1.6418287446324829</v>
      </c>
      <c r="E77" s="115">
        <v>65</v>
      </c>
      <c r="F77" s="114">
        <v>92</v>
      </c>
      <c r="G77" s="114">
        <v>44</v>
      </c>
      <c r="H77" s="114">
        <v>43</v>
      </c>
      <c r="I77" s="140">
        <v>64</v>
      </c>
      <c r="J77" s="115">
        <v>1</v>
      </c>
      <c r="K77" s="116">
        <v>1.5625</v>
      </c>
    </row>
    <row r="78" spans="1:11" ht="14.1" customHeight="1" x14ac:dyDescent="0.2">
      <c r="A78" s="306">
        <v>93</v>
      </c>
      <c r="B78" s="307" t="s">
        <v>317</v>
      </c>
      <c r="C78" s="308"/>
      <c r="D78" s="113">
        <v>0.15155342258145996</v>
      </c>
      <c r="E78" s="115">
        <v>6</v>
      </c>
      <c r="F78" s="114" t="s">
        <v>513</v>
      </c>
      <c r="G78" s="114">
        <v>7</v>
      </c>
      <c r="H78" s="114">
        <v>3</v>
      </c>
      <c r="I78" s="140">
        <v>9</v>
      </c>
      <c r="J78" s="115">
        <v>-3</v>
      </c>
      <c r="K78" s="116">
        <v>-33.333333333333336</v>
      </c>
    </row>
    <row r="79" spans="1:11" ht="14.1" customHeight="1" x14ac:dyDescent="0.2">
      <c r="A79" s="306">
        <v>94</v>
      </c>
      <c r="B79" s="307" t="s">
        <v>318</v>
      </c>
      <c r="C79" s="308"/>
      <c r="D79" s="113">
        <v>0.40414246021722655</v>
      </c>
      <c r="E79" s="115">
        <v>16</v>
      </c>
      <c r="F79" s="114">
        <v>9</v>
      </c>
      <c r="G79" s="114">
        <v>40</v>
      </c>
      <c r="H79" s="114">
        <v>16</v>
      </c>
      <c r="I79" s="140">
        <v>25</v>
      </c>
      <c r="J79" s="115">
        <v>-9</v>
      </c>
      <c r="K79" s="116">
        <v>-36</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0.10103561505430664</v>
      </c>
      <c r="E81" s="143">
        <v>4</v>
      </c>
      <c r="F81" s="144">
        <v>5</v>
      </c>
      <c r="G81" s="144">
        <v>26</v>
      </c>
      <c r="H81" s="144">
        <v>8</v>
      </c>
      <c r="I81" s="145">
        <v>8</v>
      </c>
      <c r="J81" s="143">
        <v>-4</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47809</v>
      </c>
      <c r="C10" s="114">
        <v>25364</v>
      </c>
      <c r="D10" s="114">
        <v>22445</v>
      </c>
      <c r="E10" s="114">
        <v>35513</v>
      </c>
      <c r="F10" s="114">
        <v>11573</v>
      </c>
      <c r="G10" s="114">
        <v>6552</v>
      </c>
      <c r="H10" s="114">
        <v>11710</v>
      </c>
      <c r="I10" s="115">
        <v>10358</v>
      </c>
      <c r="J10" s="114">
        <v>7531</v>
      </c>
      <c r="K10" s="114">
        <v>2827</v>
      </c>
      <c r="L10" s="423">
        <v>3293</v>
      </c>
      <c r="M10" s="424">
        <v>3401</v>
      </c>
    </row>
    <row r="11" spans="1:13" ht="11.1" customHeight="1" x14ac:dyDescent="0.2">
      <c r="A11" s="422" t="s">
        <v>387</v>
      </c>
      <c r="B11" s="115">
        <v>48357</v>
      </c>
      <c r="C11" s="114">
        <v>25790</v>
      </c>
      <c r="D11" s="114">
        <v>22567</v>
      </c>
      <c r="E11" s="114">
        <v>35973</v>
      </c>
      <c r="F11" s="114">
        <v>11672</v>
      </c>
      <c r="G11" s="114">
        <v>6462</v>
      </c>
      <c r="H11" s="114">
        <v>12056</v>
      </c>
      <c r="I11" s="115">
        <v>10826</v>
      </c>
      <c r="J11" s="114">
        <v>7814</v>
      </c>
      <c r="K11" s="114">
        <v>3012</v>
      </c>
      <c r="L11" s="423">
        <v>3305</v>
      </c>
      <c r="M11" s="424">
        <v>2869</v>
      </c>
    </row>
    <row r="12" spans="1:13" ht="11.1" customHeight="1" x14ac:dyDescent="0.2">
      <c r="A12" s="422" t="s">
        <v>388</v>
      </c>
      <c r="B12" s="115">
        <v>49033</v>
      </c>
      <c r="C12" s="114">
        <v>26154</v>
      </c>
      <c r="D12" s="114">
        <v>22879</v>
      </c>
      <c r="E12" s="114">
        <v>36593</v>
      </c>
      <c r="F12" s="114">
        <v>11705</v>
      </c>
      <c r="G12" s="114">
        <v>6907</v>
      </c>
      <c r="H12" s="114">
        <v>12287</v>
      </c>
      <c r="I12" s="115">
        <v>10428</v>
      </c>
      <c r="J12" s="114">
        <v>7304</v>
      </c>
      <c r="K12" s="114">
        <v>3124</v>
      </c>
      <c r="L12" s="423">
        <v>4963</v>
      </c>
      <c r="M12" s="424">
        <v>4327</v>
      </c>
    </row>
    <row r="13" spans="1:13" s="110" customFormat="1" ht="11.1" customHeight="1" x14ac:dyDescent="0.2">
      <c r="A13" s="422" t="s">
        <v>389</v>
      </c>
      <c r="B13" s="115">
        <v>48959</v>
      </c>
      <c r="C13" s="114">
        <v>25964</v>
      </c>
      <c r="D13" s="114">
        <v>22995</v>
      </c>
      <c r="E13" s="114">
        <v>36276</v>
      </c>
      <c r="F13" s="114">
        <v>11941</v>
      </c>
      <c r="G13" s="114">
        <v>6792</v>
      </c>
      <c r="H13" s="114">
        <v>12467</v>
      </c>
      <c r="I13" s="115">
        <v>11000</v>
      </c>
      <c r="J13" s="114">
        <v>7834</v>
      </c>
      <c r="K13" s="114">
        <v>3166</v>
      </c>
      <c r="L13" s="423">
        <v>3244</v>
      </c>
      <c r="M13" s="424">
        <v>3509</v>
      </c>
    </row>
    <row r="14" spans="1:13" ht="15" customHeight="1" x14ac:dyDescent="0.2">
      <c r="A14" s="422" t="s">
        <v>390</v>
      </c>
      <c r="B14" s="115">
        <v>48948</v>
      </c>
      <c r="C14" s="114">
        <v>25955</v>
      </c>
      <c r="D14" s="114">
        <v>22993</v>
      </c>
      <c r="E14" s="114">
        <v>35773</v>
      </c>
      <c r="F14" s="114">
        <v>12501</v>
      </c>
      <c r="G14" s="114">
        <v>6605</v>
      </c>
      <c r="H14" s="114">
        <v>12693</v>
      </c>
      <c r="I14" s="115">
        <v>10677</v>
      </c>
      <c r="J14" s="114">
        <v>7592</v>
      </c>
      <c r="K14" s="114">
        <v>3085</v>
      </c>
      <c r="L14" s="423">
        <v>4187</v>
      </c>
      <c r="M14" s="424">
        <v>4277</v>
      </c>
    </row>
    <row r="15" spans="1:13" ht="11.1" customHeight="1" x14ac:dyDescent="0.2">
      <c r="A15" s="422" t="s">
        <v>387</v>
      </c>
      <c r="B15" s="115">
        <v>49374</v>
      </c>
      <c r="C15" s="114">
        <v>26179</v>
      </c>
      <c r="D15" s="114">
        <v>23195</v>
      </c>
      <c r="E15" s="114">
        <v>35903</v>
      </c>
      <c r="F15" s="114">
        <v>12858</v>
      </c>
      <c r="G15" s="114">
        <v>6588</v>
      </c>
      <c r="H15" s="114">
        <v>13004</v>
      </c>
      <c r="I15" s="115">
        <v>10865</v>
      </c>
      <c r="J15" s="114">
        <v>7841</v>
      </c>
      <c r="K15" s="114">
        <v>3024</v>
      </c>
      <c r="L15" s="423">
        <v>3393</v>
      </c>
      <c r="M15" s="424">
        <v>3024</v>
      </c>
    </row>
    <row r="16" spans="1:13" ht="11.1" customHeight="1" x14ac:dyDescent="0.2">
      <c r="A16" s="422" t="s">
        <v>388</v>
      </c>
      <c r="B16" s="115">
        <v>49892</v>
      </c>
      <c r="C16" s="114">
        <v>26411</v>
      </c>
      <c r="D16" s="114">
        <v>23481</v>
      </c>
      <c r="E16" s="114">
        <v>36609</v>
      </c>
      <c r="F16" s="114">
        <v>12759</v>
      </c>
      <c r="G16" s="114">
        <v>6988</v>
      </c>
      <c r="H16" s="114">
        <v>13269</v>
      </c>
      <c r="I16" s="115">
        <v>10499</v>
      </c>
      <c r="J16" s="114">
        <v>7415</v>
      </c>
      <c r="K16" s="114">
        <v>3084</v>
      </c>
      <c r="L16" s="423">
        <v>4795</v>
      </c>
      <c r="M16" s="424">
        <v>4440</v>
      </c>
    </row>
    <row r="17" spans="1:13" s="110" customFormat="1" ht="11.1" customHeight="1" x14ac:dyDescent="0.2">
      <c r="A17" s="422" t="s">
        <v>389</v>
      </c>
      <c r="B17" s="115">
        <v>49574</v>
      </c>
      <c r="C17" s="114">
        <v>25987</v>
      </c>
      <c r="D17" s="114">
        <v>23587</v>
      </c>
      <c r="E17" s="114">
        <v>36699</v>
      </c>
      <c r="F17" s="114">
        <v>12825</v>
      </c>
      <c r="G17" s="114">
        <v>6774</v>
      </c>
      <c r="H17" s="114">
        <v>13399</v>
      </c>
      <c r="I17" s="115">
        <v>11174</v>
      </c>
      <c r="J17" s="114">
        <v>8010</v>
      </c>
      <c r="K17" s="114">
        <v>3164</v>
      </c>
      <c r="L17" s="423">
        <v>2851</v>
      </c>
      <c r="M17" s="424">
        <v>3265</v>
      </c>
    </row>
    <row r="18" spans="1:13" ht="15" customHeight="1" x14ac:dyDescent="0.2">
      <c r="A18" s="422" t="s">
        <v>391</v>
      </c>
      <c r="B18" s="115">
        <v>49160</v>
      </c>
      <c r="C18" s="114">
        <v>25737</v>
      </c>
      <c r="D18" s="114">
        <v>23423</v>
      </c>
      <c r="E18" s="114">
        <v>36014</v>
      </c>
      <c r="F18" s="114">
        <v>13089</v>
      </c>
      <c r="G18" s="114">
        <v>6540</v>
      </c>
      <c r="H18" s="114">
        <v>13530</v>
      </c>
      <c r="I18" s="115">
        <v>10764</v>
      </c>
      <c r="J18" s="114">
        <v>7676</v>
      </c>
      <c r="K18" s="114">
        <v>3088</v>
      </c>
      <c r="L18" s="423">
        <v>3767</v>
      </c>
      <c r="M18" s="424">
        <v>4116</v>
      </c>
    </row>
    <row r="19" spans="1:13" ht="11.1" customHeight="1" x14ac:dyDescent="0.2">
      <c r="A19" s="422" t="s">
        <v>387</v>
      </c>
      <c r="B19" s="115">
        <v>49507</v>
      </c>
      <c r="C19" s="114">
        <v>25888</v>
      </c>
      <c r="D19" s="114">
        <v>23619</v>
      </c>
      <c r="E19" s="114">
        <v>36102</v>
      </c>
      <c r="F19" s="114">
        <v>13356</v>
      </c>
      <c r="G19" s="114">
        <v>6418</v>
      </c>
      <c r="H19" s="114">
        <v>13809</v>
      </c>
      <c r="I19" s="115">
        <v>11368</v>
      </c>
      <c r="J19" s="114">
        <v>8084</v>
      </c>
      <c r="K19" s="114">
        <v>3284</v>
      </c>
      <c r="L19" s="423">
        <v>3251</v>
      </c>
      <c r="M19" s="424">
        <v>2950</v>
      </c>
    </row>
    <row r="20" spans="1:13" ht="11.1" customHeight="1" x14ac:dyDescent="0.2">
      <c r="A20" s="422" t="s">
        <v>388</v>
      </c>
      <c r="B20" s="115">
        <v>49935</v>
      </c>
      <c r="C20" s="114">
        <v>26175</v>
      </c>
      <c r="D20" s="114">
        <v>23760</v>
      </c>
      <c r="E20" s="114">
        <v>36582</v>
      </c>
      <c r="F20" s="114">
        <v>13327</v>
      </c>
      <c r="G20" s="114">
        <v>6807</v>
      </c>
      <c r="H20" s="114">
        <v>13984</v>
      </c>
      <c r="I20" s="115">
        <v>10946</v>
      </c>
      <c r="J20" s="114">
        <v>7579</v>
      </c>
      <c r="K20" s="114">
        <v>3367</v>
      </c>
      <c r="L20" s="423">
        <v>9241</v>
      </c>
      <c r="M20" s="424">
        <v>8963</v>
      </c>
    </row>
    <row r="21" spans="1:13" s="110" customFormat="1" ht="11.1" customHeight="1" x14ac:dyDescent="0.2">
      <c r="A21" s="422" t="s">
        <v>389</v>
      </c>
      <c r="B21" s="115">
        <v>49633</v>
      </c>
      <c r="C21" s="114">
        <v>25836</v>
      </c>
      <c r="D21" s="114">
        <v>23797</v>
      </c>
      <c r="E21" s="114">
        <v>36261</v>
      </c>
      <c r="F21" s="114">
        <v>13363</v>
      </c>
      <c r="G21" s="114">
        <v>6586</v>
      </c>
      <c r="H21" s="114">
        <v>14176</v>
      </c>
      <c r="I21" s="115">
        <v>11508</v>
      </c>
      <c r="J21" s="114">
        <v>8121</v>
      </c>
      <c r="K21" s="114">
        <v>3387</v>
      </c>
      <c r="L21" s="423">
        <v>2627</v>
      </c>
      <c r="M21" s="424">
        <v>2997</v>
      </c>
    </row>
    <row r="22" spans="1:13" ht="15" customHeight="1" x14ac:dyDescent="0.2">
      <c r="A22" s="422" t="s">
        <v>392</v>
      </c>
      <c r="B22" s="115">
        <v>49319</v>
      </c>
      <c r="C22" s="114">
        <v>25772</v>
      </c>
      <c r="D22" s="114">
        <v>23547</v>
      </c>
      <c r="E22" s="114">
        <v>35908</v>
      </c>
      <c r="F22" s="114">
        <v>13304</v>
      </c>
      <c r="G22" s="114">
        <v>6281</v>
      </c>
      <c r="H22" s="114">
        <v>14363</v>
      </c>
      <c r="I22" s="115">
        <v>11190</v>
      </c>
      <c r="J22" s="114">
        <v>7881</v>
      </c>
      <c r="K22" s="114">
        <v>3309</v>
      </c>
      <c r="L22" s="423">
        <v>2970</v>
      </c>
      <c r="M22" s="424">
        <v>3341</v>
      </c>
    </row>
    <row r="23" spans="1:13" ht="11.1" customHeight="1" x14ac:dyDescent="0.2">
      <c r="A23" s="422" t="s">
        <v>387</v>
      </c>
      <c r="B23" s="115">
        <v>49678</v>
      </c>
      <c r="C23" s="114">
        <v>26036</v>
      </c>
      <c r="D23" s="114">
        <v>23642</v>
      </c>
      <c r="E23" s="114">
        <v>36179</v>
      </c>
      <c r="F23" s="114">
        <v>13380</v>
      </c>
      <c r="G23" s="114">
        <v>6145</v>
      </c>
      <c r="H23" s="114">
        <v>14677</v>
      </c>
      <c r="I23" s="115">
        <v>11706</v>
      </c>
      <c r="J23" s="114">
        <v>8267</v>
      </c>
      <c r="K23" s="114">
        <v>3439</v>
      </c>
      <c r="L23" s="423">
        <v>2980</v>
      </c>
      <c r="M23" s="424">
        <v>2681</v>
      </c>
    </row>
    <row r="24" spans="1:13" ht="11.1" customHeight="1" x14ac:dyDescent="0.2">
      <c r="A24" s="422" t="s">
        <v>388</v>
      </c>
      <c r="B24" s="115">
        <v>50292</v>
      </c>
      <c r="C24" s="114">
        <v>26330</v>
      </c>
      <c r="D24" s="114">
        <v>23962</v>
      </c>
      <c r="E24" s="114">
        <v>36059</v>
      </c>
      <c r="F24" s="114">
        <v>13508</v>
      </c>
      <c r="G24" s="114">
        <v>6529</v>
      </c>
      <c r="H24" s="114">
        <v>14923</v>
      </c>
      <c r="I24" s="115">
        <v>11314</v>
      </c>
      <c r="J24" s="114">
        <v>7839</v>
      </c>
      <c r="K24" s="114">
        <v>3475</v>
      </c>
      <c r="L24" s="423">
        <v>4407</v>
      </c>
      <c r="M24" s="424">
        <v>3897</v>
      </c>
    </row>
    <row r="25" spans="1:13" s="110" customFormat="1" ht="11.1" customHeight="1" x14ac:dyDescent="0.2">
      <c r="A25" s="422" t="s">
        <v>389</v>
      </c>
      <c r="B25" s="115">
        <v>49790</v>
      </c>
      <c r="C25" s="114">
        <v>25926</v>
      </c>
      <c r="D25" s="114">
        <v>23864</v>
      </c>
      <c r="E25" s="114">
        <v>35509</v>
      </c>
      <c r="F25" s="114">
        <v>13561</v>
      </c>
      <c r="G25" s="114">
        <v>6302</v>
      </c>
      <c r="H25" s="114">
        <v>14972</v>
      </c>
      <c r="I25" s="115">
        <v>11678</v>
      </c>
      <c r="J25" s="114">
        <v>8204</v>
      </c>
      <c r="K25" s="114">
        <v>3474</v>
      </c>
      <c r="L25" s="423">
        <v>2533</v>
      </c>
      <c r="M25" s="424">
        <v>2964</v>
      </c>
    </row>
    <row r="26" spans="1:13" ht="15" customHeight="1" x14ac:dyDescent="0.2">
      <c r="A26" s="422" t="s">
        <v>393</v>
      </c>
      <c r="B26" s="115">
        <v>49791</v>
      </c>
      <c r="C26" s="114">
        <v>25917</v>
      </c>
      <c r="D26" s="114">
        <v>23874</v>
      </c>
      <c r="E26" s="114">
        <v>35414</v>
      </c>
      <c r="F26" s="114">
        <v>13650</v>
      </c>
      <c r="G26" s="114">
        <v>6078</v>
      </c>
      <c r="H26" s="114">
        <v>15210</v>
      </c>
      <c r="I26" s="115">
        <v>11164</v>
      </c>
      <c r="J26" s="114">
        <v>7779</v>
      </c>
      <c r="K26" s="114">
        <v>3385</v>
      </c>
      <c r="L26" s="423">
        <v>3477</v>
      </c>
      <c r="M26" s="424">
        <v>3504</v>
      </c>
    </row>
    <row r="27" spans="1:13" ht="11.1" customHeight="1" x14ac:dyDescent="0.2">
      <c r="A27" s="422" t="s">
        <v>387</v>
      </c>
      <c r="B27" s="115">
        <v>50255</v>
      </c>
      <c r="C27" s="114">
        <v>26220</v>
      </c>
      <c r="D27" s="114">
        <v>24035</v>
      </c>
      <c r="E27" s="114">
        <v>35665</v>
      </c>
      <c r="F27" s="114">
        <v>13872</v>
      </c>
      <c r="G27" s="114">
        <v>6047</v>
      </c>
      <c r="H27" s="114">
        <v>15602</v>
      </c>
      <c r="I27" s="115">
        <v>11592</v>
      </c>
      <c r="J27" s="114">
        <v>8136</v>
      </c>
      <c r="K27" s="114">
        <v>3456</v>
      </c>
      <c r="L27" s="423">
        <v>3413</v>
      </c>
      <c r="M27" s="424">
        <v>3015</v>
      </c>
    </row>
    <row r="28" spans="1:13" ht="11.1" customHeight="1" x14ac:dyDescent="0.2">
      <c r="A28" s="422" t="s">
        <v>388</v>
      </c>
      <c r="B28" s="115">
        <v>51441</v>
      </c>
      <c r="C28" s="114">
        <v>26711</v>
      </c>
      <c r="D28" s="114">
        <v>24730</v>
      </c>
      <c r="E28" s="114">
        <v>36833</v>
      </c>
      <c r="F28" s="114">
        <v>14565</v>
      </c>
      <c r="G28" s="114">
        <v>6474</v>
      </c>
      <c r="H28" s="114">
        <v>15965</v>
      </c>
      <c r="I28" s="115">
        <v>13890</v>
      </c>
      <c r="J28" s="114">
        <v>10005</v>
      </c>
      <c r="K28" s="114">
        <v>3885</v>
      </c>
      <c r="L28" s="423">
        <v>4683</v>
      </c>
      <c r="M28" s="424">
        <v>4338</v>
      </c>
    </row>
    <row r="29" spans="1:13" s="110" customFormat="1" ht="11.1" customHeight="1" x14ac:dyDescent="0.2">
      <c r="A29" s="422" t="s">
        <v>389</v>
      </c>
      <c r="B29" s="115">
        <v>51335</v>
      </c>
      <c r="C29" s="114">
        <v>26458</v>
      </c>
      <c r="D29" s="114">
        <v>24877</v>
      </c>
      <c r="E29" s="114">
        <v>36450</v>
      </c>
      <c r="F29" s="114">
        <v>14867</v>
      </c>
      <c r="G29" s="114">
        <v>6370</v>
      </c>
      <c r="H29" s="114">
        <v>16059</v>
      </c>
      <c r="I29" s="115">
        <v>14241</v>
      </c>
      <c r="J29" s="114">
        <v>10368</v>
      </c>
      <c r="K29" s="114">
        <v>3873</v>
      </c>
      <c r="L29" s="423">
        <v>3451</v>
      </c>
      <c r="M29" s="424">
        <v>3582</v>
      </c>
    </row>
    <row r="30" spans="1:13" ht="15" customHeight="1" x14ac:dyDescent="0.2">
      <c r="A30" s="422" t="s">
        <v>394</v>
      </c>
      <c r="B30" s="115">
        <v>51770</v>
      </c>
      <c r="C30" s="114">
        <v>26796</v>
      </c>
      <c r="D30" s="114">
        <v>24974</v>
      </c>
      <c r="E30" s="114">
        <v>36695</v>
      </c>
      <c r="F30" s="114">
        <v>15061</v>
      </c>
      <c r="G30" s="114">
        <v>6207</v>
      </c>
      <c r="H30" s="114">
        <v>16277</v>
      </c>
      <c r="I30" s="115">
        <v>13636</v>
      </c>
      <c r="J30" s="114">
        <v>9871</v>
      </c>
      <c r="K30" s="114">
        <v>3765</v>
      </c>
      <c r="L30" s="423">
        <v>4202</v>
      </c>
      <c r="M30" s="424">
        <v>3818</v>
      </c>
    </row>
    <row r="31" spans="1:13" ht="11.1" customHeight="1" x14ac:dyDescent="0.2">
      <c r="A31" s="422" t="s">
        <v>387</v>
      </c>
      <c r="B31" s="115">
        <v>52259</v>
      </c>
      <c r="C31" s="114">
        <v>27061</v>
      </c>
      <c r="D31" s="114">
        <v>25198</v>
      </c>
      <c r="E31" s="114">
        <v>36889</v>
      </c>
      <c r="F31" s="114">
        <v>15358</v>
      </c>
      <c r="G31" s="114">
        <v>6198</v>
      </c>
      <c r="H31" s="114">
        <v>16484</v>
      </c>
      <c r="I31" s="115">
        <v>14339</v>
      </c>
      <c r="J31" s="114">
        <v>10410</v>
      </c>
      <c r="K31" s="114">
        <v>3929</v>
      </c>
      <c r="L31" s="423">
        <v>4029</v>
      </c>
      <c r="M31" s="424">
        <v>3583</v>
      </c>
    </row>
    <row r="32" spans="1:13" ht="11.1" customHeight="1" x14ac:dyDescent="0.2">
      <c r="A32" s="422" t="s">
        <v>388</v>
      </c>
      <c r="B32" s="115">
        <v>53087</v>
      </c>
      <c r="C32" s="114">
        <v>27458</v>
      </c>
      <c r="D32" s="114">
        <v>25629</v>
      </c>
      <c r="E32" s="114">
        <v>37374</v>
      </c>
      <c r="F32" s="114">
        <v>15708</v>
      </c>
      <c r="G32" s="114">
        <v>6604</v>
      </c>
      <c r="H32" s="114">
        <v>16702</v>
      </c>
      <c r="I32" s="115">
        <v>14107</v>
      </c>
      <c r="J32" s="114">
        <v>10075</v>
      </c>
      <c r="K32" s="114">
        <v>4032</v>
      </c>
      <c r="L32" s="423">
        <v>5433</v>
      </c>
      <c r="M32" s="424">
        <v>4756</v>
      </c>
    </row>
    <row r="33" spans="1:13" s="110" customFormat="1" ht="11.1" customHeight="1" x14ac:dyDescent="0.2">
      <c r="A33" s="422" t="s">
        <v>389</v>
      </c>
      <c r="B33" s="115">
        <v>52911</v>
      </c>
      <c r="C33" s="114">
        <v>27239</v>
      </c>
      <c r="D33" s="114">
        <v>25672</v>
      </c>
      <c r="E33" s="114">
        <v>37047</v>
      </c>
      <c r="F33" s="114">
        <v>15859</v>
      </c>
      <c r="G33" s="114">
        <v>6420</v>
      </c>
      <c r="H33" s="114">
        <v>16734</v>
      </c>
      <c r="I33" s="115">
        <v>14375</v>
      </c>
      <c r="J33" s="114">
        <v>10370</v>
      </c>
      <c r="K33" s="114">
        <v>4005</v>
      </c>
      <c r="L33" s="423">
        <v>3439</v>
      </c>
      <c r="M33" s="424">
        <v>3616</v>
      </c>
    </row>
    <row r="34" spans="1:13" ht="15" customHeight="1" x14ac:dyDescent="0.2">
      <c r="A34" s="422" t="s">
        <v>395</v>
      </c>
      <c r="B34" s="115">
        <v>52945</v>
      </c>
      <c r="C34" s="114">
        <v>27281</v>
      </c>
      <c r="D34" s="114">
        <v>25664</v>
      </c>
      <c r="E34" s="114">
        <v>37016</v>
      </c>
      <c r="F34" s="114">
        <v>15926</v>
      </c>
      <c r="G34" s="114">
        <v>6208</v>
      </c>
      <c r="H34" s="114">
        <v>16951</v>
      </c>
      <c r="I34" s="115">
        <v>14103</v>
      </c>
      <c r="J34" s="114">
        <v>10070</v>
      </c>
      <c r="K34" s="114">
        <v>4033</v>
      </c>
      <c r="L34" s="423">
        <v>3917</v>
      </c>
      <c r="M34" s="424">
        <v>3935</v>
      </c>
    </row>
    <row r="35" spans="1:13" ht="11.1" customHeight="1" x14ac:dyDescent="0.2">
      <c r="A35" s="422" t="s">
        <v>387</v>
      </c>
      <c r="B35" s="115">
        <v>53181</v>
      </c>
      <c r="C35" s="114">
        <v>27473</v>
      </c>
      <c r="D35" s="114">
        <v>25708</v>
      </c>
      <c r="E35" s="114">
        <v>37034</v>
      </c>
      <c r="F35" s="114">
        <v>16145</v>
      </c>
      <c r="G35" s="114">
        <v>6137</v>
      </c>
      <c r="H35" s="114">
        <v>17152</v>
      </c>
      <c r="I35" s="115">
        <v>14473</v>
      </c>
      <c r="J35" s="114">
        <v>10349</v>
      </c>
      <c r="K35" s="114">
        <v>4124</v>
      </c>
      <c r="L35" s="423">
        <v>3546</v>
      </c>
      <c r="M35" s="424">
        <v>3364</v>
      </c>
    </row>
    <row r="36" spans="1:13" ht="11.1" customHeight="1" x14ac:dyDescent="0.2">
      <c r="A36" s="422" t="s">
        <v>388</v>
      </c>
      <c r="B36" s="115">
        <v>53986</v>
      </c>
      <c r="C36" s="114">
        <v>27770</v>
      </c>
      <c r="D36" s="114">
        <v>26216</v>
      </c>
      <c r="E36" s="114">
        <v>37375</v>
      </c>
      <c r="F36" s="114">
        <v>16610</v>
      </c>
      <c r="G36" s="114">
        <v>6618</v>
      </c>
      <c r="H36" s="114">
        <v>17386</v>
      </c>
      <c r="I36" s="115">
        <v>14126</v>
      </c>
      <c r="J36" s="114">
        <v>9914</v>
      </c>
      <c r="K36" s="114">
        <v>4212</v>
      </c>
      <c r="L36" s="423">
        <v>5305</v>
      </c>
      <c r="M36" s="424">
        <v>4443</v>
      </c>
    </row>
    <row r="37" spans="1:13" s="110" customFormat="1" ht="11.1" customHeight="1" x14ac:dyDescent="0.2">
      <c r="A37" s="422" t="s">
        <v>389</v>
      </c>
      <c r="B37" s="115">
        <v>53753</v>
      </c>
      <c r="C37" s="114">
        <v>27455</v>
      </c>
      <c r="D37" s="114">
        <v>26298</v>
      </c>
      <c r="E37" s="114">
        <v>36960</v>
      </c>
      <c r="F37" s="114">
        <v>16793</v>
      </c>
      <c r="G37" s="114">
        <v>6374</v>
      </c>
      <c r="H37" s="114">
        <v>17485</v>
      </c>
      <c r="I37" s="115">
        <v>14375</v>
      </c>
      <c r="J37" s="114">
        <v>10122</v>
      </c>
      <c r="K37" s="114">
        <v>4253</v>
      </c>
      <c r="L37" s="423">
        <v>3441</v>
      </c>
      <c r="M37" s="424">
        <v>3707</v>
      </c>
    </row>
    <row r="38" spans="1:13" ht="15" customHeight="1" x14ac:dyDescent="0.2">
      <c r="A38" s="425" t="s">
        <v>396</v>
      </c>
      <c r="B38" s="115">
        <v>53844</v>
      </c>
      <c r="C38" s="114">
        <v>27563</v>
      </c>
      <c r="D38" s="114">
        <v>26281</v>
      </c>
      <c r="E38" s="114">
        <v>37037</v>
      </c>
      <c r="F38" s="114">
        <v>16807</v>
      </c>
      <c r="G38" s="114">
        <v>6221</v>
      </c>
      <c r="H38" s="114">
        <v>17655</v>
      </c>
      <c r="I38" s="115">
        <v>13808</v>
      </c>
      <c r="J38" s="114">
        <v>9657</v>
      </c>
      <c r="K38" s="114">
        <v>4151</v>
      </c>
      <c r="L38" s="423">
        <v>3898</v>
      </c>
      <c r="M38" s="424">
        <v>4098</v>
      </c>
    </row>
    <row r="39" spans="1:13" ht="11.1" customHeight="1" x14ac:dyDescent="0.2">
      <c r="A39" s="422" t="s">
        <v>387</v>
      </c>
      <c r="B39" s="115">
        <v>54078</v>
      </c>
      <c r="C39" s="114">
        <v>27708</v>
      </c>
      <c r="D39" s="114">
        <v>26370</v>
      </c>
      <c r="E39" s="114">
        <v>37032</v>
      </c>
      <c r="F39" s="114">
        <v>17046</v>
      </c>
      <c r="G39" s="114">
        <v>6152</v>
      </c>
      <c r="H39" s="114">
        <v>17922</v>
      </c>
      <c r="I39" s="115">
        <v>14109</v>
      </c>
      <c r="J39" s="114">
        <v>9905</v>
      </c>
      <c r="K39" s="114">
        <v>4204</v>
      </c>
      <c r="L39" s="423">
        <v>3714</v>
      </c>
      <c r="M39" s="424">
        <v>3626</v>
      </c>
    </row>
    <row r="40" spans="1:13" ht="11.1" customHeight="1" x14ac:dyDescent="0.2">
      <c r="A40" s="425" t="s">
        <v>388</v>
      </c>
      <c r="B40" s="115">
        <v>54846</v>
      </c>
      <c r="C40" s="114">
        <v>27990</v>
      </c>
      <c r="D40" s="114">
        <v>26856</v>
      </c>
      <c r="E40" s="114">
        <v>37518</v>
      </c>
      <c r="F40" s="114">
        <v>17328</v>
      </c>
      <c r="G40" s="114">
        <v>6679</v>
      </c>
      <c r="H40" s="114">
        <v>18065</v>
      </c>
      <c r="I40" s="115">
        <v>13998</v>
      </c>
      <c r="J40" s="114">
        <v>9614</v>
      </c>
      <c r="K40" s="114">
        <v>4384</v>
      </c>
      <c r="L40" s="423">
        <v>5872</v>
      </c>
      <c r="M40" s="424">
        <v>5170</v>
      </c>
    </row>
    <row r="41" spans="1:13" s="110" customFormat="1" ht="11.1" customHeight="1" x14ac:dyDescent="0.2">
      <c r="A41" s="422" t="s">
        <v>389</v>
      </c>
      <c r="B41" s="115">
        <v>54597</v>
      </c>
      <c r="C41" s="114">
        <v>27684</v>
      </c>
      <c r="D41" s="114">
        <v>26913</v>
      </c>
      <c r="E41" s="114">
        <v>37164</v>
      </c>
      <c r="F41" s="114">
        <v>17433</v>
      </c>
      <c r="G41" s="114">
        <v>6478</v>
      </c>
      <c r="H41" s="114">
        <v>18138</v>
      </c>
      <c r="I41" s="115">
        <v>14229</v>
      </c>
      <c r="J41" s="114">
        <v>9947</v>
      </c>
      <c r="K41" s="114">
        <v>4282</v>
      </c>
      <c r="L41" s="423">
        <v>3728</v>
      </c>
      <c r="M41" s="424">
        <v>3891</v>
      </c>
    </row>
    <row r="42" spans="1:13" ht="15" customHeight="1" x14ac:dyDescent="0.2">
      <c r="A42" s="422" t="s">
        <v>397</v>
      </c>
      <c r="B42" s="115">
        <v>54372</v>
      </c>
      <c r="C42" s="114">
        <v>27673</v>
      </c>
      <c r="D42" s="114">
        <v>26699</v>
      </c>
      <c r="E42" s="114">
        <v>37120</v>
      </c>
      <c r="F42" s="114">
        <v>17252</v>
      </c>
      <c r="G42" s="114">
        <v>6201</v>
      </c>
      <c r="H42" s="114">
        <v>18264</v>
      </c>
      <c r="I42" s="115">
        <v>13735</v>
      </c>
      <c r="J42" s="114">
        <v>9554</v>
      </c>
      <c r="K42" s="114">
        <v>4181</v>
      </c>
      <c r="L42" s="423">
        <v>4348</v>
      </c>
      <c r="M42" s="424">
        <v>4690</v>
      </c>
    </row>
    <row r="43" spans="1:13" ht="11.1" customHeight="1" x14ac:dyDescent="0.2">
      <c r="A43" s="422" t="s">
        <v>387</v>
      </c>
      <c r="B43" s="115">
        <v>54695</v>
      </c>
      <c r="C43" s="114">
        <v>27876</v>
      </c>
      <c r="D43" s="114">
        <v>26819</v>
      </c>
      <c r="E43" s="114">
        <v>37320</v>
      </c>
      <c r="F43" s="114">
        <v>17375</v>
      </c>
      <c r="G43" s="114">
        <v>6117</v>
      </c>
      <c r="H43" s="114">
        <v>18542</v>
      </c>
      <c r="I43" s="115">
        <v>13958</v>
      </c>
      <c r="J43" s="114">
        <v>9670</v>
      </c>
      <c r="K43" s="114">
        <v>4288</v>
      </c>
      <c r="L43" s="423">
        <v>3330</v>
      </c>
      <c r="M43" s="424">
        <v>3089</v>
      </c>
    </row>
    <row r="44" spans="1:13" ht="11.1" customHeight="1" x14ac:dyDescent="0.2">
      <c r="A44" s="422" t="s">
        <v>388</v>
      </c>
      <c r="B44" s="115">
        <v>54519</v>
      </c>
      <c r="C44" s="114">
        <v>27840</v>
      </c>
      <c r="D44" s="114">
        <v>26679</v>
      </c>
      <c r="E44" s="114">
        <v>37576</v>
      </c>
      <c r="F44" s="114">
        <v>16943</v>
      </c>
      <c r="G44" s="114">
        <v>6415</v>
      </c>
      <c r="H44" s="114">
        <v>18545</v>
      </c>
      <c r="I44" s="115">
        <v>11135</v>
      </c>
      <c r="J44" s="114">
        <v>7154</v>
      </c>
      <c r="K44" s="114">
        <v>3981</v>
      </c>
      <c r="L44" s="423">
        <v>5209</v>
      </c>
      <c r="M44" s="424">
        <v>5416</v>
      </c>
    </row>
    <row r="45" spans="1:13" s="110" customFormat="1" ht="11.1" customHeight="1" x14ac:dyDescent="0.2">
      <c r="A45" s="422" t="s">
        <v>389</v>
      </c>
      <c r="B45" s="115">
        <v>54281</v>
      </c>
      <c r="C45" s="114">
        <v>27583</v>
      </c>
      <c r="D45" s="114">
        <v>26698</v>
      </c>
      <c r="E45" s="114">
        <v>37114</v>
      </c>
      <c r="F45" s="114">
        <v>17167</v>
      </c>
      <c r="G45" s="114">
        <v>6314</v>
      </c>
      <c r="H45" s="114">
        <v>18516</v>
      </c>
      <c r="I45" s="115">
        <v>11551</v>
      </c>
      <c r="J45" s="114">
        <v>7515</v>
      </c>
      <c r="K45" s="114">
        <v>4036</v>
      </c>
      <c r="L45" s="423">
        <v>3221</v>
      </c>
      <c r="M45" s="424">
        <v>3565</v>
      </c>
    </row>
    <row r="46" spans="1:13" ht="15" customHeight="1" x14ac:dyDescent="0.2">
      <c r="A46" s="422" t="s">
        <v>398</v>
      </c>
      <c r="B46" s="115">
        <v>54282</v>
      </c>
      <c r="C46" s="114">
        <v>27615</v>
      </c>
      <c r="D46" s="114">
        <v>26667</v>
      </c>
      <c r="E46" s="114">
        <v>37151</v>
      </c>
      <c r="F46" s="114">
        <v>17131</v>
      </c>
      <c r="G46" s="114">
        <v>6071</v>
      </c>
      <c r="H46" s="114">
        <v>18708</v>
      </c>
      <c r="I46" s="115">
        <v>11204</v>
      </c>
      <c r="J46" s="114">
        <v>7202</v>
      </c>
      <c r="K46" s="114">
        <v>4002</v>
      </c>
      <c r="L46" s="423">
        <v>3820</v>
      </c>
      <c r="M46" s="424">
        <v>3852</v>
      </c>
    </row>
    <row r="47" spans="1:13" ht="11.1" customHeight="1" x14ac:dyDescent="0.2">
      <c r="A47" s="422" t="s">
        <v>387</v>
      </c>
      <c r="B47" s="115">
        <v>54478</v>
      </c>
      <c r="C47" s="114">
        <v>27810</v>
      </c>
      <c r="D47" s="114">
        <v>26668</v>
      </c>
      <c r="E47" s="114">
        <v>37201</v>
      </c>
      <c r="F47" s="114">
        <v>17277</v>
      </c>
      <c r="G47" s="114">
        <v>5974</v>
      </c>
      <c r="H47" s="114">
        <v>18889</v>
      </c>
      <c r="I47" s="115">
        <v>11526</v>
      </c>
      <c r="J47" s="114">
        <v>7524</v>
      </c>
      <c r="K47" s="114">
        <v>4002</v>
      </c>
      <c r="L47" s="423">
        <v>3542</v>
      </c>
      <c r="M47" s="424">
        <v>3356</v>
      </c>
    </row>
    <row r="48" spans="1:13" ht="11.1" customHeight="1" x14ac:dyDescent="0.2">
      <c r="A48" s="422" t="s">
        <v>388</v>
      </c>
      <c r="B48" s="115">
        <v>55382</v>
      </c>
      <c r="C48" s="114">
        <v>28250</v>
      </c>
      <c r="D48" s="114">
        <v>27132</v>
      </c>
      <c r="E48" s="114">
        <v>37834</v>
      </c>
      <c r="F48" s="114">
        <v>17548</v>
      </c>
      <c r="G48" s="114">
        <v>6458</v>
      </c>
      <c r="H48" s="114">
        <v>19138</v>
      </c>
      <c r="I48" s="115">
        <v>11193</v>
      </c>
      <c r="J48" s="114">
        <v>7083</v>
      </c>
      <c r="K48" s="114">
        <v>4110</v>
      </c>
      <c r="L48" s="423">
        <v>5063</v>
      </c>
      <c r="M48" s="424">
        <v>4471</v>
      </c>
    </row>
    <row r="49" spans="1:17" s="110" customFormat="1" ht="11.1" customHeight="1" x14ac:dyDescent="0.2">
      <c r="A49" s="422" t="s">
        <v>389</v>
      </c>
      <c r="B49" s="115">
        <v>55143</v>
      </c>
      <c r="C49" s="114">
        <v>27900</v>
      </c>
      <c r="D49" s="114">
        <v>27243</v>
      </c>
      <c r="E49" s="114">
        <v>37400</v>
      </c>
      <c r="F49" s="114">
        <v>17743</v>
      </c>
      <c r="G49" s="114">
        <v>6356</v>
      </c>
      <c r="H49" s="114">
        <v>19157</v>
      </c>
      <c r="I49" s="115">
        <v>11433</v>
      </c>
      <c r="J49" s="114">
        <v>7272</v>
      </c>
      <c r="K49" s="114">
        <v>4161</v>
      </c>
      <c r="L49" s="423">
        <v>3272</v>
      </c>
      <c r="M49" s="424">
        <v>3983</v>
      </c>
    </row>
    <row r="50" spans="1:17" ht="15" customHeight="1" x14ac:dyDescent="0.2">
      <c r="A50" s="422" t="s">
        <v>399</v>
      </c>
      <c r="B50" s="143">
        <v>57181</v>
      </c>
      <c r="C50" s="144">
        <v>29571</v>
      </c>
      <c r="D50" s="144">
        <v>27610</v>
      </c>
      <c r="E50" s="144">
        <v>39168</v>
      </c>
      <c r="F50" s="144">
        <v>18013</v>
      </c>
      <c r="G50" s="144">
        <v>6263</v>
      </c>
      <c r="H50" s="144">
        <v>19696</v>
      </c>
      <c r="I50" s="143">
        <v>10694</v>
      </c>
      <c r="J50" s="144">
        <v>6781</v>
      </c>
      <c r="K50" s="144">
        <v>3913</v>
      </c>
      <c r="L50" s="426">
        <v>3526</v>
      </c>
      <c r="M50" s="427">
        <v>3959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5.3406285693231643</v>
      </c>
      <c r="C6" s="480">
        <f>'Tabelle 3.3'!J11</f>
        <v>-4.5519457336665479</v>
      </c>
      <c r="D6" s="481">
        <f t="shared" ref="D6:E9" si="0">IF(OR(AND(B6&gt;=-50,B6&lt;=50),ISNUMBER(B6)=FALSE),B6,"")</f>
        <v>5.3406285693231643</v>
      </c>
      <c r="E6" s="481">
        <f t="shared" si="0"/>
        <v>-4.5519457336665479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5.3406285693231643</v>
      </c>
      <c r="C14" s="480">
        <f>'Tabelle 3.3'!J11</f>
        <v>-4.5519457336665479</v>
      </c>
      <c r="D14" s="481">
        <f>IF(OR(AND(B14&gt;=-50,B14&lt;=50),ISNUMBER(B14)=FALSE),B14,"")</f>
        <v>5.3406285693231643</v>
      </c>
      <c r="E14" s="481">
        <f>IF(OR(AND(C14&gt;=-50,C14&lt;=50),ISNUMBER(C14)=FALSE),C14,"")</f>
        <v>-4.5519457336665479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-9.7560975609756095</v>
      </c>
      <c r="C15" s="480">
        <f>'Tabelle 3.3'!J12</f>
        <v>-8</v>
      </c>
      <c r="D15" s="481">
        <f t="shared" ref="D15:E45" si="3">IF(OR(AND(B15&gt;=-50,B15&lt;=50),ISNUMBER(B15)=FALSE),B15,"")</f>
        <v>-9.7560975609756095</v>
      </c>
      <c r="E15" s="481">
        <f t="shared" si="3"/>
        <v>-8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1.1508951406649617</v>
      </c>
      <c r="C16" s="480">
        <f>'Tabelle 3.3'!J13</f>
        <v>0</v>
      </c>
      <c r="D16" s="481">
        <f t="shared" si="3"/>
        <v>1.1508951406649617</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13.074994919043425</v>
      </c>
      <c r="C17" s="480">
        <f>'Tabelle 3.3'!J14</f>
        <v>-10.431154381084839</v>
      </c>
      <c r="D17" s="481">
        <f t="shared" si="3"/>
        <v>13.074994919043425</v>
      </c>
      <c r="E17" s="481">
        <f t="shared" si="3"/>
        <v>-10.431154381084839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0.16616816218012628</v>
      </c>
      <c r="C18" s="480">
        <f>'Tabelle 3.3'!J15</f>
        <v>-12.57606490872211</v>
      </c>
      <c r="D18" s="481">
        <f t="shared" si="3"/>
        <v>0.16616816218012628</v>
      </c>
      <c r="E18" s="481">
        <f t="shared" si="3"/>
        <v>-12.57606490872211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16.988005330964015</v>
      </c>
      <c r="C19" s="480">
        <f>'Tabelle 3.3'!J16</f>
        <v>-4.7945205479452051</v>
      </c>
      <c r="D19" s="481">
        <f t="shared" si="3"/>
        <v>16.988005330964015</v>
      </c>
      <c r="E19" s="481">
        <f t="shared" si="3"/>
        <v>-4.7945205479452051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2.6156941649899395</v>
      </c>
      <c r="C20" s="480">
        <f>'Tabelle 3.3'!J17</f>
        <v>-7.5</v>
      </c>
      <c r="D20" s="481">
        <f t="shared" si="3"/>
        <v>2.6156941649899395</v>
      </c>
      <c r="E20" s="481">
        <f t="shared" si="3"/>
        <v>-7.5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-2.7906976744186047</v>
      </c>
      <c r="C21" s="480">
        <f>'Tabelle 3.3'!J18</f>
        <v>-7.6530612244897958</v>
      </c>
      <c r="D21" s="481">
        <f t="shared" si="3"/>
        <v>-2.7906976744186047</v>
      </c>
      <c r="E21" s="481">
        <f t="shared" si="3"/>
        <v>-7.6530612244897958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1.0010179843909059</v>
      </c>
      <c r="C22" s="480">
        <f>'Tabelle 3.3'!J19</f>
        <v>-0.59405940594059403</v>
      </c>
      <c r="D22" s="481">
        <f t="shared" si="3"/>
        <v>1.0010179843909059</v>
      </c>
      <c r="E22" s="481">
        <f t="shared" si="3"/>
        <v>-0.59405940594059403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2.1033868092691623</v>
      </c>
      <c r="C23" s="480">
        <f>'Tabelle 3.3'!J20</f>
        <v>-8.6061739943872784</v>
      </c>
      <c r="D23" s="481">
        <f t="shared" si="3"/>
        <v>2.1033868092691623</v>
      </c>
      <c r="E23" s="481">
        <f t="shared" si="3"/>
        <v>-8.6061739943872784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-1.5541264737406217</v>
      </c>
      <c r="C24" s="480">
        <f>'Tabelle 3.3'!J21</f>
        <v>-11.959981809913597</v>
      </c>
      <c r="D24" s="481">
        <f t="shared" si="3"/>
        <v>-1.5541264737406217</v>
      </c>
      <c r="E24" s="481">
        <f t="shared" si="3"/>
        <v>-11.959981809913597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10.189701897018971</v>
      </c>
      <c r="C25" s="480">
        <f>'Tabelle 3.3'!J22</f>
        <v>0</v>
      </c>
      <c r="D25" s="481">
        <f t="shared" si="3"/>
        <v>10.189701897018971</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24.757281553398059</v>
      </c>
      <c r="C26" s="480">
        <f>'Tabelle 3.3'!J23</f>
        <v>40.54054054054054</v>
      </c>
      <c r="D26" s="481">
        <f t="shared" si="3"/>
        <v>24.757281553398059</v>
      </c>
      <c r="E26" s="481">
        <f t="shared" si="3"/>
        <v>40.54054054054054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5.1190899395662992</v>
      </c>
      <c r="C27" s="480">
        <f>'Tabelle 3.3'!J24</f>
        <v>-2.1517553793884483</v>
      </c>
      <c r="D27" s="481">
        <f t="shared" si="3"/>
        <v>5.1190899395662992</v>
      </c>
      <c r="E27" s="481">
        <f t="shared" si="3"/>
        <v>-2.1517553793884483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-1.1871508379888269</v>
      </c>
      <c r="C28" s="480">
        <f>'Tabelle 3.3'!J25</f>
        <v>-7.9462102689486551</v>
      </c>
      <c r="D28" s="481">
        <f t="shared" si="3"/>
        <v>-1.1871508379888269</v>
      </c>
      <c r="E28" s="481">
        <f t="shared" si="3"/>
        <v>-7.9462102689486551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-13.031161473087819</v>
      </c>
      <c r="C29" s="480">
        <f>'Tabelle 3.3'!J26</f>
        <v>-8.3333333333333339</v>
      </c>
      <c r="D29" s="481">
        <f t="shared" si="3"/>
        <v>-13.031161473087819</v>
      </c>
      <c r="E29" s="481">
        <f t="shared" si="3"/>
        <v>-8.3333333333333339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5.3987730061349692</v>
      </c>
      <c r="C30" s="480">
        <f>'Tabelle 3.3'!J27</f>
        <v>-8.1081081081081088</v>
      </c>
      <c r="D30" s="481">
        <f t="shared" si="3"/>
        <v>5.3987730061349692</v>
      </c>
      <c r="E30" s="481">
        <f t="shared" si="3"/>
        <v>-8.1081081081081088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0.53235053235053231</v>
      </c>
      <c r="C31" s="480">
        <f>'Tabelle 3.3'!J28</f>
        <v>1.8105849582172702</v>
      </c>
      <c r="D31" s="481">
        <f t="shared" si="3"/>
        <v>0.53235053235053231</v>
      </c>
      <c r="E31" s="481">
        <f t="shared" si="3"/>
        <v>1.8105849582172702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2.5426944971537</v>
      </c>
      <c r="C32" s="480">
        <f>'Tabelle 3.3'!J29</f>
        <v>3.103448275862069</v>
      </c>
      <c r="D32" s="481">
        <f t="shared" si="3"/>
        <v>2.5426944971537</v>
      </c>
      <c r="E32" s="481">
        <f t="shared" si="3"/>
        <v>3.103448275862069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3.2131299121590384</v>
      </c>
      <c r="C33" s="480">
        <f>'Tabelle 3.3'!J30</f>
        <v>0.50167224080267558</v>
      </c>
      <c r="D33" s="481">
        <f t="shared" si="3"/>
        <v>3.2131299121590384</v>
      </c>
      <c r="E33" s="481">
        <f t="shared" si="3"/>
        <v>0.50167224080267558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1.455223880597015</v>
      </c>
      <c r="C34" s="480">
        <f>'Tabelle 3.3'!J31</f>
        <v>-2.5304592314901595</v>
      </c>
      <c r="D34" s="481">
        <f t="shared" si="3"/>
        <v>1.455223880597015</v>
      </c>
      <c r="E34" s="481">
        <f t="shared" si="3"/>
        <v>-2.5304592314901595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-9.7560975609756095</v>
      </c>
      <c r="C37" s="480">
        <f>'Tabelle 3.3'!J34</f>
        <v>-8</v>
      </c>
      <c r="D37" s="481">
        <f t="shared" si="3"/>
        <v>-9.7560975609756095</v>
      </c>
      <c r="E37" s="481">
        <f t="shared" si="3"/>
        <v>-8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10.784986840599611</v>
      </c>
      <c r="C38" s="480">
        <f>'Tabelle 3.3'!J35</f>
        <v>-9.5948827292110881</v>
      </c>
      <c r="D38" s="481">
        <f t="shared" si="3"/>
        <v>10.784986840599611</v>
      </c>
      <c r="E38" s="481">
        <f t="shared" si="3"/>
        <v>-9.5948827292110881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2.7830728173846739</v>
      </c>
      <c r="C39" s="480">
        <f>'Tabelle 3.3'!J36</f>
        <v>-4.0816326530612246</v>
      </c>
      <c r="D39" s="481">
        <f t="shared" si="3"/>
        <v>2.7830728173846739</v>
      </c>
      <c r="E39" s="481">
        <f t="shared" si="3"/>
        <v>-4.0816326530612246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2.7830728173846739</v>
      </c>
      <c r="C45" s="480">
        <f>'Tabelle 3.3'!J36</f>
        <v>-4.0816326530612246</v>
      </c>
      <c r="D45" s="481">
        <f t="shared" si="3"/>
        <v>2.7830728173846739</v>
      </c>
      <c r="E45" s="481">
        <f t="shared" si="3"/>
        <v>-4.0816326530612246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49791</v>
      </c>
      <c r="C51" s="487">
        <v>7779</v>
      </c>
      <c r="D51" s="487">
        <v>3385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50255</v>
      </c>
      <c r="C52" s="487">
        <v>8136</v>
      </c>
      <c r="D52" s="487">
        <v>3456</v>
      </c>
      <c r="E52" s="488">
        <f t="shared" ref="E52:G70" si="11">IF($A$51=37802,IF(COUNTBLANK(B$51:B$70)&gt;0,#N/A,B52/B$51*100),IF(COUNTBLANK(B$51:B$75)&gt;0,#N/A,B52/B$51*100))</f>
        <v>100.93189532244784</v>
      </c>
      <c r="F52" s="488">
        <f t="shared" si="11"/>
        <v>104.5892788276128</v>
      </c>
      <c r="G52" s="488">
        <f t="shared" si="11"/>
        <v>102.09748892171345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51441</v>
      </c>
      <c r="C53" s="487">
        <v>10005</v>
      </c>
      <c r="D53" s="487">
        <v>3885</v>
      </c>
      <c r="E53" s="488">
        <f t="shared" si="11"/>
        <v>103.31385190094595</v>
      </c>
      <c r="F53" s="488">
        <f t="shared" si="11"/>
        <v>128.61550327805631</v>
      </c>
      <c r="G53" s="488">
        <f t="shared" si="11"/>
        <v>114.77104874446084</v>
      </c>
      <c r="H53" s="489">
        <f>IF(ISERROR(L53)=TRUE,IF(MONTH(A53)=MONTH(MAX(A$51:A$75)),A53,""),"")</f>
        <v>41883</v>
      </c>
      <c r="I53" s="488">
        <f t="shared" si="12"/>
        <v>103.31385190094595</v>
      </c>
      <c r="J53" s="488">
        <f t="shared" si="10"/>
        <v>128.61550327805631</v>
      </c>
      <c r="K53" s="488">
        <f t="shared" si="10"/>
        <v>114.77104874446084</v>
      </c>
      <c r="L53" s="488" t="e">
        <f t="shared" si="13"/>
        <v>#N/A</v>
      </c>
    </row>
    <row r="54" spans="1:14" ht="15" customHeight="1" x14ac:dyDescent="0.2">
      <c r="A54" s="490" t="s">
        <v>462</v>
      </c>
      <c r="B54" s="487">
        <v>51335</v>
      </c>
      <c r="C54" s="487">
        <v>10368</v>
      </c>
      <c r="D54" s="487">
        <v>3873</v>
      </c>
      <c r="E54" s="488">
        <f t="shared" si="11"/>
        <v>103.1009620212488</v>
      </c>
      <c r="F54" s="488">
        <f t="shared" si="11"/>
        <v>133.28191284226764</v>
      </c>
      <c r="G54" s="488">
        <f t="shared" si="11"/>
        <v>114.41654357459379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51770</v>
      </c>
      <c r="C55" s="487">
        <v>9871</v>
      </c>
      <c r="D55" s="487">
        <v>3765</v>
      </c>
      <c r="E55" s="488">
        <f t="shared" si="11"/>
        <v>103.97461388604366</v>
      </c>
      <c r="F55" s="488">
        <f t="shared" si="11"/>
        <v>126.89291682735571</v>
      </c>
      <c r="G55" s="488">
        <f t="shared" si="11"/>
        <v>111.22599704579027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52259</v>
      </c>
      <c r="C56" s="487">
        <v>10410</v>
      </c>
      <c r="D56" s="487">
        <v>3929</v>
      </c>
      <c r="E56" s="488">
        <f t="shared" si="11"/>
        <v>104.95671908577854</v>
      </c>
      <c r="F56" s="488">
        <f t="shared" si="11"/>
        <v>133.82182799845739</v>
      </c>
      <c r="G56" s="488">
        <f t="shared" si="11"/>
        <v>116.07090103397341</v>
      </c>
      <c r="H56" s="489" t="str">
        <f t="shared" si="14"/>
        <v/>
      </c>
      <c r="I56" s="488" t="str">
        <f t="shared" si="12"/>
        <v/>
      </c>
      <c r="J56" s="488" t="str">
        <f t="shared" si="10"/>
        <v/>
      </c>
      <c r="K56" s="488" t="str">
        <f t="shared" si="10"/>
        <v/>
      </c>
      <c r="L56" s="488" t="e">
        <f t="shared" si="13"/>
        <v>#N/A</v>
      </c>
    </row>
    <row r="57" spans="1:14" ht="15" customHeight="1" x14ac:dyDescent="0.2">
      <c r="A57" s="490">
        <v>42248</v>
      </c>
      <c r="B57" s="487">
        <v>53087</v>
      </c>
      <c r="C57" s="487">
        <v>10075</v>
      </c>
      <c r="D57" s="487">
        <v>4032</v>
      </c>
      <c r="E57" s="488">
        <f t="shared" si="11"/>
        <v>106.61967022152598</v>
      </c>
      <c r="F57" s="488">
        <f t="shared" si="11"/>
        <v>129.51536187170586</v>
      </c>
      <c r="G57" s="488">
        <f t="shared" si="11"/>
        <v>119.11373707533235</v>
      </c>
      <c r="H57" s="489">
        <f t="shared" si="14"/>
        <v>42248</v>
      </c>
      <c r="I57" s="488">
        <f t="shared" si="12"/>
        <v>106.61967022152598</v>
      </c>
      <c r="J57" s="488">
        <f t="shared" si="10"/>
        <v>129.51536187170586</v>
      </c>
      <c r="K57" s="488">
        <f t="shared" si="10"/>
        <v>119.11373707533235</v>
      </c>
      <c r="L57" s="488" t="e">
        <f t="shared" si="13"/>
        <v>#N/A</v>
      </c>
    </row>
    <row r="58" spans="1:14" ht="15" customHeight="1" x14ac:dyDescent="0.2">
      <c r="A58" s="490" t="s">
        <v>465</v>
      </c>
      <c r="B58" s="487">
        <v>52911</v>
      </c>
      <c r="C58" s="487">
        <v>10370</v>
      </c>
      <c r="D58" s="487">
        <v>4005</v>
      </c>
      <c r="E58" s="488">
        <f t="shared" si="11"/>
        <v>106.26619268542508</v>
      </c>
      <c r="F58" s="488">
        <f t="shared" si="11"/>
        <v>133.30762308780049</v>
      </c>
      <c r="G58" s="488">
        <f t="shared" si="11"/>
        <v>118.31610044313146</v>
      </c>
      <c r="H58" s="489" t="str">
        <f t="shared" si="14"/>
        <v/>
      </c>
      <c r="I58" s="488" t="str">
        <f t="shared" si="12"/>
        <v/>
      </c>
      <c r="J58" s="488" t="str">
        <f t="shared" si="10"/>
        <v/>
      </c>
      <c r="K58" s="488" t="str">
        <f t="shared" si="10"/>
        <v/>
      </c>
      <c r="L58" s="488" t="e">
        <f t="shared" si="13"/>
        <v>#N/A</v>
      </c>
    </row>
    <row r="59" spans="1:14" ht="15" customHeight="1" x14ac:dyDescent="0.2">
      <c r="A59" s="490" t="s">
        <v>466</v>
      </c>
      <c r="B59" s="487">
        <v>52945</v>
      </c>
      <c r="C59" s="487">
        <v>10070</v>
      </c>
      <c r="D59" s="487">
        <v>4033</v>
      </c>
      <c r="E59" s="488">
        <f t="shared" si="11"/>
        <v>106.33447811853547</v>
      </c>
      <c r="F59" s="488">
        <f t="shared" si="11"/>
        <v>129.45108625787375</v>
      </c>
      <c r="G59" s="488">
        <f t="shared" si="11"/>
        <v>119.14327917282125</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53181</v>
      </c>
      <c r="C60" s="487">
        <v>10349</v>
      </c>
      <c r="D60" s="487">
        <v>4124</v>
      </c>
      <c r="E60" s="488">
        <f t="shared" si="11"/>
        <v>106.80845936012533</v>
      </c>
      <c r="F60" s="488">
        <f t="shared" si="11"/>
        <v>133.03766550970562</v>
      </c>
      <c r="G60" s="488">
        <f t="shared" si="11"/>
        <v>121.83161004431315</v>
      </c>
      <c r="H60" s="489" t="str">
        <f t="shared" si="14"/>
        <v/>
      </c>
      <c r="I60" s="488" t="str">
        <f t="shared" si="12"/>
        <v/>
      </c>
      <c r="J60" s="488" t="str">
        <f t="shared" si="10"/>
        <v/>
      </c>
      <c r="K60" s="488" t="str">
        <f t="shared" si="10"/>
        <v/>
      </c>
      <c r="L60" s="488" t="e">
        <f t="shared" si="13"/>
        <v>#N/A</v>
      </c>
    </row>
    <row r="61" spans="1:14" ht="15" customHeight="1" x14ac:dyDescent="0.2">
      <c r="A61" s="490">
        <v>42614</v>
      </c>
      <c r="B61" s="487">
        <v>53986</v>
      </c>
      <c r="C61" s="487">
        <v>9914</v>
      </c>
      <c r="D61" s="487">
        <v>4212</v>
      </c>
      <c r="E61" s="488">
        <f t="shared" si="11"/>
        <v>108.42521740876865</v>
      </c>
      <c r="F61" s="488">
        <f t="shared" si="11"/>
        <v>127.44568710631185</v>
      </c>
      <c r="G61" s="488">
        <f t="shared" si="11"/>
        <v>124.43131462333825</v>
      </c>
      <c r="H61" s="489">
        <f t="shared" si="14"/>
        <v>42614</v>
      </c>
      <c r="I61" s="488">
        <f t="shared" si="12"/>
        <v>108.42521740876865</v>
      </c>
      <c r="J61" s="488">
        <f t="shared" si="10"/>
        <v>127.44568710631185</v>
      </c>
      <c r="K61" s="488">
        <f t="shared" si="10"/>
        <v>124.43131462333825</v>
      </c>
      <c r="L61" s="488" t="e">
        <f t="shared" si="13"/>
        <v>#N/A</v>
      </c>
    </row>
    <row r="62" spans="1:14" ht="15" customHeight="1" x14ac:dyDescent="0.2">
      <c r="A62" s="490" t="s">
        <v>468</v>
      </c>
      <c r="B62" s="487">
        <v>53753</v>
      </c>
      <c r="C62" s="487">
        <v>10122</v>
      </c>
      <c r="D62" s="487">
        <v>4253</v>
      </c>
      <c r="E62" s="488">
        <f t="shared" si="11"/>
        <v>107.95726135245324</v>
      </c>
      <c r="F62" s="488">
        <f t="shared" si="11"/>
        <v>130.11955264172772</v>
      </c>
      <c r="G62" s="488">
        <f t="shared" si="11"/>
        <v>125.64254062038404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53844</v>
      </c>
      <c r="C63" s="487">
        <v>9657</v>
      </c>
      <c r="D63" s="487">
        <v>4151</v>
      </c>
      <c r="E63" s="488">
        <f t="shared" si="11"/>
        <v>108.14002530577815</v>
      </c>
      <c r="F63" s="488">
        <f t="shared" si="11"/>
        <v>124.1419205553413</v>
      </c>
      <c r="G63" s="488">
        <f t="shared" si="11"/>
        <v>122.62924667651403</v>
      </c>
      <c r="H63" s="489" t="str">
        <f t="shared" si="14"/>
        <v/>
      </c>
      <c r="I63" s="488" t="str">
        <f t="shared" si="12"/>
        <v/>
      </c>
      <c r="J63" s="488" t="str">
        <f t="shared" si="10"/>
        <v/>
      </c>
      <c r="K63" s="488" t="str">
        <f t="shared" si="10"/>
        <v/>
      </c>
      <c r="L63" s="488" t="e">
        <f t="shared" si="13"/>
        <v>#N/A</v>
      </c>
    </row>
    <row r="64" spans="1:14" ht="15" customHeight="1" x14ac:dyDescent="0.2">
      <c r="A64" s="490" t="s">
        <v>470</v>
      </c>
      <c r="B64" s="487">
        <v>54078</v>
      </c>
      <c r="C64" s="487">
        <v>9905</v>
      </c>
      <c r="D64" s="487">
        <v>4204</v>
      </c>
      <c r="E64" s="488">
        <f t="shared" si="11"/>
        <v>108.60998975718503</v>
      </c>
      <c r="F64" s="488">
        <f t="shared" si="11"/>
        <v>127.32999100141407</v>
      </c>
      <c r="G64" s="488">
        <f t="shared" si="11"/>
        <v>124.19497784342688</v>
      </c>
      <c r="H64" s="489" t="str">
        <f t="shared" si="14"/>
        <v/>
      </c>
      <c r="I64" s="488" t="str">
        <f t="shared" si="12"/>
        <v/>
      </c>
      <c r="J64" s="488" t="str">
        <f t="shared" si="10"/>
        <v/>
      </c>
      <c r="K64" s="488" t="str">
        <f t="shared" si="10"/>
        <v/>
      </c>
      <c r="L64" s="488" t="e">
        <f t="shared" si="13"/>
        <v>#N/A</v>
      </c>
    </row>
    <row r="65" spans="1:12" ht="15" customHeight="1" x14ac:dyDescent="0.2">
      <c r="A65" s="490">
        <v>42979</v>
      </c>
      <c r="B65" s="487">
        <v>54846</v>
      </c>
      <c r="C65" s="487">
        <v>9614</v>
      </c>
      <c r="D65" s="487">
        <v>4384</v>
      </c>
      <c r="E65" s="488">
        <f t="shared" si="11"/>
        <v>110.15243718744352</v>
      </c>
      <c r="F65" s="488">
        <f t="shared" si="11"/>
        <v>123.58915027638513</v>
      </c>
      <c r="G65" s="488">
        <f t="shared" si="11"/>
        <v>129.51255539143278</v>
      </c>
      <c r="H65" s="489">
        <f t="shared" si="14"/>
        <v>42979</v>
      </c>
      <c r="I65" s="488">
        <f t="shared" si="12"/>
        <v>110.15243718744352</v>
      </c>
      <c r="J65" s="488">
        <f t="shared" si="10"/>
        <v>123.58915027638513</v>
      </c>
      <c r="K65" s="488">
        <f t="shared" si="10"/>
        <v>129.51255539143278</v>
      </c>
      <c r="L65" s="488" t="e">
        <f t="shared" si="13"/>
        <v>#N/A</v>
      </c>
    </row>
    <row r="66" spans="1:12" ht="15" customHeight="1" x14ac:dyDescent="0.2">
      <c r="A66" s="490" t="s">
        <v>471</v>
      </c>
      <c r="B66" s="487">
        <v>54597</v>
      </c>
      <c r="C66" s="487">
        <v>9947</v>
      </c>
      <c r="D66" s="487">
        <v>4282</v>
      </c>
      <c r="E66" s="488">
        <f t="shared" si="11"/>
        <v>109.65234680966441</v>
      </c>
      <c r="F66" s="488">
        <f t="shared" si="11"/>
        <v>127.86990615760381</v>
      </c>
      <c r="G66" s="488">
        <f t="shared" si="11"/>
        <v>126.49926144756279</v>
      </c>
      <c r="H66" s="489" t="str">
        <f t="shared" si="14"/>
        <v/>
      </c>
      <c r="I66" s="488" t="str">
        <f t="shared" si="12"/>
        <v/>
      </c>
      <c r="J66" s="488" t="str">
        <f t="shared" si="10"/>
        <v/>
      </c>
      <c r="K66" s="488" t="str">
        <f t="shared" si="10"/>
        <v/>
      </c>
      <c r="L66" s="488" t="e">
        <f t="shared" si="13"/>
        <v>#N/A</v>
      </c>
    </row>
    <row r="67" spans="1:12" ht="15" customHeight="1" x14ac:dyDescent="0.2">
      <c r="A67" s="490" t="s">
        <v>472</v>
      </c>
      <c r="B67" s="487">
        <v>54372</v>
      </c>
      <c r="C67" s="487">
        <v>9554</v>
      </c>
      <c r="D67" s="487">
        <v>4181</v>
      </c>
      <c r="E67" s="488">
        <f t="shared" si="11"/>
        <v>109.20045791408086</v>
      </c>
      <c r="F67" s="488">
        <f t="shared" si="11"/>
        <v>122.81784291039979</v>
      </c>
      <c r="G67" s="488">
        <f t="shared" si="11"/>
        <v>123.51550960118169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54695</v>
      </c>
      <c r="C68" s="487">
        <v>9670</v>
      </c>
      <c r="D68" s="487">
        <v>4288</v>
      </c>
      <c r="E68" s="488">
        <f t="shared" si="11"/>
        <v>109.84916952862966</v>
      </c>
      <c r="F68" s="488">
        <f t="shared" si="11"/>
        <v>124.30903715130479</v>
      </c>
      <c r="G68" s="488">
        <f t="shared" si="11"/>
        <v>126.67651403249631</v>
      </c>
      <c r="H68" s="489" t="str">
        <f t="shared" si="14"/>
        <v/>
      </c>
      <c r="I68" s="488" t="str">
        <f t="shared" si="12"/>
        <v/>
      </c>
      <c r="J68" s="488" t="str">
        <f t="shared" si="12"/>
        <v/>
      </c>
      <c r="K68" s="488" t="str">
        <f t="shared" si="12"/>
        <v/>
      </c>
      <c r="L68" s="488" t="e">
        <f t="shared" si="13"/>
        <v>#N/A</v>
      </c>
    </row>
    <row r="69" spans="1:12" ht="15" customHeight="1" x14ac:dyDescent="0.2">
      <c r="A69" s="490">
        <v>43344</v>
      </c>
      <c r="B69" s="487">
        <v>54519</v>
      </c>
      <c r="C69" s="487">
        <v>7154</v>
      </c>
      <c r="D69" s="487">
        <v>3981</v>
      </c>
      <c r="E69" s="488">
        <f t="shared" si="11"/>
        <v>109.49569199252878</v>
      </c>
      <c r="F69" s="488">
        <f t="shared" si="11"/>
        <v>91.965548270985991</v>
      </c>
      <c r="G69" s="488">
        <f t="shared" si="11"/>
        <v>117.60709010339734</v>
      </c>
      <c r="H69" s="489">
        <f t="shared" si="14"/>
        <v>43344</v>
      </c>
      <c r="I69" s="488">
        <f t="shared" si="12"/>
        <v>109.49569199252878</v>
      </c>
      <c r="J69" s="488">
        <f t="shared" si="12"/>
        <v>91.965548270985991</v>
      </c>
      <c r="K69" s="488">
        <f t="shared" si="12"/>
        <v>117.60709010339734</v>
      </c>
      <c r="L69" s="488" t="e">
        <f t="shared" si="13"/>
        <v>#N/A</v>
      </c>
    </row>
    <row r="70" spans="1:12" ht="15" customHeight="1" x14ac:dyDescent="0.2">
      <c r="A70" s="490" t="s">
        <v>474</v>
      </c>
      <c r="B70" s="487">
        <v>54281</v>
      </c>
      <c r="C70" s="487">
        <v>7515</v>
      </c>
      <c r="D70" s="487">
        <v>4036</v>
      </c>
      <c r="E70" s="488">
        <f t="shared" si="11"/>
        <v>109.01769396075596</v>
      </c>
      <c r="F70" s="488">
        <f t="shared" si="11"/>
        <v>96.606247589664491</v>
      </c>
      <c r="G70" s="488">
        <f t="shared" si="11"/>
        <v>119.23190546528804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54282</v>
      </c>
      <c r="C71" s="487">
        <v>7202</v>
      </c>
      <c r="D71" s="487">
        <v>4002</v>
      </c>
      <c r="E71" s="491">
        <f t="shared" ref="E71:G75" si="15">IF($A$51=37802,IF(COUNTBLANK(B$51:B$70)&gt;0,#N/A,IF(ISBLANK(B71)=FALSE,B71/B$51*100,#N/A)),IF(COUNTBLANK(B$51:B$75)&gt;0,#N/A,B71/B$51*100))</f>
        <v>109.01970235584744</v>
      </c>
      <c r="F71" s="491">
        <f t="shared" si="15"/>
        <v>92.582594163774274</v>
      </c>
      <c r="G71" s="491">
        <f t="shared" si="15"/>
        <v>118.2274741506647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54478</v>
      </c>
      <c r="C72" s="487">
        <v>7524</v>
      </c>
      <c r="D72" s="487">
        <v>4002</v>
      </c>
      <c r="E72" s="491">
        <f t="shared" si="15"/>
        <v>109.41334779377799</v>
      </c>
      <c r="F72" s="491">
        <f t="shared" si="15"/>
        <v>96.721943694562285</v>
      </c>
      <c r="G72" s="491">
        <f t="shared" si="15"/>
        <v>118.2274741506647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55382</v>
      </c>
      <c r="C73" s="487">
        <v>7083</v>
      </c>
      <c r="D73" s="487">
        <v>4110</v>
      </c>
      <c r="E73" s="491">
        <f t="shared" si="15"/>
        <v>111.22893695647808</v>
      </c>
      <c r="F73" s="491">
        <f t="shared" si="15"/>
        <v>91.052834554569998</v>
      </c>
      <c r="G73" s="491">
        <f t="shared" si="15"/>
        <v>121.41802067946826</v>
      </c>
      <c r="H73" s="492">
        <f>IF(A$51=37802,IF(ISERROR(L73)=TRUE,IF(ISBLANK(A73)=FALSE,IF(MONTH(A73)=MONTH(MAX(A$51:A$75)),A73,""),""),""),IF(ISERROR(L73)=TRUE,IF(MONTH(A73)=MONTH(MAX(A$51:A$75)),A73,""),""))</f>
        <v>43709</v>
      </c>
      <c r="I73" s="488">
        <f t="shared" si="12"/>
        <v>111.22893695647808</v>
      </c>
      <c r="J73" s="488">
        <f t="shared" si="12"/>
        <v>91.052834554569998</v>
      </c>
      <c r="K73" s="488">
        <f t="shared" si="12"/>
        <v>121.41802067946826</v>
      </c>
      <c r="L73" s="488" t="e">
        <f t="shared" si="13"/>
        <v>#N/A</v>
      </c>
    </row>
    <row r="74" spans="1:12" ht="15" customHeight="1" x14ac:dyDescent="0.2">
      <c r="A74" s="490" t="s">
        <v>477</v>
      </c>
      <c r="B74" s="487">
        <v>55143</v>
      </c>
      <c r="C74" s="487">
        <v>7272</v>
      </c>
      <c r="D74" s="487">
        <v>4161</v>
      </c>
      <c r="E74" s="491">
        <f t="shared" si="15"/>
        <v>110.74893052961379</v>
      </c>
      <c r="F74" s="491">
        <f t="shared" si="15"/>
        <v>93.482452757423829</v>
      </c>
      <c r="G74" s="491">
        <f t="shared" si="15"/>
        <v>122.92466765140324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57181</v>
      </c>
      <c r="C75" s="493">
        <v>6781</v>
      </c>
      <c r="D75" s="493">
        <v>3913</v>
      </c>
      <c r="E75" s="491">
        <f t="shared" si="15"/>
        <v>114.84203972605491</v>
      </c>
      <c r="F75" s="491">
        <f t="shared" si="15"/>
        <v>87.170587479110424</v>
      </c>
      <c r="G75" s="491">
        <f t="shared" si="15"/>
        <v>115.59822747415068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111.22893695647808</v>
      </c>
      <c r="J77" s="488">
        <f>IF(J75&lt;&gt;"",J75,IF(J74&lt;&gt;"",J74,IF(J73&lt;&gt;"",J73,IF(J72&lt;&gt;"",J72,IF(J71&lt;&gt;"",J71,IF(J70&lt;&gt;"",J70,""))))))</f>
        <v>91.052834554569998</v>
      </c>
      <c r="K77" s="488">
        <f>IF(K75&lt;&gt;"",K75,IF(K74&lt;&gt;"",K74,IF(K73&lt;&gt;"",K73,IF(K72&lt;&gt;"",K72,IF(K71&lt;&gt;"",K71,IF(K70&lt;&gt;"",K70,""))))))</f>
        <v>121.41802067946826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+11,2%</v>
      </c>
      <c r="J79" s="488" t="str">
        <f>"GeB - ausschließlich: "&amp;IF(J77&gt;100,"+","")&amp;TEXT(J77-100,"0,0")&amp;"%"</f>
        <v>GeB - ausschließlich: -8,9%</v>
      </c>
      <c r="K79" s="488" t="str">
        <f>"GeB - im Nebenjob: "&amp;IF(K77&gt;100,"+","")&amp;TEXT(K77-100,"0,0")&amp;"%"</f>
        <v>GeB - im Nebenjob: +21,4%</v>
      </c>
    </row>
    <row r="81" spans="9:9" ht="15" customHeight="1" x14ac:dyDescent="0.2">
      <c r="I81" s="488" t="str">
        <f>IF(ISERROR(HLOOKUP(1,I$78:K$79,2,FALSE)),"",HLOOKUP(1,I$78:K$79,2,FALSE))</f>
        <v>GeB - im Nebenjob: +21,4%</v>
      </c>
    </row>
    <row r="82" spans="9:9" ht="15" customHeight="1" x14ac:dyDescent="0.2">
      <c r="I82" s="488" t="str">
        <f>IF(ISERROR(HLOOKUP(2,I$78:K$79,2,FALSE)),"",HLOOKUP(2,I$78:K$79,2,FALSE))</f>
        <v>SvB: +11,2%</v>
      </c>
    </row>
    <row r="83" spans="9:9" ht="15" customHeight="1" x14ac:dyDescent="0.2">
      <c r="I83" s="488" t="str">
        <f>IF(ISERROR(HLOOKUP(3,I$78:K$79,2,FALSE)),"",HLOOKUP(3,I$78:K$79,2,FALSE))</f>
        <v>GeB - ausschließlich: -8,9%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57181</v>
      </c>
      <c r="E12" s="114">
        <v>55143</v>
      </c>
      <c r="F12" s="114">
        <v>55382</v>
      </c>
      <c r="G12" s="114">
        <v>54478</v>
      </c>
      <c r="H12" s="114">
        <v>54282</v>
      </c>
      <c r="I12" s="115">
        <v>2899</v>
      </c>
      <c r="J12" s="116">
        <v>5.3406285693231643</v>
      </c>
      <c r="N12" s="117"/>
    </row>
    <row r="13" spans="1:15" s="110" customFormat="1" ht="13.5" customHeight="1" x14ac:dyDescent="0.2">
      <c r="A13" s="118" t="s">
        <v>105</v>
      </c>
      <c r="B13" s="119" t="s">
        <v>106</v>
      </c>
      <c r="C13" s="113">
        <v>51.714730417446354</v>
      </c>
      <c r="D13" s="114">
        <v>29571</v>
      </c>
      <c r="E13" s="114">
        <v>27900</v>
      </c>
      <c r="F13" s="114">
        <v>28250</v>
      </c>
      <c r="G13" s="114">
        <v>27810</v>
      </c>
      <c r="H13" s="114">
        <v>27615</v>
      </c>
      <c r="I13" s="115">
        <v>1956</v>
      </c>
      <c r="J13" s="116">
        <v>7.08310700706138</v>
      </c>
    </row>
    <row r="14" spans="1:15" s="110" customFormat="1" ht="13.5" customHeight="1" x14ac:dyDescent="0.2">
      <c r="A14" s="120"/>
      <c r="B14" s="119" t="s">
        <v>107</v>
      </c>
      <c r="C14" s="113">
        <v>48.285269582553646</v>
      </c>
      <c r="D14" s="114">
        <v>27610</v>
      </c>
      <c r="E14" s="114">
        <v>27243</v>
      </c>
      <c r="F14" s="114">
        <v>27132</v>
      </c>
      <c r="G14" s="114">
        <v>26668</v>
      </c>
      <c r="H14" s="114">
        <v>26667</v>
      </c>
      <c r="I14" s="115">
        <v>943</v>
      </c>
      <c r="J14" s="116">
        <v>3.5362057974275323</v>
      </c>
    </row>
    <row r="15" spans="1:15" s="110" customFormat="1" ht="13.5" customHeight="1" x14ac:dyDescent="0.2">
      <c r="A15" s="118" t="s">
        <v>105</v>
      </c>
      <c r="B15" s="121" t="s">
        <v>108</v>
      </c>
      <c r="C15" s="113">
        <v>10.952938913275389</v>
      </c>
      <c r="D15" s="114">
        <v>6263</v>
      </c>
      <c r="E15" s="114">
        <v>6356</v>
      </c>
      <c r="F15" s="114">
        <v>6458</v>
      </c>
      <c r="G15" s="114">
        <v>5974</v>
      </c>
      <c r="H15" s="114">
        <v>6071</v>
      </c>
      <c r="I15" s="115">
        <v>192</v>
      </c>
      <c r="J15" s="116">
        <v>3.1625761818481304</v>
      </c>
    </row>
    <row r="16" spans="1:15" s="110" customFormat="1" ht="13.5" customHeight="1" x14ac:dyDescent="0.2">
      <c r="A16" s="118"/>
      <c r="B16" s="121" t="s">
        <v>109</v>
      </c>
      <c r="C16" s="113">
        <v>67.134187929557015</v>
      </c>
      <c r="D16" s="114">
        <v>38388</v>
      </c>
      <c r="E16" s="114">
        <v>36657</v>
      </c>
      <c r="F16" s="114">
        <v>36930</v>
      </c>
      <c r="G16" s="114">
        <v>36784</v>
      </c>
      <c r="H16" s="114">
        <v>36721</v>
      </c>
      <c r="I16" s="115">
        <v>1667</v>
      </c>
      <c r="J16" s="116">
        <v>4.5396367201328935</v>
      </c>
    </row>
    <row r="17" spans="1:10" s="110" customFormat="1" ht="13.5" customHeight="1" x14ac:dyDescent="0.2">
      <c r="A17" s="118"/>
      <c r="B17" s="121" t="s">
        <v>110</v>
      </c>
      <c r="C17" s="113">
        <v>21.040205662720133</v>
      </c>
      <c r="D17" s="114">
        <v>12031</v>
      </c>
      <c r="E17" s="114">
        <v>11647</v>
      </c>
      <c r="F17" s="114">
        <v>11512</v>
      </c>
      <c r="G17" s="114">
        <v>11255</v>
      </c>
      <c r="H17" s="114">
        <v>11054</v>
      </c>
      <c r="I17" s="115">
        <v>977</v>
      </c>
      <c r="J17" s="116">
        <v>8.8384295277727514</v>
      </c>
    </row>
    <row r="18" spans="1:10" s="110" customFormat="1" ht="13.5" customHeight="1" x14ac:dyDescent="0.2">
      <c r="A18" s="120"/>
      <c r="B18" s="121" t="s">
        <v>111</v>
      </c>
      <c r="C18" s="113">
        <v>0.87266749444745628</v>
      </c>
      <c r="D18" s="114">
        <v>499</v>
      </c>
      <c r="E18" s="114">
        <v>483</v>
      </c>
      <c r="F18" s="114">
        <v>482</v>
      </c>
      <c r="G18" s="114">
        <v>465</v>
      </c>
      <c r="H18" s="114">
        <v>436</v>
      </c>
      <c r="I18" s="115">
        <v>63</v>
      </c>
      <c r="J18" s="116">
        <v>14.44954128440367</v>
      </c>
    </row>
    <row r="19" spans="1:10" s="110" customFormat="1" ht="13.5" customHeight="1" x14ac:dyDescent="0.2">
      <c r="A19" s="120"/>
      <c r="B19" s="121" t="s">
        <v>112</v>
      </c>
      <c r="C19" s="113">
        <v>0.26757139609310787</v>
      </c>
      <c r="D19" s="114">
        <v>153</v>
      </c>
      <c r="E19" s="114">
        <v>138</v>
      </c>
      <c r="F19" s="114">
        <v>148</v>
      </c>
      <c r="G19" s="114">
        <v>133</v>
      </c>
      <c r="H19" s="114">
        <v>109</v>
      </c>
      <c r="I19" s="115">
        <v>44</v>
      </c>
      <c r="J19" s="116">
        <v>40.366972477064223</v>
      </c>
    </row>
    <row r="20" spans="1:10" s="110" customFormat="1" ht="13.5" customHeight="1" x14ac:dyDescent="0.2">
      <c r="A20" s="118" t="s">
        <v>113</v>
      </c>
      <c r="B20" s="122" t="s">
        <v>114</v>
      </c>
      <c r="C20" s="113">
        <v>68.498277399835615</v>
      </c>
      <c r="D20" s="114">
        <v>39168</v>
      </c>
      <c r="E20" s="114">
        <v>37400</v>
      </c>
      <c r="F20" s="114">
        <v>37834</v>
      </c>
      <c r="G20" s="114">
        <v>37201</v>
      </c>
      <c r="H20" s="114">
        <v>37151</v>
      </c>
      <c r="I20" s="115">
        <v>2017</v>
      </c>
      <c r="J20" s="116">
        <v>5.4291943689268125</v>
      </c>
    </row>
    <row r="21" spans="1:10" s="110" customFormat="1" ht="13.5" customHeight="1" x14ac:dyDescent="0.2">
      <c r="A21" s="120"/>
      <c r="B21" s="122" t="s">
        <v>115</v>
      </c>
      <c r="C21" s="113">
        <v>31.501722600164392</v>
      </c>
      <c r="D21" s="114">
        <v>18013</v>
      </c>
      <c r="E21" s="114">
        <v>17743</v>
      </c>
      <c r="F21" s="114">
        <v>17548</v>
      </c>
      <c r="G21" s="114">
        <v>17277</v>
      </c>
      <c r="H21" s="114">
        <v>17131</v>
      </c>
      <c r="I21" s="115">
        <v>882</v>
      </c>
      <c r="J21" s="116">
        <v>5.1485610880859261</v>
      </c>
    </row>
    <row r="22" spans="1:10" s="110" customFormat="1" ht="13.5" customHeight="1" x14ac:dyDescent="0.2">
      <c r="A22" s="118" t="s">
        <v>113</v>
      </c>
      <c r="B22" s="122" t="s">
        <v>116</v>
      </c>
      <c r="C22" s="113">
        <v>91.493677969955058</v>
      </c>
      <c r="D22" s="114">
        <v>52317</v>
      </c>
      <c r="E22" s="114">
        <v>50384</v>
      </c>
      <c r="F22" s="114">
        <v>50550</v>
      </c>
      <c r="G22" s="114">
        <v>49887</v>
      </c>
      <c r="H22" s="114">
        <v>49893</v>
      </c>
      <c r="I22" s="115">
        <v>2424</v>
      </c>
      <c r="J22" s="116">
        <v>4.8583969695147617</v>
      </c>
    </row>
    <row r="23" spans="1:10" s="110" customFormat="1" ht="13.5" customHeight="1" x14ac:dyDescent="0.2">
      <c r="A23" s="123"/>
      <c r="B23" s="124" t="s">
        <v>117</v>
      </c>
      <c r="C23" s="125">
        <v>8.4853360381945055</v>
      </c>
      <c r="D23" s="114">
        <v>4852</v>
      </c>
      <c r="E23" s="114">
        <v>4748</v>
      </c>
      <c r="F23" s="114">
        <v>4824</v>
      </c>
      <c r="G23" s="114">
        <v>4575</v>
      </c>
      <c r="H23" s="114">
        <v>4376</v>
      </c>
      <c r="I23" s="115">
        <v>476</v>
      </c>
      <c r="J23" s="116">
        <v>10.877513711151737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10694</v>
      </c>
      <c r="E26" s="114">
        <v>11433</v>
      </c>
      <c r="F26" s="114">
        <v>11193</v>
      </c>
      <c r="G26" s="114">
        <v>11526</v>
      </c>
      <c r="H26" s="140">
        <v>11204</v>
      </c>
      <c r="I26" s="115">
        <v>-510</v>
      </c>
      <c r="J26" s="116">
        <v>-4.5519457336665479</v>
      </c>
    </row>
    <row r="27" spans="1:10" s="110" customFormat="1" ht="13.5" customHeight="1" x14ac:dyDescent="0.2">
      <c r="A27" s="118" t="s">
        <v>105</v>
      </c>
      <c r="B27" s="119" t="s">
        <v>106</v>
      </c>
      <c r="C27" s="113">
        <v>36.553207406022068</v>
      </c>
      <c r="D27" s="115">
        <v>3909</v>
      </c>
      <c r="E27" s="114">
        <v>4225</v>
      </c>
      <c r="F27" s="114">
        <v>4143</v>
      </c>
      <c r="G27" s="114">
        <v>4200</v>
      </c>
      <c r="H27" s="140">
        <v>4095</v>
      </c>
      <c r="I27" s="115">
        <v>-186</v>
      </c>
      <c r="J27" s="116">
        <v>-4.542124542124542</v>
      </c>
    </row>
    <row r="28" spans="1:10" s="110" customFormat="1" ht="13.5" customHeight="1" x14ac:dyDescent="0.2">
      <c r="A28" s="120"/>
      <c r="B28" s="119" t="s">
        <v>107</v>
      </c>
      <c r="C28" s="113">
        <v>63.446792593977932</v>
      </c>
      <c r="D28" s="115">
        <v>6785</v>
      </c>
      <c r="E28" s="114">
        <v>7208</v>
      </c>
      <c r="F28" s="114">
        <v>7050</v>
      </c>
      <c r="G28" s="114">
        <v>7326</v>
      </c>
      <c r="H28" s="140">
        <v>7109</v>
      </c>
      <c r="I28" s="115">
        <v>-324</v>
      </c>
      <c r="J28" s="116">
        <v>-4.5576030384020259</v>
      </c>
    </row>
    <row r="29" spans="1:10" s="110" customFormat="1" ht="13.5" customHeight="1" x14ac:dyDescent="0.2">
      <c r="A29" s="118" t="s">
        <v>105</v>
      </c>
      <c r="B29" s="121" t="s">
        <v>108</v>
      </c>
      <c r="C29" s="113">
        <v>21.152047877314381</v>
      </c>
      <c r="D29" s="115">
        <v>2262</v>
      </c>
      <c r="E29" s="114">
        <v>2580</v>
      </c>
      <c r="F29" s="114">
        <v>2444</v>
      </c>
      <c r="G29" s="114">
        <v>2667</v>
      </c>
      <c r="H29" s="140">
        <v>2389</v>
      </c>
      <c r="I29" s="115">
        <v>-127</v>
      </c>
      <c r="J29" s="116">
        <v>-5.3160318124738382</v>
      </c>
    </row>
    <row r="30" spans="1:10" s="110" customFormat="1" ht="13.5" customHeight="1" x14ac:dyDescent="0.2">
      <c r="A30" s="118"/>
      <c r="B30" s="121" t="s">
        <v>109</v>
      </c>
      <c r="C30" s="113">
        <v>46.512062838975126</v>
      </c>
      <c r="D30" s="115">
        <v>4974</v>
      </c>
      <c r="E30" s="114">
        <v>5307</v>
      </c>
      <c r="F30" s="114">
        <v>5214</v>
      </c>
      <c r="G30" s="114">
        <v>5302</v>
      </c>
      <c r="H30" s="140">
        <v>5305</v>
      </c>
      <c r="I30" s="115">
        <v>-331</v>
      </c>
      <c r="J30" s="116">
        <v>-6.2393967954759662</v>
      </c>
    </row>
    <row r="31" spans="1:10" s="110" customFormat="1" ht="13.5" customHeight="1" x14ac:dyDescent="0.2">
      <c r="A31" s="118"/>
      <c r="B31" s="121" t="s">
        <v>110</v>
      </c>
      <c r="C31" s="113">
        <v>17.766972133906865</v>
      </c>
      <c r="D31" s="115">
        <v>1900</v>
      </c>
      <c r="E31" s="114">
        <v>1936</v>
      </c>
      <c r="F31" s="114">
        <v>1929</v>
      </c>
      <c r="G31" s="114">
        <v>1966</v>
      </c>
      <c r="H31" s="140">
        <v>1969</v>
      </c>
      <c r="I31" s="115">
        <v>-69</v>
      </c>
      <c r="J31" s="116">
        <v>-3.5043169121381412</v>
      </c>
    </row>
    <row r="32" spans="1:10" s="110" customFormat="1" ht="13.5" customHeight="1" x14ac:dyDescent="0.2">
      <c r="A32" s="120"/>
      <c r="B32" s="121" t="s">
        <v>111</v>
      </c>
      <c r="C32" s="113">
        <v>14.568917149803628</v>
      </c>
      <c r="D32" s="115">
        <v>1558</v>
      </c>
      <c r="E32" s="114">
        <v>1610</v>
      </c>
      <c r="F32" s="114">
        <v>1606</v>
      </c>
      <c r="G32" s="114">
        <v>1591</v>
      </c>
      <c r="H32" s="140">
        <v>1541</v>
      </c>
      <c r="I32" s="115">
        <v>17</v>
      </c>
      <c r="J32" s="116">
        <v>1.1031797534068786</v>
      </c>
    </row>
    <row r="33" spans="1:10" s="110" customFormat="1" ht="13.5" customHeight="1" x14ac:dyDescent="0.2">
      <c r="A33" s="120"/>
      <c r="B33" s="121" t="s">
        <v>112</v>
      </c>
      <c r="C33" s="113">
        <v>1.4120067327473349</v>
      </c>
      <c r="D33" s="115">
        <v>151</v>
      </c>
      <c r="E33" s="114">
        <v>161</v>
      </c>
      <c r="F33" s="114">
        <v>177</v>
      </c>
      <c r="G33" s="114">
        <v>160</v>
      </c>
      <c r="H33" s="140">
        <v>148</v>
      </c>
      <c r="I33" s="115">
        <v>3</v>
      </c>
      <c r="J33" s="116">
        <v>2.0270270270270272</v>
      </c>
    </row>
    <row r="34" spans="1:10" s="110" customFormat="1" ht="13.5" customHeight="1" x14ac:dyDescent="0.2">
      <c r="A34" s="118" t="s">
        <v>113</v>
      </c>
      <c r="B34" s="122" t="s">
        <v>116</v>
      </c>
      <c r="C34" s="113">
        <v>91.705629324855053</v>
      </c>
      <c r="D34" s="115">
        <v>9807</v>
      </c>
      <c r="E34" s="114">
        <v>10475</v>
      </c>
      <c r="F34" s="114">
        <v>10286</v>
      </c>
      <c r="G34" s="114">
        <v>10589</v>
      </c>
      <c r="H34" s="140">
        <v>10321</v>
      </c>
      <c r="I34" s="115">
        <v>-514</v>
      </c>
      <c r="J34" s="116">
        <v>-4.9801375835674841</v>
      </c>
    </row>
    <row r="35" spans="1:10" s="110" customFormat="1" ht="13.5" customHeight="1" x14ac:dyDescent="0.2">
      <c r="A35" s="118"/>
      <c r="B35" s="119" t="s">
        <v>117</v>
      </c>
      <c r="C35" s="113">
        <v>8.1354030297363007</v>
      </c>
      <c r="D35" s="115">
        <v>870</v>
      </c>
      <c r="E35" s="114">
        <v>939</v>
      </c>
      <c r="F35" s="114">
        <v>891</v>
      </c>
      <c r="G35" s="114">
        <v>920</v>
      </c>
      <c r="H35" s="140">
        <v>870</v>
      </c>
      <c r="I35" s="115">
        <v>0</v>
      </c>
      <c r="J35" s="116">
        <v>0</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6781</v>
      </c>
      <c r="E37" s="114">
        <v>7272</v>
      </c>
      <c r="F37" s="114">
        <v>7083</v>
      </c>
      <c r="G37" s="114">
        <v>7524</v>
      </c>
      <c r="H37" s="140">
        <v>7202</v>
      </c>
      <c r="I37" s="115">
        <v>-421</v>
      </c>
      <c r="J37" s="116">
        <v>-5.8455984448764235</v>
      </c>
    </row>
    <row r="38" spans="1:10" s="110" customFormat="1" ht="13.5" customHeight="1" x14ac:dyDescent="0.2">
      <c r="A38" s="118" t="s">
        <v>105</v>
      </c>
      <c r="B38" s="119" t="s">
        <v>106</v>
      </c>
      <c r="C38" s="113">
        <v>34.758885120188765</v>
      </c>
      <c r="D38" s="115">
        <v>2357</v>
      </c>
      <c r="E38" s="114">
        <v>2547</v>
      </c>
      <c r="F38" s="114">
        <v>2470</v>
      </c>
      <c r="G38" s="114">
        <v>2617</v>
      </c>
      <c r="H38" s="140">
        <v>2520</v>
      </c>
      <c r="I38" s="115">
        <v>-163</v>
      </c>
      <c r="J38" s="116">
        <v>-6.4682539682539684</v>
      </c>
    </row>
    <row r="39" spans="1:10" s="110" customFormat="1" ht="13.5" customHeight="1" x14ac:dyDescent="0.2">
      <c r="A39" s="120"/>
      <c r="B39" s="119" t="s">
        <v>107</v>
      </c>
      <c r="C39" s="113">
        <v>65.241114879811235</v>
      </c>
      <c r="D39" s="115">
        <v>4424</v>
      </c>
      <c r="E39" s="114">
        <v>4725</v>
      </c>
      <c r="F39" s="114">
        <v>4613</v>
      </c>
      <c r="G39" s="114">
        <v>4907</v>
      </c>
      <c r="H39" s="140">
        <v>4682</v>
      </c>
      <c r="I39" s="115">
        <v>-258</v>
      </c>
      <c r="J39" s="116">
        <v>-5.5104656129859038</v>
      </c>
    </row>
    <row r="40" spans="1:10" s="110" customFormat="1" ht="13.5" customHeight="1" x14ac:dyDescent="0.2">
      <c r="A40" s="118" t="s">
        <v>105</v>
      </c>
      <c r="B40" s="121" t="s">
        <v>108</v>
      </c>
      <c r="C40" s="113">
        <v>27.178882170771274</v>
      </c>
      <c r="D40" s="115">
        <v>1843</v>
      </c>
      <c r="E40" s="114">
        <v>2107</v>
      </c>
      <c r="F40" s="114">
        <v>1947</v>
      </c>
      <c r="G40" s="114">
        <v>2229</v>
      </c>
      <c r="H40" s="140">
        <v>1969</v>
      </c>
      <c r="I40" s="115">
        <v>-126</v>
      </c>
      <c r="J40" s="116">
        <v>-6.3991874047739969</v>
      </c>
    </row>
    <row r="41" spans="1:10" s="110" customFormat="1" ht="13.5" customHeight="1" x14ac:dyDescent="0.2">
      <c r="A41" s="118"/>
      <c r="B41" s="121" t="s">
        <v>109</v>
      </c>
      <c r="C41" s="113">
        <v>33.44639433711842</v>
      </c>
      <c r="D41" s="115">
        <v>2268</v>
      </c>
      <c r="E41" s="114">
        <v>2423</v>
      </c>
      <c r="F41" s="114">
        <v>2388</v>
      </c>
      <c r="G41" s="114">
        <v>2513</v>
      </c>
      <c r="H41" s="140">
        <v>2492</v>
      </c>
      <c r="I41" s="115">
        <v>-224</v>
      </c>
      <c r="J41" s="116">
        <v>-8.9887640449438209</v>
      </c>
    </row>
    <row r="42" spans="1:10" s="110" customFormat="1" ht="13.5" customHeight="1" x14ac:dyDescent="0.2">
      <c r="A42" s="118"/>
      <c r="B42" s="121" t="s">
        <v>110</v>
      </c>
      <c r="C42" s="113">
        <v>17.047633092464238</v>
      </c>
      <c r="D42" s="115">
        <v>1156</v>
      </c>
      <c r="E42" s="114">
        <v>1178</v>
      </c>
      <c r="F42" s="114">
        <v>1194</v>
      </c>
      <c r="G42" s="114">
        <v>1238</v>
      </c>
      <c r="H42" s="140">
        <v>1242</v>
      </c>
      <c r="I42" s="115">
        <v>-86</v>
      </c>
      <c r="J42" s="116">
        <v>-6.9243156199677935</v>
      </c>
    </row>
    <row r="43" spans="1:10" s="110" customFormat="1" ht="13.5" customHeight="1" x14ac:dyDescent="0.2">
      <c r="A43" s="120"/>
      <c r="B43" s="121" t="s">
        <v>111</v>
      </c>
      <c r="C43" s="113">
        <v>22.327090399646071</v>
      </c>
      <c r="D43" s="115">
        <v>1514</v>
      </c>
      <c r="E43" s="114">
        <v>1564</v>
      </c>
      <c r="F43" s="114">
        <v>1554</v>
      </c>
      <c r="G43" s="114">
        <v>1544</v>
      </c>
      <c r="H43" s="140">
        <v>1499</v>
      </c>
      <c r="I43" s="115">
        <v>15</v>
      </c>
      <c r="J43" s="116">
        <v>1.0006671114076051</v>
      </c>
    </row>
    <row r="44" spans="1:10" s="110" customFormat="1" ht="13.5" customHeight="1" x14ac:dyDescent="0.2">
      <c r="A44" s="120"/>
      <c r="B44" s="121" t="s">
        <v>112</v>
      </c>
      <c r="C44" s="113">
        <v>2.1235805928329157</v>
      </c>
      <c r="D44" s="115">
        <v>144</v>
      </c>
      <c r="E44" s="114">
        <v>147</v>
      </c>
      <c r="F44" s="114">
        <v>163</v>
      </c>
      <c r="G44" s="114">
        <v>147</v>
      </c>
      <c r="H44" s="140">
        <v>138</v>
      </c>
      <c r="I44" s="115">
        <v>6</v>
      </c>
      <c r="J44" s="116">
        <v>4.3478260869565215</v>
      </c>
    </row>
    <row r="45" spans="1:10" s="110" customFormat="1" ht="13.5" customHeight="1" x14ac:dyDescent="0.2">
      <c r="A45" s="118" t="s">
        <v>113</v>
      </c>
      <c r="B45" s="122" t="s">
        <v>116</v>
      </c>
      <c r="C45" s="113">
        <v>92.302020350980683</v>
      </c>
      <c r="D45" s="115">
        <v>6259</v>
      </c>
      <c r="E45" s="114">
        <v>6692</v>
      </c>
      <c r="F45" s="114">
        <v>6549</v>
      </c>
      <c r="G45" s="114">
        <v>6924</v>
      </c>
      <c r="H45" s="140">
        <v>6651</v>
      </c>
      <c r="I45" s="115">
        <v>-392</v>
      </c>
      <c r="J45" s="116">
        <v>-5.893850548789656</v>
      </c>
    </row>
    <row r="46" spans="1:10" s="110" customFormat="1" ht="13.5" customHeight="1" x14ac:dyDescent="0.2">
      <c r="A46" s="118"/>
      <c r="B46" s="119" t="s">
        <v>117</v>
      </c>
      <c r="C46" s="113">
        <v>7.4620262498156613</v>
      </c>
      <c r="D46" s="115">
        <v>506</v>
      </c>
      <c r="E46" s="114">
        <v>562</v>
      </c>
      <c r="F46" s="114">
        <v>518</v>
      </c>
      <c r="G46" s="114">
        <v>583</v>
      </c>
      <c r="H46" s="140">
        <v>538</v>
      </c>
      <c r="I46" s="115">
        <v>-32</v>
      </c>
      <c r="J46" s="116">
        <v>-5.9479553903345721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3913</v>
      </c>
      <c r="E48" s="114">
        <v>4161</v>
      </c>
      <c r="F48" s="114">
        <v>4110</v>
      </c>
      <c r="G48" s="114">
        <v>4002</v>
      </c>
      <c r="H48" s="140">
        <v>4002</v>
      </c>
      <c r="I48" s="115">
        <v>-89</v>
      </c>
      <c r="J48" s="116">
        <v>-2.2238880559720138</v>
      </c>
    </row>
    <row r="49" spans="1:12" s="110" customFormat="1" ht="13.5" customHeight="1" x14ac:dyDescent="0.2">
      <c r="A49" s="118" t="s">
        <v>105</v>
      </c>
      <c r="B49" s="119" t="s">
        <v>106</v>
      </c>
      <c r="C49" s="113">
        <v>39.662662918476869</v>
      </c>
      <c r="D49" s="115">
        <v>1552</v>
      </c>
      <c r="E49" s="114">
        <v>1678</v>
      </c>
      <c r="F49" s="114">
        <v>1673</v>
      </c>
      <c r="G49" s="114">
        <v>1583</v>
      </c>
      <c r="H49" s="140">
        <v>1575</v>
      </c>
      <c r="I49" s="115">
        <v>-23</v>
      </c>
      <c r="J49" s="116">
        <v>-1.4603174603174602</v>
      </c>
    </row>
    <row r="50" spans="1:12" s="110" customFormat="1" ht="13.5" customHeight="1" x14ac:dyDescent="0.2">
      <c r="A50" s="120"/>
      <c r="B50" s="119" t="s">
        <v>107</v>
      </c>
      <c r="C50" s="113">
        <v>60.337337081523131</v>
      </c>
      <c r="D50" s="115">
        <v>2361</v>
      </c>
      <c r="E50" s="114">
        <v>2483</v>
      </c>
      <c r="F50" s="114">
        <v>2437</v>
      </c>
      <c r="G50" s="114">
        <v>2419</v>
      </c>
      <c r="H50" s="140">
        <v>2427</v>
      </c>
      <c r="I50" s="115">
        <v>-66</v>
      </c>
      <c r="J50" s="116">
        <v>-2.7194066749072929</v>
      </c>
    </row>
    <row r="51" spans="1:12" s="110" customFormat="1" ht="13.5" customHeight="1" x14ac:dyDescent="0.2">
      <c r="A51" s="118" t="s">
        <v>105</v>
      </c>
      <c r="B51" s="121" t="s">
        <v>108</v>
      </c>
      <c r="C51" s="113">
        <v>10.707896754408383</v>
      </c>
      <c r="D51" s="115">
        <v>419</v>
      </c>
      <c r="E51" s="114">
        <v>473</v>
      </c>
      <c r="F51" s="114">
        <v>497</v>
      </c>
      <c r="G51" s="114">
        <v>438</v>
      </c>
      <c r="H51" s="140">
        <v>420</v>
      </c>
      <c r="I51" s="115">
        <v>-1</v>
      </c>
      <c r="J51" s="116">
        <v>-0.23809523809523808</v>
      </c>
    </row>
    <row r="52" spans="1:12" s="110" customFormat="1" ht="13.5" customHeight="1" x14ac:dyDescent="0.2">
      <c r="A52" s="118"/>
      <c r="B52" s="121" t="s">
        <v>109</v>
      </c>
      <c r="C52" s="113">
        <v>69.154101712241243</v>
      </c>
      <c r="D52" s="115">
        <v>2706</v>
      </c>
      <c r="E52" s="114">
        <v>2884</v>
      </c>
      <c r="F52" s="114">
        <v>2826</v>
      </c>
      <c r="G52" s="114">
        <v>2789</v>
      </c>
      <c r="H52" s="140">
        <v>2813</v>
      </c>
      <c r="I52" s="115">
        <v>-107</v>
      </c>
      <c r="J52" s="116">
        <v>-3.8037682189832918</v>
      </c>
    </row>
    <row r="53" spans="1:12" s="110" customFormat="1" ht="13.5" customHeight="1" x14ac:dyDescent="0.2">
      <c r="A53" s="118"/>
      <c r="B53" s="121" t="s">
        <v>110</v>
      </c>
      <c r="C53" s="113">
        <v>19.013544594939944</v>
      </c>
      <c r="D53" s="115">
        <v>744</v>
      </c>
      <c r="E53" s="114">
        <v>758</v>
      </c>
      <c r="F53" s="114">
        <v>735</v>
      </c>
      <c r="G53" s="114">
        <v>728</v>
      </c>
      <c r="H53" s="140">
        <v>727</v>
      </c>
      <c r="I53" s="115">
        <v>17</v>
      </c>
      <c r="J53" s="116">
        <v>2.3383768913342502</v>
      </c>
    </row>
    <row r="54" spans="1:12" s="110" customFormat="1" ht="13.5" customHeight="1" x14ac:dyDescent="0.2">
      <c r="A54" s="120"/>
      <c r="B54" s="121" t="s">
        <v>111</v>
      </c>
      <c r="C54" s="113">
        <v>1.1244569384104268</v>
      </c>
      <c r="D54" s="115">
        <v>44</v>
      </c>
      <c r="E54" s="114">
        <v>46</v>
      </c>
      <c r="F54" s="114">
        <v>52</v>
      </c>
      <c r="G54" s="114">
        <v>47</v>
      </c>
      <c r="H54" s="140">
        <v>42</v>
      </c>
      <c r="I54" s="115">
        <v>2</v>
      </c>
      <c r="J54" s="116">
        <v>4.7619047619047619</v>
      </c>
    </row>
    <row r="55" spans="1:12" s="110" customFormat="1" ht="13.5" customHeight="1" x14ac:dyDescent="0.2">
      <c r="A55" s="120"/>
      <c r="B55" s="121" t="s">
        <v>112</v>
      </c>
      <c r="C55" s="113">
        <v>0.17889087656529518</v>
      </c>
      <c r="D55" s="115">
        <v>7</v>
      </c>
      <c r="E55" s="114">
        <v>14</v>
      </c>
      <c r="F55" s="114">
        <v>14</v>
      </c>
      <c r="G55" s="114">
        <v>13</v>
      </c>
      <c r="H55" s="140">
        <v>10</v>
      </c>
      <c r="I55" s="115">
        <v>-3</v>
      </c>
      <c r="J55" s="116">
        <v>-30</v>
      </c>
    </row>
    <row r="56" spans="1:12" s="110" customFormat="1" ht="13.5" customHeight="1" x14ac:dyDescent="0.2">
      <c r="A56" s="118" t="s">
        <v>113</v>
      </c>
      <c r="B56" s="122" t="s">
        <v>116</v>
      </c>
      <c r="C56" s="113">
        <v>90.672118579095326</v>
      </c>
      <c r="D56" s="115">
        <v>3548</v>
      </c>
      <c r="E56" s="114">
        <v>3783</v>
      </c>
      <c r="F56" s="114">
        <v>3737</v>
      </c>
      <c r="G56" s="114">
        <v>3665</v>
      </c>
      <c r="H56" s="140">
        <v>3670</v>
      </c>
      <c r="I56" s="115">
        <v>-122</v>
      </c>
      <c r="J56" s="116">
        <v>-3.3242506811989099</v>
      </c>
    </row>
    <row r="57" spans="1:12" s="110" customFormat="1" ht="13.5" customHeight="1" x14ac:dyDescent="0.2">
      <c r="A57" s="142"/>
      <c r="B57" s="124" t="s">
        <v>117</v>
      </c>
      <c r="C57" s="125">
        <v>9.3023255813953494</v>
      </c>
      <c r="D57" s="143">
        <v>364</v>
      </c>
      <c r="E57" s="144">
        <v>377</v>
      </c>
      <c r="F57" s="144">
        <v>373</v>
      </c>
      <c r="G57" s="144">
        <v>337</v>
      </c>
      <c r="H57" s="145">
        <v>332</v>
      </c>
      <c r="I57" s="143">
        <v>32</v>
      </c>
      <c r="J57" s="146">
        <v>9.6385542168674707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57181</v>
      </c>
      <c r="E12" s="236">
        <v>55143</v>
      </c>
      <c r="F12" s="114">
        <v>55382</v>
      </c>
      <c r="G12" s="114">
        <v>54478</v>
      </c>
      <c r="H12" s="140">
        <v>54282</v>
      </c>
      <c r="I12" s="115">
        <v>2899</v>
      </c>
      <c r="J12" s="116">
        <v>5.3406285693231643</v>
      </c>
    </row>
    <row r="13" spans="1:15" s="110" customFormat="1" ht="12" customHeight="1" x14ac:dyDescent="0.2">
      <c r="A13" s="118" t="s">
        <v>105</v>
      </c>
      <c r="B13" s="119" t="s">
        <v>106</v>
      </c>
      <c r="C13" s="113">
        <v>51.714730417446354</v>
      </c>
      <c r="D13" s="115">
        <v>29571</v>
      </c>
      <c r="E13" s="114">
        <v>27900</v>
      </c>
      <c r="F13" s="114">
        <v>28250</v>
      </c>
      <c r="G13" s="114">
        <v>27810</v>
      </c>
      <c r="H13" s="140">
        <v>27615</v>
      </c>
      <c r="I13" s="115">
        <v>1956</v>
      </c>
      <c r="J13" s="116">
        <v>7.08310700706138</v>
      </c>
    </row>
    <row r="14" spans="1:15" s="110" customFormat="1" ht="12" customHeight="1" x14ac:dyDescent="0.2">
      <c r="A14" s="118"/>
      <c r="B14" s="119" t="s">
        <v>107</v>
      </c>
      <c r="C14" s="113">
        <v>48.285269582553646</v>
      </c>
      <c r="D14" s="115">
        <v>27610</v>
      </c>
      <c r="E14" s="114">
        <v>27243</v>
      </c>
      <c r="F14" s="114">
        <v>27132</v>
      </c>
      <c r="G14" s="114">
        <v>26668</v>
      </c>
      <c r="H14" s="140">
        <v>26667</v>
      </c>
      <c r="I14" s="115">
        <v>943</v>
      </c>
      <c r="J14" s="116">
        <v>3.5362057974275323</v>
      </c>
    </row>
    <row r="15" spans="1:15" s="110" customFormat="1" ht="12" customHeight="1" x14ac:dyDescent="0.2">
      <c r="A15" s="118" t="s">
        <v>105</v>
      </c>
      <c r="B15" s="121" t="s">
        <v>108</v>
      </c>
      <c r="C15" s="113">
        <v>10.952938913275389</v>
      </c>
      <c r="D15" s="115">
        <v>6263</v>
      </c>
      <c r="E15" s="114">
        <v>6356</v>
      </c>
      <c r="F15" s="114">
        <v>6458</v>
      </c>
      <c r="G15" s="114">
        <v>5974</v>
      </c>
      <c r="H15" s="140">
        <v>6071</v>
      </c>
      <c r="I15" s="115">
        <v>192</v>
      </c>
      <c r="J15" s="116">
        <v>3.1625761818481304</v>
      </c>
    </row>
    <row r="16" spans="1:15" s="110" customFormat="1" ht="12" customHeight="1" x14ac:dyDescent="0.2">
      <c r="A16" s="118"/>
      <c r="B16" s="121" t="s">
        <v>109</v>
      </c>
      <c r="C16" s="113">
        <v>67.134187929557015</v>
      </c>
      <c r="D16" s="115">
        <v>38388</v>
      </c>
      <c r="E16" s="114">
        <v>36657</v>
      </c>
      <c r="F16" s="114">
        <v>36930</v>
      </c>
      <c r="G16" s="114">
        <v>36784</v>
      </c>
      <c r="H16" s="140">
        <v>36721</v>
      </c>
      <c r="I16" s="115">
        <v>1667</v>
      </c>
      <c r="J16" s="116">
        <v>4.5396367201328935</v>
      </c>
    </row>
    <row r="17" spans="1:10" s="110" customFormat="1" ht="12" customHeight="1" x14ac:dyDescent="0.2">
      <c r="A17" s="118"/>
      <c r="B17" s="121" t="s">
        <v>110</v>
      </c>
      <c r="C17" s="113">
        <v>21.040205662720133</v>
      </c>
      <c r="D17" s="115">
        <v>12031</v>
      </c>
      <c r="E17" s="114">
        <v>11647</v>
      </c>
      <c r="F17" s="114">
        <v>11512</v>
      </c>
      <c r="G17" s="114">
        <v>11255</v>
      </c>
      <c r="H17" s="140">
        <v>11054</v>
      </c>
      <c r="I17" s="115">
        <v>977</v>
      </c>
      <c r="J17" s="116">
        <v>8.8384295277727514</v>
      </c>
    </row>
    <row r="18" spans="1:10" s="110" customFormat="1" ht="12" customHeight="1" x14ac:dyDescent="0.2">
      <c r="A18" s="120"/>
      <c r="B18" s="121" t="s">
        <v>111</v>
      </c>
      <c r="C18" s="113">
        <v>0.87266749444745628</v>
      </c>
      <c r="D18" s="115">
        <v>499</v>
      </c>
      <c r="E18" s="114">
        <v>483</v>
      </c>
      <c r="F18" s="114">
        <v>482</v>
      </c>
      <c r="G18" s="114">
        <v>465</v>
      </c>
      <c r="H18" s="140">
        <v>436</v>
      </c>
      <c r="I18" s="115">
        <v>63</v>
      </c>
      <c r="J18" s="116">
        <v>14.44954128440367</v>
      </c>
    </row>
    <row r="19" spans="1:10" s="110" customFormat="1" ht="12" customHeight="1" x14ac:dyDescent="0.2">
      <c r="A19" s="120"/>
      <c r="B19" s="121" t="s">
        <v>112</v>
      </c>
      <c r="C19" s="113">
        <v>0.26757139609310787</v>
      </c>
      <c r="D19" s="115">
        <v>153</v>
      </c>
      <c r="E19" s="114">
        <v>138</v>
      </c>
      <c r="F19" s="114">
        <v>148</v>
      </c>
      <c r="G19" s="114">
        <v>133</v>
      </c>
      <c r="H19" s="140">
        <v>109</v>
      </c>
      <c r="I19" s="115">
        <v>44</v>
      </c>
      <c r="J19" s="116">
        <v>40.366972477064223</v>
      </c>
    </row>
    <row r="20" spans="1:10" s="110" customFormat="1" ht="12" customHeight="1" x14ac:dyDescent="0.2">
      <c r="A20" s="118" t="s">
        <v>113</v>
      </c>
      <c r="B20" s="119" t="s">
        <v>181</v>
      </c>
      <c r="C20" s="113">
        <v>68.498277399835615</v>
      </c>
      <c r="D20" s="115">
        <v>39168</v>
      </c>
      <c r="E20" s="114">
        <v>37400</v>
      </c>
      <c r="F20" s="114">
        <v>37834</v>
      </c>
      <c r="G20" s="114">
        <v>37201</v>
      </c>
      <c r="H20" s="140">
        <v>37151</v>
      </c>
      <c r="I20" s="115">
        <v>2017</v>
      </c>
      <c r="J20" s="116">
        <v>5.4291943689268125</v>
      </c>
    </row>
    <row r="21" spans="1:10" s="110" customFormat="1" ht="12" customHeight="1" x14ac:dyDescent="0.2">
      <c r="A21" s="118"/>
      <c r="B21" s="119" t="s">
        <v>182</v>
      </c>
      <c r="C21" s="113">
        <v>31.501722600164392</v>
      </c>
      <c r="D21" s="115">
        <v>18013</v>
      </c>
      <c r="E21" s="114">
        <v>17743</v>
      </c>
      <c r="F21" s="114">
        <v>17548</v>
      </c>
      <c r="G21" s="114">
        <v>17277</v>
      </c>
      <c r="H21" s="140">
        <v>17131</v>
      </c>
      <c r="I21" s="115">
        <v>882</v>
      </c>
      <c r="J21" s="116">
        <v>5.1485610880859261</v>
      </c>
    </row>
    <row r="22" spans="1:10" s="110" customFormat="1" ht="12" customHeight="1" x14ac:dyDescent="0.2">
      <c r="A22" s="118" t="s">
        <v>113</v>
      </c>
      <c r="B22" s="119" t="s">
        <v>116</v>
      </c>
      <c r="C22" s="113">
        <v>91.493677969955058</v>
      </c>
      <c r="D22" s="115">
        <v>52317</v>
      </c>
      <c r="E22" s="114">
        <v>50384</v>
      </c>
      <c r="F22" s="114">
        <v>50550</v>
      </c>
      <c r="G22" s="114">
        <v>49887</v>
      </c>
      <c r="H22" s="140">
        <v>49893</v>
      </c>
      <c r="I22" s="115">
        <v>2424</v>
      </c>
      <c r="J22" s="116">
        <v>4.8583969695147617</v>
      </c>
    </row>
    <row r="23" spans="1:10" s="110" customFormat="1" ht="12" customHeight="1" x14ac:dyDescent="0.2">
      <c r="A23" s="118"/>
      <c r="B23" s="119" t="s">
        <v>117</v>
      </c>
      <c r="C23" s="113">
        <v>8.4853360381945055</v>
      </c>
      <c r="D23" s="115">
        <v>4852</v>
      </c>
      <c r="E23" s="114">
        <v>4748</v>
      </c>
      <c r="F23" s="114">
        <v>4824</v>
      </c>
      <c r="G23" s="114">
        <v>4575</v>
      </c>
      <c r="H23" s="140">
        <v>4376</v>
      </c>
      <c r="I23" s="115">
        <v>476</v>
      </c>
      <c r="J23" s="116">
        <v>10.877513711151737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29720</v>
      </c>
      <c r="E64" s="236">
        <v>29801</v>
      </c>
      <c r="F64" s="236">
        <v>29844</v>
      </c>
      <c r="G64" s="236">
        <v>29512</v>
      </c>
      <c r="H64" s="140">
        <v>29205</v>
      </c>
      <c r="I64" s="115">
        <v>515</v>
      </c>
      <c r="J64" s="116">
        <v>1.7633966786509159</v>
      </c>
    </row>
    <row r="65" spans="1:12" s="110" customFormat="1" ht="12" customHeight="1" x14ac:dyDescent="0.2">
      <c r="A65" s="118" t="s">
        <v>105</v>
      </c>
      <c r="B65" s="119" t="s">
        <v>106</v>
      </c>
      <c r="C65" s="113">
        <v>53.04508748317631</v>
      </c>
      <c r="D65" s="235">
        <v>15765</v>
      </c>
      <c r="E65" s="236">
        <v>15777</v>
      </c>
      <c r="F65" s="236">
        <v>15860</v>
      </c>
      <c r="G65" s="236">
        <v>15693</v>
      </c>
      <c r="H65" s="140">
        <v>15442</v>
      </c>
      <c r="I65" s="115">
        <v>323</v>
      </c>
      <c r="J65" s="116">
        <v>2.0916979665846394</v>
      </c>
    </row>
    <row r="66" spans="1:12" s="110" customFormat="1" ht="12" customHeight="1" x14ac:dyDescent="0.2">
      <c r="A66" s="118"/>
      <c r="B66" s="119" t="s">
        <v>107</v>
      </c>
      <c r="C66" s="113">
        <v>46.95491251682369</v>
      </c>
      <c r="D66" s="235">
        <v>13955</v>
      </c>
      <c r="E66" s="236">
        <v>14024</v>
      </c>
      <c r="F66" s="236">
        <v>13984</v>
      </c>
      <c r="G66" s="236">
        <v>13819</v>
      </c>
      <c r="H66" s="140">
        <v>13763</v>
      </c>
      <c r="I66" s="115">
        <v>192</v>
      </c>
      <c r="J66" s="116">
        <v>1.3950446850250673</v>
      </c>
    </row>
    <row r="67" spans="1:12" s="110" customFormat="1" ht="12" customHeight="1" x14ac:dyDescent="0.2">
      <c r="A67" s="118" t="s">
        <v>105</v>
      </c>
      <c r="B67" s="121" t="s">
        <v>108</v>
      </c>
      <c r="C67" s="113">
        <v>9.9899057873485866</v>
      </c>
      <c r="D67" s="235">
        <v>2969</v>
      </c>
      <c r="E67" s="236">
        <v>3093</v>
      </c>
      <c r="F67" s="236">
        <v>3097</v>
      </c>
      <c r="G67" s="236">
        <v>2907</v>
      </c>
      <c r="H67" s="140">
        <v>2961</v>
      </c>
      <c r="I67" s="115">
        <v>8</v>
      </c>
      <c r="J67" s="116">
        <v>0.27017899358324893</v>
      </c>
    </row>
    <row r="68" spans="1:12" s="110" customFormat="1" ht="12" customHeight="1" x14ac:dyDescent="0.2">
      <c r="A68" s="118"/>
      <c r="B68" s="121" t="s">
        <v>109</v>
      </c>
      <c r="C68" s="113">
        <v>71.073351278600271</v>
      </c>
      <c r="D68" s="235">
        <v>21123</v>
      </c>
      <c r="E68" s="236">
        <v>21093</v>
      </c>
      <c r="F68" s="236">
        <v>21175</v>
      </c>
      <c r="G68" s="236">
        <v>21096</v>
      </c>
      <c r="H68" s="140">
        <v>20855</v>
      </c>
      <c r="I68" s="115">
        <v>268</v>
      </c>
      <c r="J68" s="116">
        <v>1.2850635339247183</v>
      </c>
    </row>
    <row r="69" spans="1:12" s="110" customFormat="1" ht="12" customHeight="1" x14ac:dyDescent="0.2">
      <c r="A69" s="118"/>
      <c r="B69" s="121" t="s">
        <v>110</v>
      </c>
      <c r="C69" s="113">
        <v>17.94078061911171</v>
      </c>
      <c r="D69" s="235">
        <v>5332</v>
      </c>
      <c r="E69" s="236">
        <v>5303</v>
      </c>
      <c r="F69" s="236">
        <v>5256</v>
      </c>
      <c r="G69" s="236">
        <v>5212</v>
      </c>
      <c r="H69" s="140">
        <v>5105</v>
      </c>
      <c r="I69" s="115">
        <v>227</v>
      </c>
      <c r="J69" s="116">
        <v>4.4466209598432913</v>
      </c>
    </row>
    <row r="70" spans="1:12" s="110" customFormat="1" ht="12" customHeight="1" x14ac:dyDescent="0.2">
      <c r="A70" s="120"/>
      <c r="B70" s="121" t="s">
        <v>111</v>
      </c>
      <c r="C70" s="113">
        <v>0.99596231493943477</v>
      </c>
      <c r="D70" s="235">
        <v>296</v>
      </c>
      <c r="E70" s="236">
        <v>312</v>
      </c>
      <c r="F70" s="236">
        <v>316</v>
      </c>
      <c r="G70" s="236">
        <v>297</v>
      </c>
      <c r="H70" s="140">
        <v>284</v>
      </c>
      <c r="I70" s="115">
        <v>12</v>
      </c>
      <c r="J70" s="116">
        <v>4.225352112676056</v>
      </c>
    </row>
    <row r="71" spans="1:12" s="110" customFormat="1" ht="12" customHeight="1" x14ac:dyDescent="0.2">
      <c r="A71" s="120"/>
      <c r="B71" s="121" t="s">
        <v>112</v>
      </c>
      <c r="C71" s="113">
        <v>0.29609690444145359</v>
      </c>
      <c r="D71" s="235">
        <v>88</v>
      </c>
      <c r="E71" s="236">
        <v>91</v>
      </c>
      <c r="F71" s="236">
        <v>97</v>
      </c>
      <c r="G71" s="236">
        <v>79</v>
      </c>
      <c r="H71" s="140">
        <v>70</v>
      </c>
      <c r="I71" s="115">
        <v>18</v>
      </c>
      <c r="J71" s="116">
        <v>25.714285714285715</v>
      </c>
    </row>
    <row r="72" spans="1:12" s="110" customFormat="1" ht="12" customHeight="1" x14ac:dyDescent="0.2">
      <c r="A72" s="118" t="s">
        <v>113</v>
      </c>
      <c r="B72" s="119" t="s">
        <v>181</v>
      </c>
      <c r="C72" s="113">
        <v>67.163526244952891</v>
      </c>
      <c r="D72" s="235">
        <v>19961</v>
      </c>
      <c r="E72" s="236">
        <v>19967</v>
      </c>
      <c r="F72" s="236">
        <v>20183</v>
      </c>
      <c r="G72" s="236">
        <v>19974</v>
      </c>
      <c r="H72" s="140">
        <v>19855</v>
      </c>
      <c r="I72" s="115">
        <v>106</v>
      </c>
      <c r="J72" s="116">
        <v>0.53387056157139257</v>
      </c>
    </row>
    <row r="73" spans="1:12" s="110" customFormat="1" ht="12" customHeight="1" x14ac:dyDescent="0.2">
      <c r="A73" s="118"/>
      <c r="B73" s="119" t="s">
        <v>182</v>
      </c>
      <c r="C73" s="113">
        <v>32.836473755047109</v>
      </c>
      <c r="D73" s="115">
        <v>9759</v>
      </c>
      <c r="E73" s="114">
        <v>9834</v>
      </c>
      <c r="F73" s="114">
        <v>9661</v>
      </c>
      <c r="G73" s="114">
        <v>9538</v>
      </c>
      <c r="H73" s="140">
        <v>9350</v>
      </c>
      <c r="I73" s="115">
        <v>409</v>
      </c>
      <c r="J73" s="116">
        <v>4.3743315508021388</v>
      </c>
    </row>
    <row r="74" spans="1:12" s="110" customFormat="1" ht="12" customHeight="1" x14ac:dyDescent="0.2">
      <c r="A74" s="118" t="s">
        <v>113</v>
      </c>
      <c r="B74" s="119" t="s">
        <v>116</v>
      </c>
      <c r="C74" s="113">
        <v>86.56460296096904</v>
      </c>
      <c r="D74" s="115">
        <v>25727</v>
      </c>
      <c r="E74" s="114">
        <v>25860</v>
      </c>
      <c r="F74" s="114">
        <v>25914</v>
      </c>
      <c r="G74" s="114">
        <v>25710</v>
      </c>
      <c r="H74" s="140">
        <v>25560</v>
      </c>
      <c r="I74" s="115">
        <v>167</v>
      </c>
      <c r="J74" s="116">
        <v>0.65336463223787167</v>
      </c>
    </row>
    <row r="75" spans="1:12" s="110" customFormat="1" ht="12" customHeight="1" x14ac:dyDescent="0.2">
      <c r="A75" s="142"/>
      <c r="B75" s="124" t="s">
        <v>117</v>
      </c>
      <c r="C75" s="125">
        <v>13.415208613728129</v>
      </c>
      <c r="D75" s="143">
        <v>3987</v>
      </c>
      <c r="E75" s="144">
        <v>3934</v>
      </c>
      <c r="F75" s="144">
        <v>3925</v>
      </c>
      <c r="G75" s="144">
        <v>3795</v>
      </c>
      <c r="H75" s="145">
        <v>3636</v>
      </c>
      <c r="I75" s="143">
        <v>351</v>
      </c>
      <c r="J75" s="146">
        <v>9.653465346534654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57181</v>
      </c>
      <c r="G11" s="114">
        <v>55143</v>
      </c>
      <c r="H11" s="114">
        <v>55382</v>
      </c>
      <c r="I11" s="114">
        <v>54478</v>
      </c>
      <c r="J11" s="140">
        <v>54282</v>
      </c>
      <c r="K11" s="114">
        <v>2899</v>
      </c>
      <c r="L11" s="116">
        <v>5.3406285693231643</v>
      </c>
    </row>
    <row r="12" spans="1:17" s="110" customFormat="1" ht="24.95" customHeight="1" x14ac:dyDescent="0.2">
      <c r="A12" s="604" t="s">
        <v>185</v>
      </c>
      <c r="B12" s="605"/>
      <c r="C12" s="605"/>
      <c r="D12" s="606"/>
      <c r="E12" s="113">
        <v>51.714730417446354</v>
      </c>
      <c r="F12" s="115">
        <v>29571</v>
      </c>
      <c r="G12" s="114">
        <v>27900</v>
      </c>
      <c r="H12" s="114">
        <v>28250</v>
      </c>
      <c r="I12" s="114">
        <v>27810</v>
      </c>
      <c r="J12" s="140">
        <v>27615</v>
      </c>
      <c r="K12" s="114">
        <v>1956</v>
      </c>
      <c r="L12" s="116">
        <v>7.08310700706138</v>
      </c>
    </row>
    <row r="13" spans="1:17" s="110" customFormat="1" ht="15" customHeight="1" x14ac:dyDescent="0.2">
      <c r="A13" s="120"/>
      <c r="B13" s="612" t="s">
        <v>107</v>
      </c>
      <c r="C13" s="612"/>
      <c r="E13" s="113">
        <v>48.285269582553646</v>
      </c>
      <c r="F13" s="115">
        <v>27610</v>
      </c>
      <c r="G13" s="114">
        <v>27243</v>
      </c>
      <c r="H13" s="114">
        <v>27132</v>
      </c>
      <c r="I13" s="114">
        <v>26668</v>
      </c>
      <c r="J13" s="140">
        <v>26667</v>
      </c>
      <c r="K13" s="114">
        <v>943</v>
      </c>
      <c r="L13" s="116">
        <v>3.5362057974275323</v>
      </c>
    </row>
    <row r="14" spans="1:17" s="110" customFormat="1" ht="24.95" customHeight="1" x14ac:dyDescent="0.2">
      <c r="A14" s="604" t="s">
        <v>186</v>
      </c>
      <c r="B14" s="605"/>
      <c r="C14" s="605"/>
      <c r="D14" s="606"/>
      <c r="E14" s="113">
        <v>10.952938913275389</v>
      </c>
      <c r="F14" s="115">
        <v>6263</v>
      </c>
      <c r="G14" s="114">
        <v>6356</v>
      </c>
      <c r="H14" s="114">
        <v>6458</v>
      </c>
      <c r="I14" s="114">
        <v>5974</v>
      </c>
      <c r="J14" s="140">
        <v>6071</v>
      </c>
      <c r="K14" s="114">
        <v>192</v>
      </c>
      <c r="L14" s="116">
        <v>3.1625761818481304</v>
      </c>
    </row>
    <row r="15" spans="1:17" s="110" customFormat="1" ht="15" customHeight="1" x14ac:dyDescent="0.2">
      <c r="A15" s="120"/>
      <c r="B15" s="119"/>
      <c r="C15" s="258" t="s">
        <v>106</v>
      </c>
      <c r="E15" s="113">
        <v>51.06179147373463</v>
      </c>
      <c r="F15" s="115">
        <v>3198</v>
      </c>
      <c r="G15" s="114">
        <v>3196</v>
      </c>
      <c r="H15" s="114">
        <v>3292</v>
      </c>
      <c r="I15" s="114">
        <v>2999</v>
      </c>
      <c r="J15" s="140">
        <v>3046</v>
      </c>
      <c r="K15" s="114">
        <v>152</v>
      </c>
      <c r="L15" s="116">
        <v>4.9901510177281683</v>
      </c>
    </row>
    <row r="16" spans="1:17" s="110" customFormat="1" ht="15" customHeight="1" x14ac:dyDescent="0.2">
      <c r="A16" s="120"/>
      <c r="B16" s="119"/>
      <c r="C16" s="258" t="s">
        <v>107</v>
      </c>
      <c r="E16" s="113">
        <v>48.93820852626537</v>
      </c>
      <c r="F16" s="115">
        <v>3065</v>
      </c>
      <c r="G16" s="114">
        <v>3160</v>
      </c>
      <c r="H16" s="114">
        <v>3166</v>
      </c>
      <c r="I16" s="114">
        <v>2975</v>
      </c>
      <c r="J16" s="140">
        <v>3025</v>
      </c>
      <c r="K16" s="114">
        <v>40</v>
      </c>
      <c r="L16" s="116">
        <v>1.3223140495867769</v>
      </c>
    </row>
    <row r="17" spans="1:12" s="110" customFormat="1" ht="15" customHeight="1" x14ac:dyDescent="0.2">
      <c r="A17" s="120"/>
      <c r="B17" s="121" t="s">
        <v>109</v>
      </c>
      <c r="C17" s="258"/>
      <c r="E17" s="113">
        <v>67.134187929557015</v>
      </c>
      <c r="F17" s="115">
        <v>38388</v>
      </c>
      <c r="G17" s="114">
        <v>36657</v>
      </c>
      <c r="H17" s="114">
        <v>36930</v>
      </c>
      <c r="I17" s="114">
        <v>36784</v>
      </c>
      <c r="J17" s="140">
        <v>36721</v>
      </c>
      <c r="K17" s="114">
        <v>1667</v>
      </c>
      <c r="L17" s="116">
        <v>4.5396367201328935</v>
      </c>
    </row>
    <row r="18" spans="1:12" s="110" customFormat="1" ht="15" customHeight="1" x14ac:dyDescent="0.2">
      <c r="A18" s="120"/>
      <c r="B18" s="119"/>
      <c r="C18" s="258" t="s">
        <v>106</v>
      </c>
      <c r="E18" s="113">
        <v>51.505678857976449</v>
      </c>
      <c r="F18" s="115">
        <v>19772</v>
      </c>
      <c r="G18" s="114">
        <v>18418</v>
      </c>
      <c r="H18" s="114">
        <v>18678</v>
      </c>
      <c r="I18" s="114">
        <v>18668</v>
      </c>
      <c r="J18" s="140">
        <v>18559</v>
      </c>
      <c r="K18" s="114">
        <v>1213</v>
      </c>
      <c r="L18" s="116">
        <v>6.5359124952853067</v>
      </c>
    </row>
    <row r="19" spans="1:12" s="110" customFormat="1" ht="15" customHeight="1" x14ac:dyDescent="0.2">
      <c r="A19" s="120"/>
      <c r="B19" s="119"/>
      <c r="C19" s="258" t="s">
        <v>107</v>
      </c>
      <c r="E19" s="113">
        <v>48.494321142023551</v>
      </c>
      <c r="F19" s="115">
        <v>18616</v>
      </c>
      <c r="G19" s="114">
        <v>18239</v>
      </c>
      <c r="H19" s="114">
        <v>18252</v>
      </c>
      <c r="I19" s="114">
        <v>18116</v>
      </c>
      <c r="J19" s="140">
        <v>18162</v>
      </c>
      <c r="K19" s="114">
        <v>454</v>
      </c>
      <c r="L19" s="116">
        <v>2.4997246999229161</v>
      </c>
    </row>
    <row r="20" spans="1:12" s="110" customFormat="1" ht="15" customHeight="1" x14ac:dyDescent="0.2">
      <c r="A20" s="120"/>
      <c r="B20" s="121" t="s">
        <v>110</v>
      </c>
      <c r="C20" s="258"/>
      <c r="E20" s="113">
        <v>21.040205662720133</v>
      </c>
      <c r="F20" s="115">
        <v>12031</v>
      </c>
      <c r="G20" s="114">
        <v>11647</v>
      </c>
      <c r="H20" s="114">
        <v>11512</v>
      </c>
      <c r="I20" s="114">
        <v>11255</v>
      </c>
      <c r="J20" s="140">
        <v>11054</v>
      </c>
      <c r="K20" s="114">
        <v>977</v>
      </c>
      <c r="L20" s="116">
        <v>8.8384295277727514</v>
      </c>
    </row>
    <row r="21" spans="1:12" s="110" customFormat="1" ht="15" customHeight="1" x14ac:dyDescent="0.2">
      <c r="A21" s="120"/>
      <c r="B21" s="119"/>
      <c r="C21" s="258" t="s">
        <v>106</v>
      </c>
      <c r="E21" s="113">
        <v>52.422907488986787</v>
      </c>
      <c r="F21" s="115">
        <v>6307</v>
      </c>
      <c r="G21" s="114">
        <v>5996</v>
      </c>
      <c r="H21" s="114">
        <v>5984</v>
      </c>
      <c r="I21" s="114">
        <v>5855</v>
      </c>
      <c r="J21" s="140">
        <v>5740</v>
      </c>
      <c r="K21" s="114">
        <v>567</v>
      </c>
      <c r="L21" s="116">
        <v>9.8780487804878057</v>
      </c>
    </row>
    <row r="22" spans="1:12" s="110" customFormat="1" ht="15" customHeight="1" x14ac:dyDescent="0.2">
      <c r="A22" s="120"/>
      <c r="B22" s="119"/>
      <c r="C22" s="258" t="s">
        <v>107</v>
      </c>
      <c r="E22" s="113">
        <v>47.577092511013213</v>
      </c>
      <c r="F22" s="115">
        <v>5724</v>
      </c>
      <c r="G22" s="114">
        <v>5651</v>
      </c>
      <c r="H22" s="114">
        <v>5528</v>
      </c>
      <c r="I22" s="114">
        <v>5400</v>
      </c>
      <c r="J22" s="140">
        <v>5314</v>
      </c>
      <c r="K22" s="114">
        <v>410</v>
      </c>
      <c r="L22" s="116">
        <v>7.7154685735792246</v>
      </c>
    </row>
    <row r="23" spans="1:12" s="110" customFormat="1" ht="15" customHeight="1" x14ac:dyDescent="0.2">
      <c r="A23" s="120"/>
      <c r="B23" s="121" t="s">
        <v>111</v>
      </c>
      <c r="C23" s="258"/>
      <c r="E23" s="113">
        <v>0.87266749444745628</v>
      </c>
      <c r="F23" s="115">
        <v>499</v>
      </c>
      <c r="G23" s="114">
        <v>483</v>
      </c>
      <c r="H23" s="114">
        <v>482</v>
      </c>
      <c r="I23" s="114">
        <v>465</v>
      </c>
      <c r="J23" s="140">
        <v>436</v>
      </c>
      <c r="K23" s="114">
        <v>63</v>
      </c>
      <c r="L23" s="116">
        <v>14.44954128440367</v>
      </c>
    </row>
    <row r="24" spans="1:12" s="110" customFormat="1" ht="15" customHeight="1" x14ac:dyDescent="0.2">
      <c r="A24" s="120"/>
      <c r="B24" s="119"/>
      <c r="C24" s="258" t="s">
        <v>106</v>
      </c>
      <c r="E24" s="113">
        <v>58.917835671342687</v>
      </c>
      <c r="F24" s="115">
        <v>294</v>
      </c>
      <c r="G24" s="114">
        <v>290</v>
      </c>
      <c r="H24" s="114">
        <v>296</v>
      </c>
      <c r="I24" s="114">
        <v>288</v>
      </c>
      <c r="J24" s="140">
        <v>270</v>
      </c>
      <c r="K24" s="114">
        <v>24</v>
      </c>
      <c r="L24" s="116">
        <v>8.8888888888888893</v>
      </c>
    </row>
    <row r="25" spans="1:12" s="110" customFormat="1" ht="15" customHeight="1" x14ac:dyDescent="0.2">
      <c r="A25" s="120"/>
      <c r="B25" s="119"/>
      <c r="C25" s="258" t="s">
        <v>107</v>
      </c>
      <c r="E25" s="113">
        <v>41.082164328657313</v>
      </c>
      <c r="F25" s="115">
        <v>205</v>
      </c>
      <c r="G25" s="114">
        <v>193</v>
      </c>
      <c r="H25" s="114">
        <v>186</v>
      </c>
      <c r="I25" s="114">
        <v>177</v>
      </c>
      <c r="J25" s="140">
        <v>166</v>
      </c>
      <c r="K25" s="114">
        <v>39</v>
      </c>
      <c r="L25" s="116">
        <v>23.493975903614459</v>
      </c>
    </row>
    <row r="26" spans="1:12" s="110" customFormat="1" ht="15" customHeight="1" x14ac:dyDescent="0.2">
      <c r="A26" s="120"/>
      <c r="C26" s="121" t="s">
        <v>187</v>
      </c>
      <c r="D26" s="110" t="s">
        <v>188</v>
      </c>
      <c r="E26" s="113">
        <v>0.26757139609310787</v>
      </c>
      <c r="F26" s="115">
        <v>153</v>
      </c>
      <c r="G26" s="114">
        <v>138</v>
      </c>
      <c r="H26" s="114">
        <v>148</v>
      </c>
      <c r="I26" s="114">
        <v>133</v>
      </c>
      <c r="J26" s="140">
        <v>109</v>
      </c>
      <c r="K26" s="114">
        <v>44</v>
      </c>
      <c r="L26" s="116">
        <v>40.366972477064223</v>
      </c>
    </row>
    <row r="27" spans="1:12" s="110" customFormat="1" ht="15" customHeight="1" x14ac:dyDescent="0.2">
      <c r="A27" s="120"/>
      <c r="B27" s="119"/>
      <c r="D27" s="259" t="s">
        <v>106</v>
      </c>
      <c r="E27" s="113">
        <v>47.712418300653596</v>
      </c>
      <c r="F27" s="115">
        <v>73</v>
      </c>
      <c r="G27" s="114">
        <v>66</v>
      </c>
      <c r="H27" s="114">
        <v>78</v>
      </c>
      <c r="I27" s="114">
        <v>75</v>
      </c>
      <c r="J27" s="140">
        <v>65</v>
      </c>
      <c r="K27" s="114">
        <v>8</v>
      </c>
      <c r="L27" s="116">
        <v>12.307692307692308</v>
      </c>
    </row>
    <row r="28" spans="1:12" s="110" customFormat="1" ht="15" customHeight="1" x14ac:dyDescent="0.2">
      <c r="A28" s="120"/>
      <c r="B28" s="119"/>
      <c r="D28" s="259" t="s">
        <v>107</v>
      </c>
      <c r="E28" s="113">
        <v>52.287581699346404</v>
      </c>
      <c r="F28" s="115">
        <v>80</v>
      </c>
      <c r="G28" s="114">
        <v>72</v>
      </c>
      <c r="H28" s="114">
        <v>70</v>
      </c>
      <c r="I28" s="114">
        <v>58</v>
      </c>
      <c r="J28" s="140">
        <v>44</v>
      </c>
      <c r="K28" s="114">
        <v>36</v>
      </c>
      <c r="L28" s="116">
        <v>81.818181818181813</v>
      </c>
    </row>
    <row r="29" spans="1:12" s="110" customFormat="1" ht="24.95" customHeight="1" x14ac:dyDescent="0.2">
      <c r="A29" s="604" t="s">
        <v>189</v>
      </c>
      <c r="B29" s="605"/>
      <c r="C29" s="605"/>
      <c r="D29" s="606"/>
      <c r="E29" s="113">
        <v>91.493677969955058</v>
      </c>
      <c r="F29" s="115">
        <v>52317</v>
      </c>
      <c r="G29" s="114">
        <v>50384</v>
      </c>
      <c r="H29" s="114">
        <v>50550</v>
      </c>
      <c r="I29" s="114">
        <v>49887</v>
      </c>
      <c r="J29" s="140">
        <v>49893</v>
      </c>
      <c r="K29" s="114">
        <v>2424</v>
      </c>
      <c r="L29" s="116">
        <v>4.8583969695147617</v>
      </c>
    </row>
    <row r="30" spans="1:12" s="110" customFormat="1" ht="15" customHeight="1" x14ac:dyDescent="0.2">
      <c r="A30" s="120"/>
      <c r="B30" s="119"/>
      <c r="C30" s="258" t="s">
        <v>106</v>
      </c>
      <c r="E30" s="113">
        <v>50.486457556817093</v>
      </c>
      <c r="F30" s="115">
        <v>26413</v>
      </c>
      <c r="G30" s="114">
        <v>24819</v>
      </c>
      <c r="H30" s="114">
        <v>25065</v>
      </c>
      <c r="I30" s="114">
        <v>24803</v>
      </c>
      <c r="J30" s="140">
        <v>24760</v>
      </c>
      <c r="K30" s="114">
        <v>1653</v>
      </c>
      <c r="L30" s="116">
        <v>6.676090468497577</v>
      </c>
    </row>
    <row r="31" spans="1:12" s="110" customFormat="1" ht="15" customHeight="1" x14ac:dyDescent="0.2">
      <c r="A31" s="120"/>
      <c r="B31" s="119"/>
      <c r="C31" s="258" t="s">
        <v>107</v>
      </c>
      <c r="E31" s="113">
        <v>49.513542443182907</v>
      </c>
      <c r="F31" s="115">
        <v>25904</v>
      </c>
      <c r="G31" s="114">
        <v>25565</v>
      </c>
      <c r="H31" s="114">
        <v>25485</v>
      </c>
      <c r="I31" s="114">
        <v>25084</v>
      </c>
      <c r="J31" s="140">
        <v>25133</v>
      </c>
      <c r="K31" s="114">
        <v>771</v>
      </c>
      <c r="L31" s="116">
        <v>3.0676799427048103</v>
      </c>
    </row>
    <row r="32" spans="1:12" s="110" customFormat="1" ht="15" customHeight="1" x14ac:dyDescent="0.2">
      <c r="A32" s="120"/>
      <c r="B32" s="119" t="s">
        <v>117</v>
      </c>
      <c r="C32" s="258"/>
      <c r="E32" s="113">
        <v>8.4853360381945055</v>
      </c>
      <c r="F32" s="115">
        <v>4852</v>
      </c>
      <c r="G32" s="114">
        <v>4748</v>
      </c>
      <c r="H32" s="114">
        <v>4824</v>
      </c>
      <c r="I32" s="114">
        <v>4575</v>
      </c>
      <c r="J32" s="140">
        <v>4376</v>
      </c>
      <c r="K32" s="114">
        <v>476</v>
      </c>
      <c r="L32" s="116">
        <v>10.877513711151737</v>
      </c>
    </row>
    <row r="33" spans="1:12" s="110" customFormat="1" ht="15" customHeight="1" x14ac:dyDescent="0.2">
      <c r="A33" s="120"/>
      <c r="B33" s="119"/>
      <c r="C33" s="258" t="s">
        <v>106</v>
      </c>
      <c r="E33" s="113">
        <v>64.880461665292657</v>
      </c>
      <c r="F33" s="115">
        <v>3148</v>
      </c>
      <c r="G33" s="114">
        <v>3071</v>
      </c>
      <c r="H33" s="114">
        <v>3178</v>
      </c>
      <c r="I33" s="114">
        <v>2996</v>
      </c>
      <c r="J33" s="140">
        <v>2847</v>
      </c>
      <c r="K33" s="114">
        <v>301</v>
      </c>
      <c r="L33" s="116">
        <v>10.572532490340709</v>
      </c>
    </row>
    <row r="34" spans="1:12" s="110" customFormat="1" ht="15" customHeight="1" x14ac:dyDescent="0.2">
      <c r="A34" s="120"/>
      <c r="B34" s="119"/>
      <c r="C34" s="258" t="s">
        <v>107</v>
      </c>
      <c r="E34" s="113">
        <v>35.119538334707336</v>
      </c>
      <c r="F34" s="115">
        <v>1704</v>
      </c>
      <c r="G34" s="114">
        <v>1677</v>
      </c>
      <c r="H34" s="114">
        <v>1646</v>
      </c>
      <c r="I34" s="114">
        <v>1579</v>
      </c>
      <c r="J34" s="140">
        <v>1529</v>
      </c>
      <c r="K34" s="114">
        <v>175</v>
      </c>
      <c r="L34" s="116">
        <v>11.445389143230869</v>
      </c>
    </row>
    <row r="35" spans="1:12" s="110" customFormat="1" ht="24.95" customHeight="1" x14ac:dyDescent="0.2">
      <c r="A35" s="604" t="s">
        <v>190</v>
      </c>
      <c r="B35" s="605"/>
      <c r="C35" s="605"/>
      <c r="D35" s="606"/>
      <c r="E35" s="113">
        <v>68.498277399835615</v>
      </c>
      <c r="F35" s="115">
        <v>39168</v>
      </c>
      <c r="G35" s="114">
        <v>37400</v>
      </c>
      <c r="H35" s="114">
        <v>37834</v>
      </c>
      <c r="I35" s="114">
        <v>37201</v>
      </c>
      <c r="J35" s="140">
        <v>37151</v>
      </c>
      <c r="K35" s="114">
        <v>2017</v>
      </c>
      <c r="L35" s="116">
        <v>5.4291943689268125</v>
      </c>
    </row>
    <row r="36" spans="1:12" s="110" customFormat="1" ht="15" customHeight="1" x14ac:dyDescent="0.2">
      <c r="A36" s="120"/>
      <c r="B36" s="119"/>
      <c r="C36" s="258" t="s">
        <v>106</v>
      </c>
      <c r="E36" s="113">
        <v>66.301572712418306</v>
      </c>
      <c r="F36" s="115">
        <v>25969</v>
      </c>
      <c r="G36" s="114">
        <v>24452</v>
      </c>
      <c r="H36" s="114">
        <v>24823</v>
      </c>
      <c r="I36" s="114">
        <v>24504</v>
      </c>
      <c r="J36" s="140">
        <v>24407</v>
      </c>
      <c r="K36" s="114">
        <v>1562</v>
      </c>
      <c r="L36" s="116">
        <v>6.3998033351087802</v>
      </c>
    </row>
    <row r="37" spans="1:12" s="110" customFormat="1" ht="15" customHeight="1" x14ac:dyDescent="0.2">
      <c r="A37" s="120"/>
      <c r="B37" s="119"/>
      <c r="C37" s="258" t="s">
        <v>107</v>
      </c>
      <c r="E37" s="113">
        <v>33.698427287581701</v>
      </c>
      <c r="F37" s="115">
        <v>13199</v>
      </c>
      <c r="G37" s="114">
        <v>12948</v>
      </c>
      <c r="H37" s="114">
        <v>13011</v>
      </c>
      <c r="I37" s="114">
        <v>12697</v>
      </c>
      <c r="J37" s="140">
        <v>12744</v>
      </c>
      <c r="K37" s="114">
        <v>455</v>
      </c>
      <c r="L37" s="116">
        <v>3.5703075957313244</v>
      </c>
    </row>
    <row r="38" spans="1:12" s="110" customFormat="1" ht="15" customHeight="1" x14ac:dyDescent="0.2">
      <c r="A38" s="120"/>
      <c r="B38" s="119" t="s">
        <v>182</v>
      </c>
      <c r="C38" s="258"/>
      <c r="E38" s="113">
        <v>31.501722600164392</v>
      </c>
      <c r="F38" s="115">
        <v>18013</v>
      </c>
      <c r="G38" s="114">
        <v>17743</v>
      </c>
      <c r="H38" s="114">
        <v>17548</v>
      </c>
      <c r="I38" s="114">
        <v>17277</v>
      </c>
      <c r="J38" s="140">
        <v>17131</v>
      </c>
      <c r="K38" s="114">
        <v>882</v>
      </c>
      <c r="L38" s="116">
        <v>5.1485610880859261</v>
      </c>
    </row>
    <row r="39" spans="1:12" s="110" customFormat="1" ht="15" customHeight="1" x14ac:dyDescent="0.2">
      <c r="A39" s="120"/>
      <c r="B39" s="119"/>
      <c r="C39" s="258" t="s">
        <v>106</v>
      </c>
      <c r="E39" s="113">
        <v>19.996669072336644</v>
      </c>
      <c r="F39" s="115">
        <v>3602</v>
      </c>
      <c r="G39" s="114">
        <v>3448</v>
      </c>
      <c r="H39" s="114">
        <v>3427</v>
      </c>
      <c r="I39" s="114">
        <v>3306</v>
      </c>
      <c r="J39" s="140">
        <v>3208</v>
      </c>
      <c r="K39" s="114">
        <v>394</v>
      </c>
      <c r="L39" s="116">
        <v>12.281795511221945</v>
      </c>
    </row>
    <row r="40" spans="1:12" s="110" customFormat="1" ht="15" customHeight="1" x14ac:dyDescent="0.2">
      <c r="A40" s="120"/>
      <c r="B40" s="119"/>
      <c r="C40" s="258" t="s">
        <v>107</v>
      </c>
      <c r="E40" s="113">
        <v>80.003330927663356</v>
      </c>
      <c r="F40" s="115">
        <v>14411</v>
      </c>
      <c r="G40" s="114">
        <v>14295</v>
      </c>
      <c r="H40" s="114">
        <v>14121</v>
      </c>
      <c r="I40" s="114">
        <v>13971</v>
      </c>
      <c r="J40" s="140">
        <v>13923</v>
      </c>
      <c r="K40" s="114">
        <v>488</v>
      </c>
      <c r="L40" s="116">
        <v>3.5049917402858579</v>
      </c>
    </row>
    <row r="41" spans="1:12" s="110" customFormat="1" ht="24.75" customHeight="1" x14ac:dyDescent="0.2">
      <c r="A41" s="604" t="s">
        <v>517</v>
      </c>
      <c r="B41" s="605"/>
      <c r="C41" s="605"/>
      <c r="D41" s="606"/>
      <c r="E41" s="113">
        <v>4.2444168517514562</v>
      </c>
      <c r="F41" s="115">
        <v>2427</v>
      </c>
      <c r="G41" s="114">
        <v>2628</v>
      </c>
      <c r="H41" s="114">
        <v>2664</v>
      </c>
      <c r="I41" s="114">
        <v>2309</v>
      </c>
      <c r="J41" s="140">
        <v>2375</v>
      </c>
      <c r="K41" s="114">
        <v>52</v>
      </c>
      <c r="L41" s="116">
        <v>2.1894736842105265</v>
      </c>
    </row>
    <row r="42" spans="1:12" s="110" customFormat="1" ht="15" customHeight="1" x14ac:dyDescent="0.2">
      <c r="A42" s="120"/>
      <c r="B42" s="119"/>
      <c r="C42" s="258" t="s">
        <v>106</v>
      </c>
      <c r="E42" s="113">
        <v>51.668726823238565</v>
      </c>
      <c r="F42" s="115">
        <v>1254</v>
      </c>
      <c r="G42" s="114">
        <v>1380</v>
      </c>
      <c r="H42" s="114">
        <v>1404</v>
      </c>
      <c r="I42" s="114">
        <v>1168</v>
      </c>
      <c r="J42" s="140">
        <v>1199</v>
      </c>
      <c r="K42" s="114">
        <v>55</v>
      </c>
      <c r="L42" s="116">
        <v>4.5871559633027523</v>
      </c>
    </row>
    <row r="43" spans="1:12" s="110" customFormat="1" ht="15" customHeight="1" x14ac:dyDescent="0.2">
      <c r="A43" s="123"/>
      <c r="B43" s="124"/>
      <c r="C43" s="260" t="s">
        <v>107</v>
      </c>
      <c r="D43" s="261"/>
      <c r="E43" s="125">
        <v>48.331273176761435</v>
      </c>
      <c r="F43" s="143">
        <v>1173</v>
      </c>
      <c r="G43" s="144">
        <v>1248</v>
      </c>
      <c r="H43" s="144">
        <v>1260</v>
      </c>
      <c r="I43" s="144">
        <v>1141</v>
      </c>
      <c r="J43" s="145">
        <v>1176</v>
      </c>
      <c r="K43" s="144">
        <v>-3</v>
      </c>
      <c r="L43" s="146">
        <v>-0.25510204081632654</v>
      </c>
    </row>
    <row r="44" spans="1:12" s="110" customFormat="1" ht="45.75" customHeight="1" x14ac:dyDescent="0.2">
      <c r="A44" s="604" t="s">
        <v>191</v>
      </c>
      <c r="B44" s="605"/>
      <c r="C44" s="605"/>
      <c r="D44" s="606"/>
      <c r="E44" s="113">
        <v>1.4795124254560081</v>
      </c>
      <c r="F44" s="115">
        <v>846</v>
      </c>
      <c r="G44" s="114">
        <v>858</v>
      </c>
      <c r="H44" s="114">
        <v>867</v>
      </c>
      <c r="I44" s="114">
        <v>792</v>
      </c>
      <c r="J44" s="140">
        <v>810</v>
      </c>
      <c r="K44" s="114">
        <v>36</v>
      </c>
      <c r="L44" s="116">
        <v>4.4444444444444446</v>
      </c>
    </row>
    <row r="45" spans="1:12" s="110" customFormat="1" ht="15" customHeight="1" x14ac:dyDescent="0.2">
      <c r="A45" s="120"/>
      <c r="B45" s="119"/>
      <c r="C45" s="258" t="s">
        <v>106</v>
      </c>
      <c r="E45" s="113">
        <v>58.747044917257682</v>
      </c>
      <c r="F45" s="115">
        <v>497</v>
      </c>
      <c r="G45" s="114">
        <v>505</v>
      </c>
      <c r="H45" s="114">
        <v>509</v>
      </c>
      <c r="I45" s="114">
        <v>459</v>
      </c>
      <c r="J45" s="140">
        <v>467</v>
      </c>
      <c r="K45" s="114">
        <v>30</v>
      </c>
      <c r="L45" s="116">
        <v>6.4239828693790146</v>
      </c>
    </row>
    <row r="46" spans="1:12" s="110" customFormat="1" ht="15" customHeight="1" x14ac:dyDescent="0.2">
      <c r="A46" s="123"/>
      <c r="B46" s="124"/>
      <c r="C46" s="260" t="s">
        <v>107</v>
      </c>
      <c r="D46" s="261"/>
      <c r="E46" s="125">
        <v>41.252955082742318</v>
      </c>
      <c r="F46" s="143">
        <v>349</v>
      </c>
      <c r="G46" s="144">
        <v>353</v>
      </c>
      <c r="H46" s="144">
        <v>358</v>
      </c>
      <c r="I46" s="144">
        <v>333</v>
      </c>
      <c r="J46" s="145">
        <v>343</v>
      </c>
      <c r="K46" s="144">
        <v>6</v>
      </c>
      <c r="L46" s="146">
        <v>1.749271137026239</v>
      </c>
    </row>
    <row r="47" spans="1:12" s="110" customFormat="1" ht="39" customHeight="1" x14ac:dyDescent="0.2">
      <c r="A47" s="604" t="s">
        <v>518</v>
      </c>
      <c r="B47" s="607"/>
      <c r="C47" s="607"/>
      <c r="D47" s="608"/>
      <c r="E47" s="113">
        <v>0.23084591035483815</v>
      </c>
      <c r="F47" s="115">
        <v>132</v>
      </c>
      <c r="G47" s="114">
        <v>142</v>
      </c>
      <c r="H47" s="114">
        <v>126</v>
      </c>
      <c r="I47" s="114">
        <v>131</v>
      </c>
      <c r="J47" s="140">
        <v>139</v>
      </c>
      <c r="K47" s="114">
        <v>-7</v>
      </c>
      <c r="L47" s="116">
        <v>-5.0359712230215825</v>
      </c>
    </row>
    <row r="48" spans="1:12" s="110" customFormat="1" ht="15" customHeight="1" x14ac:dyDescent="0.2">
      <c r="A48" s="120"/>
      <c r="B48" s="119"/>
      <c r="C48" s="258" t="s">
        <v>106</v>
      </c>
      <c r="E48" s="113">
        <v>34.848484848484851</v>
      </c>
      <c r="F48" s="115">
        <v>46</v>
      </c>
      <c r="G48" s="114">
        <v>52</v>
      </c>
      <c r="H48" s="114">
        <v>47</v>
      </c>
      <c r="I48" s="114">
        <v>49</v>
      </c>
      <c r="J48" s="140">
        <v>51</v>
      </c>
      <c r="K48" s="114">
        <v>-5</v>
      </c>
      <c r="L48" s="116">
        <v>-9.8039215686274517</v>
      </c>
    </row>
    <row r="49" spans="1:12" s="110" customFormat="1" ht="15" customHeight="1" x14ac:dyDescent="0.2">
      <c r="A49" s="123"/>
      <c r="B49" s="124"/>
      <c r="C49" s="260" t="s">
        <v>107</v>
      </c>
      <c r="D49" s="261"/>
      <c r="E49" s="125">
        <v>65.151515151515156</v>
      </c>
      <c r="F49" s="143">
        <v>86</v>
      </c>
      <c r="G49" s="144">
        <v>90</v>
      </c>
      <c r="H49" s="144">
        <v>79</v>
      </c>
      <c r="I49" s="144">
        <v>82</v>
      </c>
      <c r="J49" s="145">
        <v>88</v>
      </c>
      <c r="K49" s="144">
        <v>-2</v>
      </c>
      <c r="L49" s="146">
        <v>-2.2727272727272729</v>
      </c>
    </row>
    <row r="50" spans="1:12" s="110" customFormat="1" ht="24.95" customHeight="1" x14ac:dyDescent="0.2">
      <c r="A50" s="609" t="s">
        <v>192</v>
      </c>
      <c r="B50" s="610"/>
      <c r="C50" s="610"/>
      <c r="D50" s="611"/>
      <c r="E50" s="262">
        <v>12.892394326786869</v>
      </c>
      <c r="F50" s="263">
        <v>7372</v>
      </c>
      <c r="G50" s="264">
        <v>7485</v>
      </c>
      <c r="H50" s="264">
        <v>7641</v>
      </c>
      <c r="I50" s="264">
        <v>7035</v>
      </c>
      <c r="J50" s="265">
        <v>7116</v>
      </c>
      <c r="K50" s="263">
        <v>256</v>
      </c>
      <c r="L50" s="266">
        <v>3.5975267003934794</v>
      </c>
    </row>
    <row r="51" spans="1:12" s="110" customFormat="1" ht="15" customHeight="1" x14ac:dyDescent="0.2">
      <c r="A51" s="120"/>
      <c r="B51" s="119"/>
      <c r="C51" s="258" t="s">
        <v>106</v>
      </c>
      <c r="E51" s="113">
        <v>53.933803581117743</v>
      </c>
      <c r="F51" s="115">
        <v>3976</v>
      </c>
      <c r="G51" s="114">
        <v>3973</v>
      </c>
      <c r="H51" s="114">
        <v>4082</v>
      </c>
      <c r="I51" s="114">
        <v>3735</v>
      </c>
      <c r="J51" s="140">
        <v>3737</v>
      </c>
      <c r="K51" s="114">
        <v>239</v>
      </c>
      <c r="L51" s="116">
        <v>6.3955044153063954</v>
      </c>
    </row>
    <row r="52" spans="1:12" s="110" customFormat="1" ht="15" customHeight="1" x14ac:dyDescent="0.2">
      <c r="A52" s="120"/>
      <c r="B52" s="119"/>
      <c r="C52" s="258" t="s">
        <v>107</v>
      </c>
      <c r="E52" s="113">
        <v>46.066196418882257</v>
      </c>
      <c r="F52" s="115">
        <v>3396</v>
      </c>
      <c r="G52" s="114">
        <v>3512</v>
      </c>
      <c r="H52" s="114">
        <v>3559</v>
      </c>
      <c r="I52" s="114">
        <v>3300</v>
      </c>
      <c r="J52" s="140">
        <v>3379</v>
      </c>
      <c r="K52" s="114">
        <v>17</v>
      </c>
      <c r="L52" s="116">
        <v>0.50310742823320509</v>
      </c>
    </row>
    <row r="53" spans="1:12" s="110" customFormat="1" ht="15" customHeight="1" x14ac:dyDescent="0.2">
      <c r="A53" s="120"/>
      <c r="B53" s="119"/>
      <c r="C53" s="258" t="s">
        <v>187</v>
      </c>
      <c r="D53" s="110" t="s">
        <v>193</v>
      </c>
      <c r="E53" s="113">
        <v>23.941942485078677</v>
      </c>
      <c r="F53" s="115">
        <v>1765</v>
      </c>
      <c r="G53" s="114">
        <v>2000</v>
      </c>
      <c r="H53" s="114">
        <v>2106</v>
      </c>
      <c r="I53" s="114">
        <v>1577</v>
      </c>
      <c r="J53" s="140">
        <v>1704</v>
      </c>
      <c r="K53" s="114">
        <v>61</v>
      </c>
      <c r="L53" s="116">
        <v>3.57981220657277</v>
      </c>
    </row>
    <row r="54" spans="1:12" s="110" customFormat="1" ht="15" customHeight="1" x14ac:dyDescent="0.2">
      <c r="A54" s="120"/>
      <c r="B54" s="119"/>
      <c r="D54" s="267" t="s">
        <v>194</v>
      </c>
      <c r="E54" s="113">
        <v>53.371104815864022</v>
      </c>
      <c r="F54" s="115">
        <v>942</v>
      </c>
      <c r="G54" s="114">
        <v>1058</v>
      </c>
      <c r="H54" s="114">
        <v>1131</v>
      </c>
      <c r="I54" s="114">
        <v>846</v>
      </c>
      <c r="J54" s="140">
        <v>903</v>
      </c>
      <c r="K54" s="114">
        <v>39</v>
      </c>
      <c r="L54" s="116">
        <v>4.3189368770764123</v>
      </c>
    </row>
    <row r="55" spans="1:12" s="110" customFormat="1" ht="15" customHeight="1" x14ac:dyDescent="0.2">
      <c r="A55" s="120"/>
      <c r="B55" s="119"/>
      <c r="D55" s="267" t="s">
        <v>195</v>
      </c>
      <c r="E55" s="113">
        <v>46.628895184135978</v>
      </c>
      <c r="F55" s="115">
        <v>823</v>
      </c>
      <c r="G55" s="114">
        <v>942</v>
      </c>
      <c r="H55" s="114">
        <v>975</v>
      </c>
      <c r="I55" s="114">
        <v>731</v>
      </c>
      <c r="J55" s="140">
        <v>801</v>
      </c>
      <c r="K55" s="114">
        <v>22</v>
      </c>
      <c r="L55" s="116">
        <v>2.7465667915106118</v>
      </c>
    </row>
    <row r="56" spans="1:12" s="110" customFormat="1" ht="15" customHeight="1" x14ac:dyDescent="0.2">
      <c r="A56" s="120"/>
      <c r="B56" s="119" t="s">
        <v>196</v>
      </c>
      <c r="C56" s="258"/>
      <c r="E56" s="113">
        <v>63.72921075182316</v>
      </c>
      <c r="F56" s="115">
        <v>36441</v>
      </c>
      <c r="G56" s="114">
        <v>35374</v>
      </c>
      <c r="H56" s="114">
        <v>35466</v>
      </c>
      <c r="I56" s="114">
        <v>35452</v>
      </c>
      <c r="J56" s="140">
        <v>35368</v>
      </c>
      <c r="K56" s="114">
        <v>1073</v>
      </c>
      <c r="L56" s="116">
        <v>3.0338158787604614</v>
      </c>
    </row>
    <row r="57" spans="1:12" s="110" customFormat="1" ht="15" customHeight="1" x14ac:dyDescent="0.2">
      <c r="A57" s="120"/>
      <c r="B57" s="119"/>
      <c r="C57" s="258" t="s">
        <v>106</v>
      </c>
      <c r="E57" s="113">
        <v>50.607831837765154</v>
      </c>
      <c r="F57" s="115">
        <v>18442</v>
      </c>
      <c r="G57" s="114">
        <v>17597</v>
      </c>
      <c r="H57" s="114">
        <v>17769</v>
      </c>
      <c r="I57" s="114">
        <v>17859</v>
      </c>
      <c r="J57" s="140">
        <v>17785</v>
      </c>
      <c r="K57" s="114">
        <v>657</v>
      </c>
      <c r="L57" s="116">
        <v>3.6941242620185548</v>
      </c>
    </row>
    <row r="58" spans="1:12" s="110" customFormat="1" ht="15" customHeight="1" x14ac:dyDescent="0.2">
      <c r="A58" s="120"/>
      <c r="B58" s="119"/>
      <c r="C58" s="258" t="s">
        <v>107</v>
      </c>
      <c r="E58" s="113">
        <v>49.392168162234846</v>
      </c>
      <c r="F58" s="115">
        <v>17999</v>
      </c>
      <c r="G58" s="114">
        <v>17777</v>
      </c>
      <c r="H58" s="114">
        <v>17697</v>
      </c>
      <c r="I58" s="114">
        <v>17593</v>
      </c>
      <c r="J58" s="140">
        <v>17583</v>
      </c>
      <c r="K58" s="114">
        <v>416</v>
      </c>
      <c r="L58" s="116">
        <v>2.3659216288460443</v>
      </c>
    </row>
    <row r="59" spans="1:12" s="110" customFormat="1" ht="15" customHeight="1" x14ac:dyDescent="0.2">
      <c r="A59" s="120"/>
      <c r="B59" s="119"/>
      <c r="C59" s="258" t="s">
        <v>105</v>
      </c>
      <c r="D59" s="110" t="s">
        <v>197</v>
      </c>
      <c r="E59" s="113">
        <v>91.948629291183011</v>
      </c>
      <c r="F59" s="115">
        <v>33507</v>
      </c>
      <c r="G59" s="114">
        <v>32736</v>
      </c>
      <c r="H59" s="114">
        <v>32840</v>
      </c>
      <c r="I59" s="114">
        <v>32870</v>
      </c>
      <c r="J59" s="140">
        <v>32801</v>
      </c>
      <c r="K59" s="114">
        <v>706</v>
      </c>
      <c r="L59" s="116">
        <v>2.1523734032499009</v>
      </c>
    </row>
    <row r="60" spans="1:12" s="110" customFormat="1" ht="15" customHeight="1" x14ac:dyDescent="0.2">
      <c r="A60" s="120"/>
      <c r="B60" s="119"/>
      <c r="C60" s="258"/>
      <c r="D60" s="267" t="s">
        <v>198</v>
      </c>
      <c r="E60" s="113">
        <v>48.959918822932522</v>
      </c>
      <c r="F60" s="115">
        <v>16405</v>
      </c>
      <c r="G60" s="114">
        <v>15823</v>
      </c>
      <c r="H60" s="114">
        <v>15987</v>
      </c>
      <c r="I60" s="114">
        <v>16098</v>
      </c>
      <c r="J60" s="140">
        <v>16035</v>
      </c>
      <c r="K60" s="114">
        <v>370</v>
      </c>
      <c r="L60" s="116">
        <v>2.3074524477705021</v>
      </c>
    </row>
    <row r="61" spans="1:12" s="110" customFormat="1" ht="15" customHeight="1" x14ac:dyDescent="0.2">
      <c r="A61" s="120"/>
      <c r="B61" s="119"/>
      <c r="C61" s="258"/>
      <c r="D61" s="267" t="s">
        <v>199</v>
      </c>
      <c r="E61" s="113">
        <v>51.040081177067478</v>
      </c>
      <c r="F61" s="115">
        <v>17102</v>
      </c>
      <c r="G61" s="114">
        <v>16913</v>
      </c>
      <c r="H61" s="114">
        <v>16853</v>
      </c>
      <c r="I61" s="114">
        <v>16772</v>
      </c>
      <c r="J61" s="140">
        <v>16766</v>
      </c>
      <c r="K61" s="114">
        <v>336</v>
      </c>
      <c r="L61" s="116">
        <v>2.004055827269474</v>
      </c>
    </row>
    <row r="62" spans="1:12" s="110" customFormat="1" ht="15" customHeight="1" x14ac:dyDescent="0.2">
      <c r="A62" s="120"/>
      <c r="B62" s="119"/>
      <c r="C62" s="258"/>
      <c r="D62" s="258" t="s">
        <v>200</v>
      </c>
      <c r="E62" s="113">
        <v>8.0513707088169912</v>
      </c>
      <c r="F62" s="115">
        <v>2934</v>
      </c>
      <c r="G62" s="114">
        <v>2638</v>
      </c>
      <c r="H62" s="114">
        <v>2626</v>
      </c>
      <c r="I62" s="114">
        <v>2582</v>
      </c>
      <c r="J62" s="140">
        <v>2567</v>
      </c>
      <c r="K62" s="114">
        <v>367</v>
      </c>
      <c r="L62" s="116">
        <v>14.296844565640827</v>
      </c>
    </row>
    <row r="63" spans="1:12" s="110" customFormat="1" ht="15" customHeight="1" x14ac:dyDescent="0.2">
      <c r="A63" s="120"/>
      <c r="B63" s="119"/>
      <c r="C63" s="258"/>
      <c r="D63" s="267" t="s">
        <v>198</v>
      </c>
      <c r="E63" s="113">
        <v>69.427402862985687</v>
      </c>
      <c r="F63" s="115">
        <v>2037</v>
      </c>
      <c r="G63" s="114">
        <v>1774</v>
      </c>
      <c r="H63" s="114">
        <v>1782</v>
      </c>
      <c r="I63" s="114">
        <v>1761</v>
      </c>
      <c r="J63" s="140">
        <v>1750</v>
      </c>
      <c r="K63" s="114">
        <v>287</v>
      </c>
      <c r="L63" s="116">
        <v>16.399999999999999</v>
      </c>
    </row>
    <row r="64" spans="1:12" s="110" customFormat="1" ht="15" customHeight="1" x14ac:dyDescent="0.2">
      <c r="A64" s="120"/>
      <c r="B64" s="119"/>
      <c r="C64" s="258"/>
      <c r="D64" s="267" t="s">
        <v>199</v>
      </c>
      <c r="E64" s="113">
        <v>30.572597137014316</v>
      </c>
      <c r="F64" s="115">
        <v>897</v>
      </c>
      <c r="G64" s="114">
        <v>864</v>
      </c>
      <c r="H64" s="114">
        <v>844</v>
      </c>
      <c r="I64" s="114">
        <v>821</v>
      </c>
      <c r="J64" s="140">
        <v>817</v>
      </c>
      <c r="K64" s="114">
        <v>80</v>
      </c>
      <c r="L64" s="116">
        <v>9.7919216646266829</v>
      </c>
    </row>
    <row r="65" spans="1:12" s="110" customFormat="1" ht="15" customHeight="1" x14ac:dyDescent="0.2">
      <c r="A65" s="120"/>
      <c r="B65" s="119" t="s">
        <v>201</v>
      </c>
      <c r="C65" s="258"/>
      <c r="E65" s="113">
        <v>18.039208828107238</v>
      </c>
      <c r="F65" s="115">
        <v>10315</v>
      </c>
      <c r="G65" s="114">
        <v>9213</v>
      </c>
      <c r="H65" s="114">
        <v>9125</v>
      </c>
      <c r="I65" s="114">
        <v>8989</v>
      </c>
      <c r="J65" s="140">
        <v>8819</v>
      </c>
      <c r="K65" s="114">
        <v>1496</v>
      </c>
      <c r="L65" s="116">
        <v>16.963374532259895</v>
      </c>
    </row>
    <row r="66" spans="1:12" s="110" customFormat="1" ht="15" customHeight="1" x14ac:dyDescent="0.2">
      <c r="A66" s="120"/>
      <c r="B66" s="119"/>
      <c r="C66" s="258" t="s">
        <v>106</v>
      </c>
      <c r="E66" s="113">
        <v>51.555986427532723</v>
      </c>
      <c r="F66" s="115">
        <v>5318</v>
      </c>
      <c r="G66" s="114">
        <v>4492</v>
      </c>
      <c r="H66" s="114">
        <v>4461</v>
      </c>
      <c r="I66" s="114">
        <v>4399</v>
      </c>
      <c r="J66" s="140">
        <v>4310</v>
      </c>
      <c r="K66" s="114">
        <v>1008</v>
      </c>
      <c r="L66" s="116">
        <v>23.387470997679813</v>
      </c>
    </row>
    <row r="67" spans="1:12" s="110" customFormat="1" ht="15" customHeight="1" x14ac:dyDescent="0.2">
      <c r="A67" s="120"/>
      <c r="B67" s="119"/>
      <c r="C67" s="258" t="s">
        <v>107</v>
      </c>
      <c r="E67" s="113">
        <v>48.444013572467277</v>
      </c>
      <c r="F67" s="115">
        <v>4997</v>
      </c>
      <c r="G67" s="114">
        <v>4721</v>
      </c>
      <c r="H67" s="114">
        <v>4664</v>
      </c>
      <c r="I67" s="114">
        <v>4590</v>
      </c>
      <c r="J67" s="140">
        <v>4509</v>
      </c>
      <c r="K67" s="114">
        <v>488</v>
      </c>
      <c r="L67" s="116">
        <v>10.822798846750942</v>
      </c>
    </row>
    <row r="68" spans="1:12" s="110" customFormat="1" ht="15" customHeight="1" x14ac:dyDescent="0.2">
      <c r="A68" s="120"/>
      <c r="B68" s="119"/>
      <c r="C68" s="258" t="s">
        <v>105</v>
      </c>
      <c r="D68" s="110" t="s">
        <v>202</v>
      </c>
      <c r="E68" s="113">
        <v>21.328162869607368</v>
      </c>
      <c r="F68" s="115">
        <v>2200</v>
      </c>
      <c r="G68" s="114">
        <v>1952</v>
      </c>
      <c r="H68" s="114">
        <v>1886</v>
      </c>
      <c r="I68" s="114">
        <v>1842</v>
      </c>
      <c r="J68" s="140">
        <v>1762</v>
      </c>
      <c r="K68" s="114">
        <v>438</v>
      </c>
      <c r="L68" s="116">
        <v>24.858115777525541</v>
      </c>
    </row>
    <row r="69" spans="1:12" s="110" customFormat="1" ht="15" customHeight="1" x14ac:dyDescent="0.2">
      <c r="A69" s="120"/>
      <c r="B69" s="119"/>
      <c r="C69" s="258"/>
      <c r="D69" s="267" t="s">
        <v>198</v>
      </c>
      <c r="E69" s="113">
        <v>49.636363636363633</v>
      </c>
      <c r="F69" s="115">
        <v>1092</v>
      </c>
      <c r="G69" s="114">
        <v>953</v>
      </c>
      <c r="H69" s="114">
        <v>914</v>
      </c>
      <c r="I69" s="114">
        <v>889</v>
      </c>
      <c r="J69" s="140">
        <v>835</v>
      </c>
      <c r="K69" s="114">
        <v>257</v>
      </c>
      <c r="L69" s="116">
        <v>30.778443113772454</v>
      </c>
    </row>
    <row r="70" spans="1:12" s="110" customFormat="1" ht="15" customHeight="1" x14ac:dyDescent="0.2">
      <c r="A70" s="120"/>
      <c r="B70" s="119"/>
      <c r="C70" s="258"/>
      <c r="D70" s="267" t="s">
        <v>199</v>
      </c>
      <c r="E70" s="113">
        <v>50.363636363636367</v>
      </c>
      <c r="F70" s="115">
        <v>1108</v>
      </c>
      <c r="G70" s="114">
        <v>999</v>
      </c>
      <c r="H70" s="114">
        <v>972</v>
      </c>
      <c r="I70" s="114">
        <v>953</v>
      </c>
      <c r="J70" s="140">
        <v>927</v>
      </c>
      <c r="K70" s="114">
        <v>181</v>
      </c>
      <c r="L70" s="116">
        <v>19.525350593311757</v>
      </c>
    </row>
    <row r="71" spans="1:12" s="110" customFormat="1" ht="15" customHeight="1" x14ac:dyDescent="0.2">
      <c r="A71" s="120"/>
      <c r="B71" s="119"/>
      <c r="C71" s="258"/>
      <c r="D71" s="110" t="s">
        <v>203</v>
      </c>
      <c r="E71" s="113">
        <v>70.935530780416869</v>
      </c>
      <c r="F71" s="115">
        <v>7317</v>
      </c>
      <c r="G71" s="114">
        <v>6494</v>
      </c>
      <c r="H71" s="114">
        <v>6474</v>
      </c>
      <c r="I71" s="114">
        <v>6391</v>
      </c>
      <c r="J71" s="140">
        <v>6309</v>
      </c>
      <c r="K71" s="114">
        <v>1008</v>
      </c>
      <c r="L71" s="116">
        <v>15.977175463623395</v>
      </c>
    </row>
    <row r="72" spans="1:12" s="110" customFormat="1" ht="15" customHeight="1" x14ac:dyDescent="0.2">
      <c r="A72" s="120"/>
      <c r="B72" s="119"/>
      <c r="C72" s="258"/>
      <c r="D72" s="267" t="s">
        <v>198</v>
      </c>
      <c r="E72" s="113">
        <v>52.220855541888753</v>
      </c>
      <c r="F72" s="115">
        <v>3821</v>
      </c>
      <c r="G72" s="114">
        <v>3153</v>
      </c>
      <c r="H72" s="114">
        <v>3156</v>
      </c>
      <c r="I72" s="114">
        <v>3126</v>
      </c>
      <c r="J72" s="140">
        <v>3100</v>
      </c>
      <c r="K72" s="114">
        <v>721</v>
      </c>
      <c r="L72" s="116">
        <v>23.258064516129032</v>
      </c>
    </row>
    <row r="73" spans="1:12" s="110" customFormat="1" ht="15" customHeight="1" x14ac:dyDescent="0.2">
      <c r="A73" s="120"/>
      <c r="B73" s="119"/>
      <c r="C73" s="258"/>
      <c r="D73" s="267" t="s">
        <v>199</v>
      </c>
      <c r="E73" s="113">
        <v>47.779144458111247</v>
      </c>
      <c r="F73" s="115">
        <v>3496</v>
      </c>
      <c r="G73" s="114">
        <v>3341</v>
      </c>
      <c r="H73" s="114">
        <v>3318</v>
      </c>
      <c r="I73" s="114">
        <v>3265</v>
      </c>
      <c r="J73" s="140">
        <v>3209</v>
      </c>
      <c r="K73" s="114">
        <v>287</v>
      </c>
      <c r="L73" s="116">
        <v>8.9435961358678711</v>
      </c>
    </row>
    <row r="74" spans="1:12" s="110" customFormat="1" ht="15" customHeight="1" x14ac:dyDescent="0.2">
      <c r="A74" s="120"/>
      <c r="B74" s="119"/>
      <c r="C74" s="258"/>
      <c r="D74" s="110" t="s">
        <v>204</v>
      </c>
      <c r="E74" s="113">
        <v>7.7363063499757638</v>
      </c>
      <c r="F74" s="115">
        <v>798</v>
      </c>
      <c r="G74" s="114">
        <v>767</v>
      </c>
      <c r="H74" s="114">
        <v>765</v>
      </c>
      <c r="I74" s="114">
        <v>756</v>
      </c>
      <c r="J74" s="140">
        <v>748</v>
      </c>
      <c r="K74" s="114">
        <v>50</v>
      </c>
      <c r="L74" s="116">
        <v>6.6844919786096257</v>
      </c>
    </row>
    <row r="75" spans="1:12" s="110" customFormat="1" ht="15" customHeight="1" x14ac:dyDescent="0.2">
      <c r="A75" s="120"/>
      <c r="B75" s="119"/>
      <c r="C75" s="258"/>
      <c r="D75" s="267" t="s">
        <v>198</v>
      </c>
      <c r="E75" s="113">
        <v>50.751879699248121</v>
      </c>
      <c r="F75" s="115">
        <v>405</v>
      </c>
      <c r="G75" s="114">
        <v>386</v>
      </c>
      <c r="H75" s="114">
        <v>391</v>
      </c>
      <c r="I75" s="114">
        <v>384</v>
      </c>
      <c r="J75" s="140">
        <v>375</v>
      </c>
      <c r="K75" s="114">
        <v>30</v>
      </c>
      <c r="L75" s="116">
        <v>8</v>
      </c>
    </row>
    <row r="76" spans="1:12" s="110" customFormat="1" ht="15" customHeight="1" x14ac:dyDescent="0.2">
      <c r="A76" s="120"/>
      <c r="B76" s="119"/>
      <c r="C76" s="258"/>
      <c r="D76" s="267" t="s">
        <v>199</v>
      </c>
      <c r="E76" s="113">
        <v>49.248120300751879</v>
      </c>
      <c r="F76" s="115">
        <v>393</v>
      </c>
      <c r="G76" s="114">
        <v>381</v>
      </c>
      <c r="H76" s="114">
        <v>374</v>
      </c>
      <c r="I76" s="114">
        <v>372</v>
      </c>
      <c r="J76" s="140">
        <v>373</v>
      </c>
      <c r="K76" s="114">
        <v>20</v>
      </c>
      <c r="L76" s="116">
        <v>5.3619302949061662</v>
      </c>
    </row>
    <row r="77" spans="1:12" s="110" customFormat="1" ht="15" customHeight="1" x14ac:dyDescent="0.2">
      <c r="A77" s="534"/>
      <c r="B77" s="119" t="s">
        <v>205</v>
      </c>
      <c r="C77" s="268"/>
      <c r="D77" s="182"/>
      <c r="E77" s="113">
        <v>5.3391860932827342</v>
      </c>
      <c r="F77" s="115">
        <v>3053</v>
      </c>
      <c r="G77" s="114">
        <v>3071</v>
      </c>
      <c r="H77" s="114">
        <v>3150</v>
      </c>
      <c r="I77" s="114">
        <v>3002</v>
      </c>
      <c r="J77" s="140">
        <v>2979</v>
      </c>
      <c r="K77" s="114">
        <v>74</v>
      </c>
      <c r="L77" s="116">
        <v>2.4840550520308828</v>
      </c>
    </row>
    <row r="78" spans="1:12" s="110" customFormat="1" ht="15" customHeight="1" x14ac:dyDescent="0.2">
      <c r="A78" s="120"/>
      <c r="B78" s="119"/>
      <c r="C78" s="268" t="s">
        <v>106</v>
      </c>
      <c r="D78" s="182"/>
      <c r="E78" s="113">
        <v>60.104814936128399</v>
      </c>
      <c r="F78" s="115">
        <v>1835</v>
      </c>
      <c r="G78" s="114">
        <v>1838</v>
      </c>
      <c r="H78" s="114">
        <v>1938</v>
      </c>
      <c r="I78" s="114">
        <v>1817</v>
      </c>
      <c r="J78" s="140">
        <v>1783</v>
      </c>
      <c r="K78" s="114">
        <v>52</v>
      </c>
      <c r="L78" s="116">
        <v>2.9164329781267528</v>
      </c>
    </row>
    <row r="79" spans="1:12" s="110" customFormat="1" ht="15" customHeight="1" x14ac:dyDescent="0.2">
      <c r="A79" s="123"/>
      <c r="B79" s="124"/>
      <c r="C79" s="260" t="s">
        <v>107</v>
      </c>
      <c r="D79" s="261"/>
      <c r="E79" s="125">
        <v>39.895185063871601</v>
      </c>
      <c r="F79" s="143">
        <v>1218</v>
      </c>
      <c r="G79" s="144">
        <v>1233</v>
      </c>
      <c r="H79" s="144">
        <v>1212</v>
      </c>
      <c r="I79" s="144">
        <v>1185</v>
      </c>
      <c r="J79" s="145">
        <v>1196</v>
      </c>
      <c r="K79" s="144">
        <v>22</v>
      </c>
      <c r="L79" s="146">
        <v>1.8394648829431439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57181</v>
      </c>
      <c r="E11" s="114">
        <v>55143</v>
      </c>
      <c r="F11" s="114">
        <v>55382</v>
      </c>
      <c r="G11" s="114">
        <v>54478</v>
      </c>
      <c r="H11" s="140">
        <v>54282</v>
      </c>
      <c r="I11" s="115">
        <v>2899</v>
      </c>
      <c r="J11" s="116">
        <v>5.3406285693231643</v>
      </c>
    </row>
    <row r="12" spans="1:15" s="110" customFormat="1" ht="24.95" customHeight="1" x14ac:dyDescent="0.2">
      <c r="A12" s="193" t="s">
        <v>132</v>
      </c>
      <c r="B12" s="194" t="s">
        <v>133</v>
      </c>
      <c r="C12" s="113">
        <v>0.12941361641104562</v>
      </c>
      <c r="D12" s="115">
        <v>74</v>
      </c>
      <c r="E12" s="114">
        <v>52</v>
      </c>
      <c r="F12" s="114">
        <v>83</v>
      </c>
      <c r="G12" s="114">
        <v>101</v>
      </c>
      <c r="H12" s="140">
        <v>82</v>
      </c>
      <c r="I12" s="115">
        <v>-8</v>
      </c>
      <c r="J12" s="116">
        <v>-9.7560975609756095</v>
      </c>
    </row>
    <row r="13" spans="1:15" s="110" customFormat="1" ht="24.95" customHeight="1" x14ac:dyDescent="0.2">
      <c r="A13" s="193" t="s">
        <v>134</v>
      </c>
      <c r="B13" s="199" t="s">
        <v>214</v>
      </c>
      <c r="C13" s="113">
        <v>1.3833266294748257</v>
      </c>
      <c r="D13" s="115">
        <v>791</v>
      </c>
      <c r="E13" s="114">
        <v>789</v>
      </c>
      <c r="F13" s="114">
        <v>779</v>
      </c>
      <c r="G13" s="114">
        <v>779</v>
      </c>
      <c r="H13" s="140">
        <v>782</v>
      </c>
      <c r="I13" s="115">
        <v>9</v>
      </c>
      <c r="J13" s="116">
        <v>1.1508951406649617</v>
      </c>
    </row>
    <row r="14" spans="1:15" s="287" customFormat="1" ht="24" customHeight="1" x14ac:dyDescent="0.2">
      <c r="A14" s="193" t="s">
        <v>215</v>
      </c>
      <c r="B14" s="199" t="s">
        <v>137</v>
      </c>
      <c r="C14" s="113">
        <v>29.189765831307604</v>
      </c>
      <c r="D14" s="115">
        <v>16691</v>
      </c>
      <c r="E14" s="114">
        <v>14345</v>
      </c>
      <c r="F14" s="114">
        <v>14755</v>
      </c>
      <c r="G14" s="114">
        <v>14665</v>
      </c>
      <c r="H14" s="140">
        <v>14761</v>
      </c>
      <c r="I14" s="115">
        <v>1930</v>
      </c>
      <c r="J14" s="116">
        <v>13.074994919043425</v>
      </c>
      <c r="K14" s="110"/>
      <c r="L14" s="110"/>
      <c r="M14" s="110"/>
      <c r="N14" s="110"/>
      <c r="O14" s="110"/>
    </row>
    <row r="15" spans="1:15" s="110" customFormat="1" ht="24.75" customHeight="1" x14ac:dyDescent="0.2">
      <c r="A15" s="193" t="s">
        <v>216</v>
      </c>
      <c r="B15" s="199" t="s">
        <v>217</v>
      </c>
      <c r="C15" s="113">
        <v>5.2709816197688042</v>
      </c>
      <c r="D15" s="115">
        <v>3014</v>
      </c>
      <c r="E15" s="114">
        <v>3011</v>
      </c>
      <c r="F15" s="114">
        <v>3028</v>
      </c>
      <c r="G15" s="114">
        <v>2989</v>
      </c>
      <c r="H15" s="140">
        <v>3009</v>
      </c>
      <c r="I15" s="115">
        <v>5</v>
      </c>
      <c r="J15" s="116">
        <v>0.16616816218012628</v>
      </c>
    </row>
    <row r="16" spans="1:15" s="287" customFormat="1" ht="24.95" customHeight="1" x14ac:dyDescent="0.2">
      <c r="A16" s="193" t="s">
        <v>218</v>
      </c>
      <c r="B16" s="199" t="s">
        <v>141</v>
      </c>
      <c r="C16" s="113">
        <v>23.026879557895104</v>
      </c>
      <c r="D16" s="115">
        <v>13167</v>
      </c>
      <c r="E16" s="114">
        <v>10847</v>
      </c>
      <c r="F16" s="114">
        <v>11176</v>
      </c>
      <c r="G16" s="114">
        <v>11143</v>
      </c>
      <c r="H16" s="140">
        <v>11255</v>
      </c>
      <c r="I16" s="115">
        <v>1912</v>
      </c>
      <c r="J16" s="116">
        <v>16.988005330964015</v>
      </c>
      <c r="K16" s="110"/>
      <c r="L16" s="110"/>
      <c r="M16" s="110"/>
      <c r="N16" s="110"/>
      <c r="O16" s="110"/>
    </row>
    <row r="17" spans="1:15" s="110" customFormat="1" ht="24.95" customHeight="1" x14ac:dyDescent="0.2">
      <c r="A17" s="193" t="s">
        <v>219</v>
      </c>
      <c r="B17" s="199" t="s">
        <v>220</v>
      </c>
      <c r="C17" s="113">
        <v>0.89190465364369287</v>
      </c>
      <c r="D17" s="115">
        <v>510</v>
      </c>
      <c r="E17" s="114">
        <v>487</v>
      </c>
      <c r="F17" s="114">
        <v>551</v>
      </c>
      <c r="G17" s="114">
        <v>533</v>
      </c>
      <c r="H17" s="140">
        <v>497</v>
      </c>
      <c r="I17" s="115">
        <v>13</v>
      </c>
      <c r="J17" s="116">
        <v>2.6156941649899395</v>
      </c>
    </row>
    <row r="18" spans="1:15" s="287" customFormat="1" ht="24.95" customHeight="1" x14ac:dyDescent="0.2">
      <c r="A18" s="201" t="s">
        <v>144</v>
      </c>
      <c r="B18" s="202" t="s">
        <v>145</v>
      </c>
      <c r="C18" s="113">
        <v>3.2895542225564434</v>
      </c>
      <c r="D18" s="115">
        <v>1881</v>
      </c>
      <c r="E18" s="114">
        <v>1880</v>
      </c>
      <c r="F18" s="114">
        <v>1944</v>
      </c>
      <c r="G18" s="114">
        <v>1937</v>
      </c>
      <c r="H18" s="140">
        <v>1935</v>
      </c>
      <c r="I18" s="115">
        <v>-54</v>
      </c>
      <c r="J18" s="116">
        <v>-2.7906976744186047</v>
      </c>
      <c r="K18" s="110"/>
      <c r="L18" s="110"/>
      <c r="M18" s="110"/>
      <c r="N18" s="110"/>
      <c r="O18" s="110"/>
    </row>
    <row r="19" spans="1:15" s="110" customFormat="1" ht="24.95" customHeight="1" x14ac:dyDescent="0.2">
      <c r="A19" s="193" t="s">
        <v>146</v>
      </c>
      <c r="B19" s="199" t="s">
        <v>147</v>
      </c>
      <c r="C19" s="113">
        <v>10.41080079047236</v>
      </c>
      <c r="D19" s="115">
        <v>5953</v>
      </c>
      <c r="E19" s="114">
        <v>5990</v>
      </c>
      <c r="F19" s="114">
        <v>6004</v>
      </c>
      <c r="G19" s="114">
        <v>5882</v>
      </c>
      <c r="H19" s="140">
        <v>5894</v>
      </c>
      <c r="I19" s="115">
        <v>59</v>
      </c>
      <c r="J19" s="116">
        <v>1.0010179843909059</v>
      </c>
    </row>
    <row r="20" spans="1:15" s="287" customFormat="1" ht="24.95" customHeight="1" x14ac:dyDescent="0.2">
      <c r="A20" s="193" t="s">
        <v>148</v>
      </c>
      <c r="B20" s="199" t="s">
        <v>149</v>
      </c>
      <c r="C20" s="113">
        <v>5.0086567216383067</v>
      </c>
      <c r="D20" s="115">
        <v>2864</v>
      </c>
      <c r="E20" s="114">
        <v>2881</v>
      </c>
      <c r="F20" s="114">
        <v>2921</v>
      </c>
      <c r="G20" s="114">
        <v>2842</v>
      </c>
      <c r="H20" s="140">
        <v>2805</v>
      </c>
      <c r="I20" s="115">
        <v>59</v>
      </c>
      <c r="J20" s="116">
        <v>2.1033868092691623</v>
      </c>
      <c r="K20" s="110"/>
      <c r="L20" s="110"/>
      <c r="M20" s="110"/>
      <c r="N20" s="110"/>
      <c r="O20" s="110"/>
    </row>
    <row r="21" spans="1:15" s="110" customFormat="1" ht="24.95" customHeight="1" x14ac:dyDescent="0.2">
      <c r="A21" s="201" t="s">
        <v>150</v>
      </c>
      <c r="B21" s="202" t="s">
        <v>151</v>
      </c>
      <c r="C21" s="113">
        <v>3.2126055857714975</v>
      </c>
      <c r="D21" s="115">
        <v>1837</v>
      </c>
      <c r="E21" s="114">
        <v>1966</v>
      </c>
      <c r="F21" s="114">
        <v>2014</v>
      </c>
      <c r="G21" s="114">
        <v>1992</v>
      </c>
      <c r="H21" s="140">
        <v>1866</v>
      </c>
      <c r="I21" s="115">
        <v>-29</v>
      </c>
      <c r="J21" s="116">
        <v>-1.5541264737406217</v>
      </c>
    </row>
    <row r="22" spans="1:15" s="110" customFormat="1" ht="24.95" customHeight="1" x14ac:dyDescent="0.2">
      <c r="A22" s="201" t="s">
        <v>152</v>
      </c>
      <c r="B22" s="199" t="s">
        <v>153</v>
      </c>
      <c r="C22" s="113">
        <v>3.5553767859953482</v>
      </c>
      <c r="D22" s="115">
        <v>2033</v>
      </c>
      <c r="E22" s="114">
        <v>2035</v>
      </c>
      <c r="F22" s="114">
        <v>2008</v>
      </c>
      <c r="G22" s="114">
        <v>1852</v>
      </c>
      <c r="H22" s="140">
        <v>1845</v>
      </c>
      <c r="I22" s="115">
        <v>188</v>
      </c>
      <c r="J22" s="116">
        <v>10.189701897018971</v>
      </c>
    </row>
    <row r="23" spans="1:15" s="110" customFormat="1" ht="24.95" customHeight="1" x14ac:dyDescent="0.2">
      <c r="A23" s="193" t="s">
        <v>154</v>
      </c>
      <c r="B23" s="199" t="s">
        <v>155</v>
      </c>
      <c r="C23" s="113">
        <v>2.2472499606512653</v>
      </c>
      <c r="D23" s="115">
        <v>1285</v>
      </c>
      <c r="E23" s="114">
        <v>1305</v>
      </c>
      <c r="F23" s="114">
        <v>1030</v>
      </c>
      <c r="G23" s="114">
        <v>1033</v>
      </c>
      <c r="H23" s="140">
        <v>1030</v>
      </c>
      <c r="I23" s="115">
        <v>255</v>
      </c>
      <c r="J23" s="116">
        <v>24.757281553398059</v>
      </c>
    </row>
    <row r="24" spans="1:15" s="110" customFormat="1" ht="24.95" customHeight="1" x14ac:dyDescent="0.2">
      <c r="A24" s="193" t="s">
        <v>156</v>
      </c>
      <c r="B24" s="199" t="s">
        <v>221</v>
      </c>
      <c r="C24" s="113">
        <v>5.1712981584792148</v>
      </c>
      <c r="D24" s="115">
        <v>2957</v>
      </c>
      <c r="E24" s="114">
        <v>2948</v>
      </c>
      <c r="F24" s="114">
        <v>2876</v>
      </c>
      <c r="G24" s="114">
        <v>2813</v>
      </c>
      <c r="H24" s="140">
        <v>2813</v>
      </c>
      <c r="I24" s="115">
        <v>144</v>
      </c>
      <c r="J24" s="116">
        <v>5.1190899395662992</v>
      </c>
    </row>
    <row r="25" spans="1:15" s="110" customFormat="1" ht="24.95" customHeight="1" x14ac:dyDescent="0.2">
      <c r="A25" s="193" t="s">
        <v>222</v>
      </c>
      <c r="B25" s="204" t="s">
        <v>159</v>
      </c>
      <c r="C25" s="113">
        <v>2.474598205697697</v>
      </c>
      <c r="D25" s="115">
        <v>1415</v>
      </c>
      <c r="E25" s="114">
        <v>1434</v>
      </c>
      <c r="F25" s="114">
        <v>1443</v>
      </c>
      <c r="G25" s="114">
        <v>1444</v>
      </c>
      <c r="H25" s="140">
        <v>1432</v>
      </c>
      <c r="I25" s="115">
        <v>-17</v>
      </c>
      <c r="J25" s="116">
        <v>-1.1871508379888269</v>
      </c>
    </row>
    <row r="26" spans="1:15" s="110" customFormat="1" ht="24.95" customHeight="1" x14ac:dyDescent="0.2">
      <c r="A26" s="201">
        <v>782.78300000000002</v>
      </c>
      <c r="B26" s="203" t="s">
        <v>160</v>
      </c>
      <c r="C26" s="113">
        <v>1.6106748745212571</v>
      </c>
      <c r="D26" s="115">
        <v>921</v>
      </c>
      <c r="E26" s="114">
        <v>1043</v>
      </c>
      <c r="F26" s="114">
        <v>1111</v>
      </c>
      <c r="G26" s="114">
        <v>1086</v>
      </c>
      <c r="H26" s="140">
        <v>1059</v>
      </c>
      <c r="I26" s="115">
        <v>-138</v>
      </c>
      <c r="J26" s="116">
        <v>-13.031161473087819</v>
      </c>
    </row>
    <row r="27" spans="1:15" s="110" customFormat="1" ht="24.95" customHeight="1" x14ac:dyDescent="0.2">
      <c r="A27" s="193" t="s">
        <v>161</v>
      </c>
      <c r="B27" s="199" t="s">
        <v>223</v>
      </c>
      <c r="C27" s="113">
        <v>6.0089889998426047</v>
      </c>
      <c r="D27" s="115">
        <v>3436</v>
      </c>
      <c r="E27" s="114">
        <v>3436</v>
      </c>
      <c r="F27" s="114">
        <v>3431</v>
      </c>
      <c r="G27" s="114">
        <v>3309</v>
      </c>
      <c r="H27" s="140">
        <v>3260</v>
      </c>
      <c r="I27" s="115">
        <v>176</v>
      </c>
      <c r="J27" s="116">
        <v>5.3987730061349692</v>
      </c>
    </row>
    <row r="28" spans="1:15" s="110" customFormat="1" ht="24.95" customHeight="1" x14ac:dyDescent="0.2">
      <c r="A28" s="193" t="s">
        <v>163</v>
      </c>
      <c r="B28" s="199" t="s">
        <v>164</v>
      </c>
      <c r="C28" s="113">
        <v>4.2933841660691492</v>
      </c>
      <c r="D28" s="115">
        <v>2455</v>
      </c>
      <c r="E28" s="114">
        <v>2471</v>
      </c>
      <c r="F28" s="114">
        <v>2438</v>
      </c>
      <c r="G28" s="114">
        <v>2447</v>
      </c>
      <c r="H28" s="140">
        <v>2442</v>
      </c>
      <c r="I28" s="115">
        <v>13</v>
      </c>
      <c r="J28" s="116">
        <v>0.53235053235053231</v>
      </c>
    </row>
    <row r="29" spans="1:15" s="110" customFormat="1" ht="24.95" customHeight="1" x14ac:dyDescent="0.2">
      <c r="A29" s="193">
        <v>86</v>
      </c>
      <c r="B29" s="199" t="s">
        <v>165</v>
      </c>
      <c r="C29" s="113">
        <v>9.4506916633147373</v>
      </c>
      <c r="D29" s="115">
        <v>5404</v>
      </c>
      <c r="E29" s="114">
        <v>5410</v>
      </c>
      <c r="F29" s="114">
        <v>5373</v>
      </c>
      <c r="G29" s="114">
        <v>5260</v>
      </c>
      <c r="H29" s="140">
        <v>5270</v>
      </c>
      <c r="I29" s="115">
        <v>134</v>
      </c>
      <c r="J29" s="116">
        <v>2.5426944971537</v>
      </c>
    </row>
    <row r="30" spans="1:15" s="110" customFormat="1" ht="24.95" customHeight="1" x14ac:dyDescent="0.2">
      <c r="A30" s="193">
        <v>87.88</v>
      </c>
      <c r="B30" s="204" t="s">
        <v>166</v>
      </c>
      <c r="C30" s="113">
        <v>7.8085378010178204</v>
      </c>
      <c r="D30" s="115">
        <v>4465</v>
      </c>
      <c r="E30" s="114">
        <v>4444</v>
      </c>
      <c r="F30" s="114">
        <v>4460</v>
      </c>
      <c r="G30" s="114">
        <v>4349</v>
      </c>
      <c r="H30" s="140">
        <v>4326</v>
      </c>
      <c r="I30" s="115">
        <v>139</v>
      </c>
      <c r="J30" s="116">
        <v>3.2131299121590384</v>
      </c>
    </row>
    <row r="31" spans="1:15" s="110" customFormat="1" ht="24.95" customHeight="1" x14ac:dyDescent="0.2">
      <c r="A31" s="193" t="s">
        <v>167</v>
      </c>
      <c r="B31" s="199" t="s">
        <v>168</v>
      </c>
      <c r="C31" s="113">
        <v>4.7550759867788255</v>
      </c>
      <c r="D31" s="115">
        <v>2719</v>
      </c>
      <c r="E31" s="114">
        <v>2714</v>
      </c>
      <c r="F31" s="114">
        <v>2712</v>
      </c>
      <c r="G31" s="114">
        <v>2687</v>
      </c>
      <c r="H31" s="140">
        <v>2680</v>
      </c>
      <c r="I31" s="115">
        <v>39</v>
      </c>
      <c r="J31" s="116">
        <v>1.455223880597015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0.12941361641104562</v>
      </c>
      <c r="D34" s="115">
        <v>74</v>
      </c>
      <c r="E34" s="114">
        <v>52</v>
      </c>
      <c r="F34" s="114">
        <v>83</v>
      </c>
      <c r="G34" s="114">
        <v>101</v>
      </c>
      <c r="H34" s="140">
        <v>82</v>
      </c>
      <c r="I34" s="115">
        <v>-8</v>
      </c>
      <c r="J34" s="116">
        <v>-9.7560975609756095</v>
      </c>
    </row>
    <row r="35" spans="1:10" s="110" customFormat="1" ht="24.95" customHeight="1" x14ac:dyDescent="0.2">
      <c r="A35" s="292" t="s">
        <v>171</v>
      </c>
      <c r="B35" s="293" t="s">
        <v>172</v>
      </c>
      <c r="C35" s="113">
        <v>33.862646683338873</v>
      </c>
      <c r="D35" s="115">
        <v>19363</v>
      </c>
      <c r="E35" s="114">
        <v>17014</v>
      </c>
      <c r="F35" s="114">
        <v>17478</v>
      </c>
      <c r="G35" s="114">
        <v>17381</v>
      </c>
      <c r="H35" s="140">
        <v>17478</v>
      </c>
      <c r="I35" s="115">
        <v>1885</v>
      </c>
      <c r="J35" s="116">
        <v>10.784986840599611</v>
      </c>
    </row>
    <row r="36" spans="1:10" s="110" customFormat="1" ht="24.95" customHeight="1" x14ac:dyDescent="0.2">
      <c r="A36" s="294" t="s">
        <v>173</v>
      </c>
      <c r="B36" s="295" t="s">
        <v>174</v>
      </c>
      <c r="C36" s="125">
        <v>66.007939700250077</v>
      </c>
      <c r="D36" s="143">
        <v>37744</v>
      </c>
      <c r="E36" s="144">
        <v>38077</v>
      </c>
      <c r="F36" s="144">
        <v>37821</v>
      </c>
      <c r="G36" s="144">
        <v>36996</v>
      </c>
      <c r="H36" s="145">
        <v>36722</v>
      </c>
      <c r="I36" s="143">
        <v>1022</v>
      </c>
      <c r="J36" s="146">
        <v>2.7830728173846739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2020-09-25T11:24:48Z</dcterms:created>
  <dcterms:modified xsi:type="dcterms:W3CDTF">2020-09-28T08:11:24Z</dcterms:modified>
</cp:coreProperties>
</file>