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c r="G54" i="24"/>
  <c r="F54" i="24"/>
  <c r="E54" i="24"/>
  <c r="L53" i="24"/>
  <c r="H53" i="24" s="1"/>
  <c r="J53" i="24"/>
  <c r="G53" i="24"/>
  <c r="F53" i="24"/>
  <c r="E53" i="24"/>
  <c r="L52" i="24"/>
  <c r="H52" i="24" s="1"/>
  <c r="J52" i="24"/>
  <c r="G52" i="24"/>
  <c r="F52" i="24"/>
  <c r="E52" i="24"/>
  <c r="L51" i="24"/>
  <c r="H51" i="24" s="1"/>
  <c r="J51" i="24" s="1"/>
  <c r="G51" i="24"/>
  <c r="F51" i="24"/>
  <c r="E51" i="24"/>
  <c r="L44" i="24"/>
  <c r="I44" i="24"/>
  <c r="G44" i="24"/>
  <c r="D44" i="24"/>
  <c r="C44" i="24"/>
  <c r="M44" i="24" s="1"/>
  <c r="B44" i="24"/>
  <c r="K44" i="24" s="1"/>
  <c r="M43" i="24"/>
  <c r="K43" i="24"/>
  <c r="H43" i="24"/>
  <c r="F43" i="24"/>
  <c r="E43" i="24"/>
  <c r="C43" i="24"/>
  <c r="B43" i="24"/>
  <c r="D43" i="24" s="1"/>
  <c r="L42" i="24"/>
  <c r="I42" i="24"/>
  <c r="G42" i="24"/>
  <c r="D42" i="24"/>
  <c r="C42" i="24"/>
  <c r="M42" i="24" s="1"/>
  <c r="B42" i="24"/>
  <c r="K42" i="24" s="1"/>
  <c r="M41" i="24"/>
  <c r="K41" i="24"/>
  <c r="H41" i="24"/>
  <c r="F41" i="24"/>
  <c r="E41" i="24"/>
  <c r="C41" i="24"/>
  <c r="B41" i="24"/>
  <c r="D41" i="24" s="1"/>
  <c r="L40" i="24"/>
  <c r="I40" i="24"/>
  <c r="G40" i="24"/>
  <c r="D40" i="24"/>
  <c r="C40" i="24"/>
  <c r="M40" i="24" s="1"/>
  <c r="B40" i="24"/>
  <c r="K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K35" i="24" s="1"/>
  <c r="B34" i="24"/>
  <c r="B33" i="24"/>
  <c r="B32" i="24"/>
  <c r="B31" i="24"/>
  <c r="B30" i="24"/>
  <c r="B29" i="24"/>
  <c r="B28" i="24"/>
  <c r="B27" i="24"/>
  <c r="K27" i="24" s="1"/>
  <c r="B26" i="24"/>
  <c r="B25" i="24"/>
  <c r="B24" i="24"/>
  <c r="B23" i="24"/>
  <c r="B22" i="24"/>
  <c r="B21" i="24"/>
  <c r="B20" i="24"/>
  <c r="B19" i="24"/>
  <c r="K19" i="24" s="1"/>
  <c r="B18" i="24"/>
  <c r="B17" i="24"/>
  <c r="B16" i="24"/>
  <c r="B15" i="24"/>
  <c r="B9" i="24"/>
  <c r="B8" i="24"/>
  <c r="B7" i="24"/>
  <c r="G17" i="24" l="1"/>
  <c r="M17" i="24"/>
  <c r="E17" i="24"/>
  <c r="L17" i="24"/>
  <c r="I17" i="24"/>
  <c r="G25" i="24"/>
  <c r="M25" i="24"/>
  <c r="E25" i="24"/>
  <c r="L25" i="24"/>
  <c r="I25" i="24"/>
  <c r="K8" i="24"/>
  <c r="J8" i="24"/>
  <c r="H8" i="24"/>
  <c r="F8" i="24"/>
  <c r="D8" i="24"/>
  <c r="F7" i="24"/>
  <c r="D7" i="24"/>
  <c r="J7" i="24"/>
  <c r="H7" i="24"/>
  <c r="K7" i="24"/>
  <c r="G33" i="24"/>
  <c r="M33" i="24"/>
  <c r="E33" i="24"/>
  <c r="L33" i="24"/>
  <c r="I33" i="24"/>
  <c r="B14" i="24"/>
  <c r="B6" i="24"/>
  <c r="K18" i="24"/>
  <c r="J18" i="24"/>
  <c r="H18" i="24"/>
  <c r="F18" i="24"/>
  <c r="D18" i="24"/>
  <c r="F21" i="24"/>
  <c r="D21" i="24"/>
  <c r="J21" i="24"/>
  <c r="H21" i="24"/>
  <c r="K21" i="24"/>
  <c r="F25" i="24"/>
  <c r="D25" i="24"/>
  <c r="J25" i="24"/>
  <c r="H25" i="24"/>
  <c r="K25" i="24"/>
  <c r="B45" i="24"/>
  <c r="B39" i="24"/>
  <c r="G19" i="24"/>
  <c r="M19" i="24"/>
  <c r="E19" i="24"/>
  <c r="L19" i="24"/>
  <c r="I19" i="24"/>
  <c r="I32" i="24"/>
  <c r="L32" i="24"/>
  <c r="G32" i="24"/>
  <c r="E32" i="24"/>
  <c r="M32" i="24"/>
  <c r="I37" i="24"/>
  <c r="G37" i="24"/>
  <c r="L37" i="24"/>
  <c r="M37" i="24"/>
  <c r="E37" i="24"/>
  <c r="K58" i="24"/>
  <c r="I58" i="24"/>
  <c r="J58" i="24"/>
  <c r="F31" i="24"/>
  <c r="D31" i="24"/>
  <c r="J31" i="24"/>
  <c r="H31" i="24"/>
  <c r="K31" i="24"/>
  <c r="G15" i="24"/>
  <c r="M15" i="24"/>
  <c r="E15" i="24"/>
  <c r="L15" i="24"/>
  <c r="I15" i="24"/>
  <c r="I22" i="24"/>
  <c r="L22" i="24"/>
  <c r="M22" i="24"/>
  <c r="E22" i="24"/>
  <c r="G29" i="24"/>
  <c r="M29" i="24"/>
  <c r="E29" i="24"/>
  <c r="L29" i="24"/>
  <c r="I29" i="24"/>
  <c r="F15" i="24"/>
  <c r="D15" i="24"/>
  <c r="J15" i="24"/>
  <c r="H15" i="24"/>
  <c r="K15" i="24"/>
  <c r="K28" i="24"/>
  <c r="J28" i="24"/>
  <c r="H28" i="24"/>
  <c r="F28" i="24"/>
  <c r="D28" i="24"/>
  <c r="K32" i="24"/>
  <c r="J32" i="24"/>
  <c r="H32" i="24"/>
  <c r="F32" i="24"/>
  <c r="D32" i="24"/>
  <c r="F35" i="24"/>
  <c r="D35" i="24"/>
  <c r="J35" i="24"/>
  <c r="H35" i="24"/>
  <c r="I26" i="24"/>
  <c r="L26" i="24"/>
  <c r="M26" i="24"/>
  <c r="G26" i="24"/>
  <c r="E26" i="24"/>
  <c r="K22" i="24"/>
  <c r="J22" i="24"/>
  <c r="H22" i="24"/>
  <c r="F22" i="24"/>
  <c r="D22" i="24"/>
  <c r="G9" i="24"/>
  <c r="M9" i="24"/>
  <c r="E9" i="24"/>
  <c r="L9" i="24"/>
  <c r="I9" i="24"/>
  <c r="I16" i="24"/>
  <c r="L16" i="24"/>
  <c r="G16" i="24"/>
  <c r="E16" i="24"/>
  <c r="M16" i="24"/>
  <c r="I20" i="24"/>
  <c r="L20" i="24"/>
  <c r="M20" i="24"/>
  <c r="G20" i="24"/>
  <c r="E20" i="24"/>
  <c r="G23" i="24"/>
  <c r="M23" i="24"/>
  <c r="E23" i="24"/>
  <c r="L23" i="24"/>
  <c r="I23" i="24"/>
  <c r="I30" i="24"/>
  <c r="L30" i="24"/>
  <c r="M30" i="24"/>
  <c r="E30" i="24"/>
  <c r="M38" i="24"/>
  <c r="E38" i="24"/>
  <c r="L38" i="24"/>
  <c r="G38" i="24"/>
  <c r="G22" i="24"/>
  <c r="I38" i="24"/>
  <c r="K74" i="24"/>
  <c r="I74" i="24"/>
  <c r="J74" i="24"/>
  <c r="K16" i="24"/>
  <c r="J16" i="24"/>
  <c r="H16" i="24"/>
  <c r="F16" i="24"/>
  <c r="D16" i="24"/>
  <c r="F19" i="24"/>
  <c r="D19" i="24"/>
  <c r="J19" i="24"/>
  <c r="H19" i="24"/>
  <c r="K26" i="24"/>
  <c r="J26" i="24"/>
  <c r="H26" i="24"/>
  <c r="F26" i="24"/>
  <c r="D26" i="24"/>
  <c r="F29" i="24"/>
  <c r="D29" i="24"/>
  <c r="J29" i="24"/>
  <c r="H29" i="24"/>
  <c r="K29" i="24"/>
  <c r="F33" i="24"/>
  <c r="D33" i="24"/>
  <c r="J33" i="24"/>
  <c r="H33" i="24"/>
  <c r="K33" i="24"/>
  <c r="G27" i="24"/>
  <c r="M27" i="24"/>
  <c r="E27" i="24"/>
  <c r="L27" i="24"/>
  <c r="I27" i="24"/>
  <c r="F23" i="24"/>
  <c r="D23" i="24"/>
  <c r="J23" i="24"/>
  <c r="H23" i="24"/>
  <c r="K23" i="24"/>
  <c r="H37" i="24"/>
  <c r="F37" i="24"/>
  <c r="D37" i="24"/>
  <c r="J37" i="24"/>
  <c r="K37" i="24"/>
  <c r="I8" i="24"/>
  <c r="L8" i="24"/>
  <c r="M8" i="24"/>
  <c r="G8" i="24"/>
  <c r="E8" i="24"/>
  <c r="C14" i="24"/>
  <c r="C6" i="24"/>
  <c r="G21" i="24"/>
  <c r="M21" i="24"/>
  <c r="E21" i="24"/>
  <c r="L21" i="24"/>
  <c r="I21" i="24"/>
  <c r="I34" i="24"/>
  <c r="L34" i="24"/>
  <c r="M34" i="24"/>
  <c r="G34" i="24"/>
  <c r="E34" i="24"/>
  <c r="F9" i="24"/>
  <c r="D9" i="24"/>
  <c r="J9" i="24"/>
  <c r="H9" i="24"/>
  <c r="K9" i="24"/>
  <c r="F17" i="24"/>
  <c r="D17" i="24"/>
  <c r="J17" i="24"/>
  <c r="H17" i="24"/>
  <c r="K17" i="24"/>
  <c r="K30" i="24"/>
  <c r="J30" i="24"/>
  <c r="H30" i="24"/>
  <c r="F30" i="24"/>
  <c r="D30" i="24"/>
  <c r="I24" i="24"/>
  <c r="L24" i="24"/>
  <c r="G24" i="24"/>
  <c r="E24" i="24"/>
  <c r="M24" i="24"/>
  <c r="I28" i="24"/>
  <c r="L28" i="24"/>
  <c r="M28" i="24"/>
  <c r="G28" i="24"/>
  <c r="E28" i="24"/>
  <c r="G31" i="24"/>
  <c r="M31" i="24"/>
  <c r="E31" i="24"/>
  <c r="L31" i="24"/>
  <c r="I31" i="24"/>
  <c r="C45" i="24"/>
  <c r="C39" i="24"/>
  <c r="G30" i="24"/>
  <c r="K66" i="24"/>
  <c r="I66" i="24"/>
  <c r="J66" i="24"/>
  <c r="K20" i="24"/>
  <c r="J20" i="24"/>
  <c r="H20" i="24"/>
  <c r="F20" i="24"/>
  <c r="D20" i="24"/>
  <c r="K24" i="24"/>
  <c r="J24" i="24"/>
  <c r="H24" i="24"/>
  <c r="F24" i="24"/>
  <c r="D24" i="24"/>
  <c r="F27" i="24"/>
  <c r="D27" i="24"/>
  <c r="J27" i="24"/>
  <c r="H27" i="24"/>
  <c r="K34" i="24"/>
  <c r="J34" i="24"/>
  <c r="H34" i="24"/>
  <c r="F34" i="24"/>
  <c r="D34" i="24"/>
  <c r="D38" i="24"/>
  <c r="K38" i="24"/>
  <c r="J38" i="24"/>
  <c r="H38" i="24"/>
  <c r="F38" i="24"/>
  <c r="G7" i="24"/>
  <c r="M7" i="24"/>
  <c r="E7" i="24"/>
  <c r="L7" i="24"/>
  <c r="I7" i="24"/>
  <c r="I18" i="24"/>
  <c r="L18" i="24"/>
  <c r="M18" i="24"/>
  <c r="G18" i="24"/>
  <c r="E18" i="24"/>
  <c r="G35" i="24"/>
  <c r="M35" i="24"/>
  <c r="E35" i="24"/>
  <c r="L35" i="24"/>
  <c r="I35" i="24"/>
  <c r="J77" i="24"/>
  <c r="K53" i="24"/>
  <c r="I53" i="24"/>
  <c r="K61" i="24"/>
  <c r="I61" i="24"/>
  <c r="K69" i="24"/>
  <c r="I69" i="24"/>
  <c r="I43" i="24"/>
  <c r="G43" i="24"/>
  <c r="L43" i="24"/>
  <c r="K55" i="24"/>
  <c r="I55" i="24"/>
  <c r="K63" i="24"/>
  <c r="I63" i="24"/>
  <c r="K71" i="24"/>
  <c r="I71" i="24"/>
  <c r="K52" i="24"/>
  <c r="I52" i="24"/>
  <c r="K60" i="24"/>
  <c r="I60" i="24"/>
  <c r="K68" i="24"/>
  <c r="I68" i="24"/>
  <c r="K57" i="24"/>
  <c r="I57" i="24"/>
  <c r="K65" i="24"/>
  <c r="I65" i="24"/>
  <c r="K73" i="24"/>
  <c r="I73" i="24"/>
  <c r="I41" i="24"/>
  <c r="G41" i="24"/>
  <c r="L41" i="24"/>
  <c r="K54" i="24"/>
  <c r="I54" i="24"/>
  <c r="K62" i="24"/>
  <c r="I62" i="24"/>
  <c r="K70" i="24"/>
  <c r="I70" i="24"/>
  <c r="K51" i="24"/>
  <c r="I51" i="24"/>
  <c r="K59" i="24"/>
  <c r="I59" i="24"/>
  <c r="K67" i="24"/>
  <c r="I67" i="24"/>
  <c r="K75" i="24"/>
  <c r="I75" i="24"/>
  <c r="I77" i="24" s="1"/>
  <c r="K56" i="24"/>
  <c r="I56" i="24"/>
  <c r="K64" i="24"/>
  <c r="I64" i="24"/>
  <c r="K72" i="24"/>
  <c r="I72" i="24"/>
  <c r="F40" i="24"/>
  <c r="J41" i="24"/>
  <c r="F42" i="24"/>
  <c r="J43" i="24"/>
  <c r="F44" i="24"/>
  <c r="H40" i="24"/>
  <c r="H42" i="24"/>
  <c r="H44" i="24"/>
  <c r="J40" i="24"/>
  <c r="J42" i="24"/>
  <c r="J44" i="24"/>
  <c r="E40" i="24"/>
  <c r="E42" i="24"/>
  <c r="E44" i="24"/>
  <c r="I78" i="24" l="1"/>
  <c r="I79" i="24"/>
  <c r="I39" i="24"/>
  <c r="G39" i="24"/>
  <c r="L39" i="24"/>
  <c r="M39" i="24"/>
  <c r="E39" i="24"/>
  <c r="K77" i="24"/>
  <c r="I45" i="24"/>
  <c r="G45" i="24"/>
  <c r="L45" i="24"/>
  <c r="E45" i="24"/>
  <c r="M45" i="24"/>
  <c r="I6" i="24"/>
  <c r="L6" i="24"/>
  <c r="M6" i="24"/>
  <c r="G6" i="24"/>
  <c r="E6" i="24"/>
  <c r="I14" i="24"/>
  <c r="L14" i="24"/>
  <c r="M14" i="24"/>
  <c r="E14" i="24"/>
  <c r="G14" i="24"/>
  <c r="H39" i="24"/>
  <c r="F39" i="24"/>
  <c r="D39" i="24"/>
  <c r="J39" i="24"/>
  <c r="K39" i="24"/>
  <c r="J79" i="24"/>
  <c r="J78" i="24"/>
  <c r="H45" i="24"/>
  <c r="F45" i="24"/>
  <c r="D45" i="24"/>
  <c r="J45" i="24"/>
  <c r="K45" i="24"/>
  <c r="K6" i="24"/>
  <c r="J6" i="24"/>
  <c r="H6" i="24"/>
  <c r="F6" i="24"/>
  <c r="D6" i="24"/>
  <c r="K14" i="24"/>
  <c r="J14" i="24"/>
  <c r="H14" i="24"/>
  <c r="F14" i="24"/>
  <c r="D14" i="24"/>
  <c r="I83" i="24" l="1"/>
  <c r="I82" i="24"/>
  <c r="K79" i="24"/>
  <c r="I81" i="24" s="1"/>
  <c r="K78" i="24"/>
</calcChain>
</file>

<file path=xl/sharedStrings.xml><?xml version="1.0" encoding="utf-8"?>
<sst xmlns="http://schemas.openxmlformats.org/spreadsheetml/2006/main" count="1916" uniqueCount="521">
  <si>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</si>
  <si>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</si>
  <si>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</si>
  <si>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</si>
  <si>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</si>
  <si>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</si>
  <si>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</si>
  <si>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</si>
  <si>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</si>
  <si>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</si>
  <si>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</si>
  <si>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</si>
  <si>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</si>
  <si>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Coburg, Stadt (09463)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</si>
  <si>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</si>
  <si>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</si>
  <si>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</si>
  <si>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</si>
  <si>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</si>
  <si>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</si>
  <si>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</si>
  <si>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</si>
  <si>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</si>
  <si>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</si>
  <si>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</si>
  <si>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</si>
  <si>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</si>
  <si>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</si>
  <si>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</si>
  <si>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</si>
  <si>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</si>
  <si>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</si>
  <si>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</si>
  <si>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</si>
  <si>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</si>
  <si>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</si>
  <si>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</si>
  <si>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</si>
  <si>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</si>
  <si>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</si>
  <si>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</si>
  <si>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</si>
  <si>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</si>
  <si>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</si>
  <si>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</si>
  <si>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</si>
  <si>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</si>
  <si>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</si>
  <si>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</si>
  <si>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</si>
  <si>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</si>
  <si>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</si>
  <si>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</si>
  <si>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</si>
  <si>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</si>
  <si>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</si>
  <si>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</si>
  <si>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</si>
  <si>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</si>
  <si>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</si>
  <si>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</si>
  <si>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</si>
  <si>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</si>
  <si>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</si>
  <si>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</si>
  <si>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</si>
  <si>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</si>
  <si>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</si>
  <si>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</si>
  <si>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</si>
  <si>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</si>
  <si>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</si>
  <si>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</si>
  <si>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</si>
  <si>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</si>
  <si>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</si>
  <si>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</si>
  <si>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</si>
  <si>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</si>
  <si>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</si>
  <si>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</si>
  <si>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</si>
  <si>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</si>
  <si>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</si>
  <si>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</si>
  <si>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</si>
  <si>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</si>
  <si>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</si>
  <si>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</si>
  <si>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</si>
  <si>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</si>
  <si>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</si>
  <si>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Coburg, Stadt (09463);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</si>
  <si>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</si>
  <si>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</si>
  <si>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</si>
  <si>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</si>
  <si>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</si>
  <si>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</si>
  <si>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</si>
  <si>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</si>
  <si>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</si>
  <si>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</si>
  <si>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</si>
  <si>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</si>
  <si>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</si>
  <si>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</si>
  <si>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</si>
  <si>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</si>
  <si>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</si>
  <si>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</si>
  <si>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</si>
  <si>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</si>
  <si>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</si>
  <si>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</si>
  <si>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</si>
  <si>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</si>
  <si>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</si>
  <si>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</si>
  <si>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</si>
  <si>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</si>
  <si>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</si>
  <si>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</si>
  <si>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</si>
  <si>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</si>
  <si>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</si>
  <si>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</si>
  <si>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</si>
  <si>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</si>
  <si>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</si>
  <si>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</si>
  <si>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</si>
  <si>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</si>
  <si>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</si>
  <si>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</si>
  <si>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</si>
  <si>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</si>
  <si>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</si>
  <si>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</si>
  <si>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</si>
  <si>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</si>
  <si>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</si>
  <si>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</si>
  <si>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</si>
  <si>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</si>
  <si>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</si>
  <si>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</si>
  <si>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</si>
  <si>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</si>
  <si>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</si>
  <si>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</si>
  <si>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</si>
  <si>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</si>
  <si>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</si>
  <si>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</si>
  <si>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</si>
  <si>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</si>
  <si>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</si>
  <si>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</si>
  <si>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</si>
  <si>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</si>
  <si>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</si>
  <si>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</si>
  <si>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</si>
  <si>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</si>
  <si>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</si>
  <si>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</si>
  <si>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</si>
  <si>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</si>
  <si>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</si>
  <si>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</si>
  <si>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</si>
  <si>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</si>
  <si>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</si>
  <si>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</si>
  <si>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</si>
  <si>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</si>
  <si>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</si>
  <si>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</si>
  <si>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</si>
  <si>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</si>
  <si>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</si>
  <si>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</si>
  <si>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Coburg, Stadt (09463)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</si>
  <si>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</si>
  <si>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</si>
  <si>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</si>
  <si>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</si>
  <si>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</si>
  <si>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</si>
  <si>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</si>
  <si>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</si>
  <si>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</si>
  <si>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</si>
  <si>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</si>
  <si>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</si>
  <si>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</si>
  <si>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</si>
  <si>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</si>
  <si>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</si>
  <si>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</si>
  <si>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</si>
  <si>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</si>
  <si>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</si>
  <si>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</si>
  <si>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</si>
  <si>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</si>
  <si>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</si>
  <si>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</si>
  <si>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</si>
  <si>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</si>
  <si>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</si>
  <si>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</si>
  <si>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</si>
  <si>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</si>
  <si>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</si>
  <si>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</si>
  <si>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</si>
  <si>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</si>
  <si>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</si>
  <si>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</si>
  <si>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</si>
  <si>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</si>
  <si>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</si>
  <si>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</si>
  <si>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</si>
  <si>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</si>
  <si>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</si>
  <si>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</si>
  <si>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</si>
  <si>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</si>
  <si>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</si>
  <si>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</si>
  <si>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</si>
  <si>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</si>
  <si>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</si>
  <si>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</si>
  <si>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</si>
  <si>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</si>
  <si>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</si>
  <si>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</si>
  <si>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</si>
  <si>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</si>
  <si>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</si>
  <si>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</si>
  <si>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</si>
  <si>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</si>
  <si>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</si>
  <si>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</si>
  <si>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</si>
  <si>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</si>
  <si>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</si>
  <si>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</si>
  <si>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</si>
  <si>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</si>
  <si>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</si>
  <si>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</si>
  <si>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</si>
  <si>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</si>
  <si>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</si>
  <si>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</si>
  <si>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</si>
  <si>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</si>
  <si>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</si>
  <si>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</si>
  <si>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</si>
  <si>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</si>
  <si>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</si>
  <si>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</si>
  <si>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</si>
  <si>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</si>
  <si>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</si>
  <si>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</si>
  <si>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</si>
  <si>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</si>
  <si>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</si>
  <si>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</si>
  <si>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</si>
  <si>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</si>
  <si>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</si>
  <si>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</si>
  <si>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</si>
  <si>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</si>
  <si>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</si>
  <si>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</si>
  <si>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</si>
  <si>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</si>
  <si>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</si>
  <si>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</si>
  <si>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</si>
  <si>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</si>
  <si>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</si>
  <si>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</si>
  <si>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</si>
  <si>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</si>
  <si>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</si>
  <si>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</si>
  <si>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</si>
  <si>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</si>
  <si>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</si>
  <si>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</si>
  <si>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</si>
  <si>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</si>
  <si>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</si>
  <si>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</si>
  <si>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</si>
  <si>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</si>
  <si>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</si>
  <si>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</si>
  <si>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</si>
  <si>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</si>
  <si>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</si>
  <si>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</si>
  <si>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</si>
  <si>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</si>
  <si>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</si>
  <si>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</si>
  <si>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</si>
  <si>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</si>
  <si>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</si>
  <si>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</si>
  <si>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</si>
  <si>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</si>
  <si>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</si>
  <si>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</si>
  <si>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</si>
  <si>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</si>
  <si>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</si>
  <si>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</si>
  <si>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</si>
  <si>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</si>
  <si>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</si>
  <si>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</si>
  <si>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</si>
  <si>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</si>
  <si>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</si>
  <si>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</si>
  <si>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</si>
  <si>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</si>
  <si>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</si>
  <si>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</si>
  <si>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</si>
  <si>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</si>
  <si>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</si>
  <si>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</si>
  <si>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</si>
  <si>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</si>
  <si>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</si>
  <si>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</si>
  <si>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</si>
  <si>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</si>
  <si>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</si>
  <si>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</si>
  <si>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</si>
  <si>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</si>
  <si>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</si>
  <si>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</si>
  <si>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</si>
  <si>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</si>
  <si>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</si>
  <si>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</si>
  <si>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</si>
  <si>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</si>
  <si>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</si>
  <si>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</si>
  <si>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</si>
  <si>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</si>
  <si>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</si>
  <si>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</si>
  <si>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</si>
  <si>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</si>
  <si>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</si>
  <si>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</si>
  <si>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Coburg, Stadt (09463);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</si>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</sst>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{D4BAE1DA-6E19-481F-9E72-54CA6ECD38BA}</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9E18-4A95-827C-8CCDB7CD0D8A}"/>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{C565F5CC-581B-459B-9B73-674D510310F0}</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9E18-4A95-827C-8CCDB7CD0D8A}"/>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{2277AAA0-96AC-4A24-A62E-AF0DCF32FFB2}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9E18-4A95-827C-8CCDB7CD0D8A}"/>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{9A4C83B1-9935-4FCE-82E0-3C3C51E169EF}</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E18-4A95-827C-8CCDB7CD0D8A}"/>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0.20056630486078339</c:v>
                </c:pt>
                <c:pt idx="1">
                  <c:v>1.0013227114154917</c:v>
                </c:pt>
                <c:pt idx="2">
                  <c:v>1.1186464311118853</c:v>
                </c:pt>
                <c:pt idx="3">
                  <c:v>1.0875687030768</c:v>
                </c:pt>
              </c:numCache>
            </c:numRef>
          </c:val>
          <c:extLst>
            <c:ext xmlns:c16="http://schemas.microsoft.com/office/drawing/2014/chart" uri="{C3380CC4-5D6E-409C-BE32-E72D297353CC}">
              <c16:uniqueId val="{00000004-9E18-4A95-827C-8CCDB7CD0D8A}"/>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{C49B5CA7-7230-4F9E-BBE6-87852E121254}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E18-4A95-827C-8CCDB7CD0D8A}"/>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{A6023823-9581-438A-82FC-1A8AB7E88106}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E18-4A95-827C-8CCDB7CD0D8A}"/>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{54261A7C-23F4-4CDA-8561-9CD7F10C6D59}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E18-4A95-827C-8CCDB7CD0D8A}"/>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{6BA58C9D-AFC7-43D1-A4FB-BD7A1A7A71C4}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E18-4A95-827C-8CCDB7CD0D8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E18-4A95-827C-8CCDB7CD0D8A}"/>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E18-4A95-827C-8CCDB7CD0D8A}"/>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{74E6BE09-F781-40BB-B34D-ED94B365C12E}</c15:txfldGUID>
                      <c15:f>Daten_Diagramme!$E$6</c15:f>
                      <c15:dlblFieldTableCache>
                        <c:ptCount val="1"/>
                        <c:pt idx="0">
                          <c:v>-6.3</c:v>
                        </c:pt>
                      </c15:dlblFieldTableCache>
                    </c15:dlblFTEntry>
                  </c15:dlblFieldTable>
                  <c15:showDataLabelsRange val="0"/>
                </c:ext>
                <c:ext xmlns:c16="http://schemas.microsoft.com/office/drawing/2014/chart" uri="{C3380CC4-5D6E-409C-BE32-E72D297353CC}">
                  <c16:uniqueId val="{00000000-8F4E-41E5-8F21-ECB8F7971CF0}"/>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{151A8FAF-E338-4AAC-AF48-038BAD4529AA}</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8F4E-41E5-8F21-ECB8F7971CF0}"/>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{7CF6B8C8-E6AC-406D-8111-EA68A9363674}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8F4E-41E5-8F21-ECB8F7971CF0}"/>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{6B5D208A-4F27-40B6-B00B-6125488F8F7A}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8F4E-41E5-8F21-ECB8F7971CF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-6.3412508171714972</c:v>
                </c:pt>
                <c:pt idx="1">
                  <c:v>-1.8915068707011207</c:v>
                </c:pt>
                <c:pt idx="2">
                  <c:v>-2.7637010795899166</c:v>
                </c:pt>
                <c:pt idx="3">
                  <c:v>-2.8655893304673015</c:v>
                </c:pt>
              </c:numCache>
            </c:numRef>
          </c:val>
          <c:extLst>
            <c:ext xmlns:c16="http://schemas.microsoft.com/office/drawing/2014/chart" uri="{C3380CC4-5D6E-409C-BE32-E72D297353CC}">
              <c16:uniqueId val="{00000004-8F4E-41E5-8F21-ECB8F7971CF0}"/>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{1162F880-81A3-4745-BF5D-161C6BDF7790}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8F4E-41E5-8F21-ECB8F7971CF0}"/>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{E8AD5ED9-9FA2-401F-82B3-B5C280720DEE}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8F4E-41E5-8F21-ECB8F7971CF0}"/>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{70907E70-3239-43D5-B04E-8BC55B75E644}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8F4E-41E5-8F21-ECB8F7971CF0}"/>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{637D0C22-4EFA-47CB-835F-481D949E3A3D}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8F4E-41E5-8F21-ECB8F7971CF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8F4E-41E5-8F21-ECB8F7971CF0}"/>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F4E-41E5-8F21-ECB8F7971CF0}"/>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{1D336F5F-C43B-4BDB-B846-2E76935F0084}</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9811-4BC2-9FB6-DAF95779A615}"/>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{A1D914DE-E391-4473-8D5E-85C3CA4FB12D}</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9811-4BC2-9FB6-DAF95779A615}"/>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{960FDE28-6787-4C89-94C2-F98EB4D0AD0E}</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9811-4BC2-9FB6-DAF95779A615}"/>
                </c:ext>
              </c:extLst>
            </c:dLbl>
            <c:dLbl>
              <c:idx val="3"/>
              <c:tx>
                <c:strRef>
                  <c:f>Daten_Diagramme!$D$17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{89CF9659-397A-4C96-BF56-6AE8BEA6B74B}</c15:txfldGUID>
                      <c15:f>Daten_Diagramme!$D$17</c15:f>
                      <c15:dlblFieldTableCache>
                        <c:ptCount val="1"/>
                        <c:pt idx="0">
                          <c:v>0.3</c:v>
                        </c:pt>
                      </c15:dlblFieldTableCache>
                    </c15:dlblFTEntry>
                  </c15:dlblFieldTable>
                  <c15:showDataLabelsRange val="0"/>
                </c:ext>
                <c:ext xmlns:c16="http://schemas.microsoft.com/office/drawing/2014/chart" uri="{C3380CC4-5D6E-409C-BE32-E72D297353CC}">
                  <c16:uniqueId val="{00000003-9811-4BC2-9FB6-DAF95779A615}"/>
                </c:ext>
              </c:extLst>
            </c:dLbl>
            <c:dLbl>
              <c:idx val="4"/>
              <c:tx>
                <c:strRef>
                  <c:f>Daten_Diagramme!$D$18</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{D06C5928-35F0-474D-9726-95D1C38CCF31}</c15:txfldGUID>
                      <c15:f>Daten_Diagramme!$D$18</c15:f>
                      <c15:dlblFieldTableCache>
                        <c:ptCount val="1"/>
                        <c:pt idx="0">
                          <c:v>-10.0</c:v>
                        </c:pt>
                      </c15:dlblFieldTableCache>
                    </c15:dlblFTEntry>
                  </c15:dlblFieldTable>
                  <c15:showDataLabelsRange val="0"/>
                </c:ext>
                <c:ext xmlns:c16="http://schemas.microsoft.com/office/drawing/2014/chart" uri="{C3380CC4-5D6E-409C-BE32-E72D297353CC}">
                  <c16:uniqueId val="{00000004-9811-4BC2-9FB6-DAF95779A615}"/>
                </c:ext>
              </c:extLst>
            </c:dLbl>
            <c:dLbl>
              <c:idx val="5"/>
              <c:tx>
                <c:strRef>
                  <c:f>Daten_Diagramme!$D$19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{26EFCA68-238A-4C79-8AD4-A0025FA4DF53}</c15:txfldGUID>
                      <c15:f>Daten_Diagramme!$D$19</c15:f>
                      <c15:dlblFieldTableCache>
                        <c:ptCount val="1"/>
                        <c:pt idx="0">
                          <c:v>2.1</c:v>
                        </c:pt>
                      </c15:dlblFieldTableCache>
                    </c15:dlblFTEntry>
                  </c15:dlblFieldTable>
                  <c15:showDataLabelsRange val="0"/>
                </c:ext>
                <c:ext xmlns:c16="http://schemas.microsoft.com/office/drawing/2014/chart" uri="{C3380CC4-5D6E-409C-BE32-E72D297353CC}">
                  <c16:uniqueId val="{00000005-9811-4BC2-9FB6-DAF95779A615}"/>
                </c:ext>
              </c:extLst>
            </c:dLbl>
            <c:dLbl>
              <c:idx val="6"/>
              <c:tx>
                <c:strRef>
                  <c:f>Daten_Diagramme!$D$20</c:f>
                  <c:strCache>
                    <c:ptCount val="1"/>
                    <c:pt idx="0">
                      <c:v>-13.4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{2FEA0463-1F16-4F37-B5C1-4FF44A2D2A96}</c15:txfldGUID>
                      <c15:f>Daten_Diagramme!$D$20</c15:f>
                      <c15:dlblFieldTableCache>
                        <c:ptCount val="1"/>
                        <c:pt idx="0">
                          <c:v>-13.4</c:v>
                        </c:pt>
                      </c15:dlblFieldTableCache>
                    </c15:dlblFTEntry>
                  </c15:dlblFieldTable>
                  <c15:showDataLabelsRange val="0"/>
                </c:ext>
                <c:ext xmlns:c16="http://schemas.microsoft.com/office/drawing/2014/chart" uri="{C3380CC4-5D6E-409C-BE32-E72D297353CC}">
                  <c16:uniqueId val="{00000006-9811-4BC2-9FB6-DAF95779A615}"/>
                </c:ext>
              </c:extLst>
            </c:dLbl>
            <c:dLbl>
              <c:idx val="7"/>
              <c:tx>
                <c:strRef>
                  <c:f>Daten_Diagramme!$D$21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{15EA83CE-BBF4-4946-A315-6960E8C21FE2}</c15:txfldGUID>
                      <c15:f>Daten_Diagramme!$D$21</c15:f>
                      <c15:dlblFieldTableCache>
                        <c:ptCount val="1"/>
                        <c:pt idx="0">
                          <c:v>-0.4</c:v>
                        </c:pt>
                      </c15:dlblFieldTableCache>
                    </c15:dlblFTEntry>
                  </c15:dlblFieldTable>
                  <c15:showDataLabelsRange val="0"/>
                </c:ext>
                <c:ext xmlns:c16="http://schemas.microsoft.com/office/drawing/2014/chart" uri="{C3380CC4-5D6E-409C-BE32-E72D297353CC}">
                  <c16:uniqueId val="{00000007-9811-4BC2-9FB6-DAF95779A615}"/>
                </c:ext>
              </c:extLst>
            </c:dLbl>
            <c:dLbl>
              <c:idx val="8"/>
              <c:tx>
                <c:strRef>
                  <c:f>Daten_Diagramme!$D$22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{3E69B322-6437-4400-B694-FFE25B7E4B1E}</c15:txfldGUID>
                      <c15:f>Daten_Diagramme!$D$22</c15:f>
                      <c15:dlblFieldTableCache>
                        <c:ptCount val="1"/>
                        <c:pt idx="0">
                          <c:v>0.2</c:v>
                        </c:pt>
                      </c15:dlblFieldTableCache>
                    </c15:dlblFTEntry>
                  </c15:dlblFieldTable>
                  <c15:showDataLabelsRange val="0"/>
                </c:ext>
                <c:ext xmlns:c16="http://schemas.microsoft.com/office/drawing/2014/chart" uri="{C3380CC4-5D6E-409C-BE32-E72D297353CC}">
                  <c16:uniqueId val="{00000008-9811-4BC2-9FB6-DAF95779A615}"/>
                </c:ext>
              </c:extLst>
            </c:dLbl>
            <c:dLbl>
              <c:idx val="9"/>
              <c:tx>
                <c:strRef>
                  <c:f>Daten_Diagramme!$D$23</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{CE5EFDF9-D6AC-4742-850F-6E0AB0FD3C0C}</c15:txfldGUID>
                      <c15:f>Daten_Diagramme!$D$23</c15:f>
                      <c15:dlblFieldTableCache>
                        <c:ptCount val="1"/>
                        <c:pt idx="0">
                          <c:v>-0.1</c:v>
                        </c:pt>
                      </c15:dlblFieldTableCache>
                    </c15:dlblFTEntry>
                  </c15:dlblFieldTable>
                  <c15:showDataLabelsRange val="0"/>
                </c:ext>
                <c:ext xmlns:c16="http://schemas.microsoft.com/office/drawing/2014/chart" uri="{C3380CC4-5D6E-409C-BE32-E72D297353CC}">
                  <c16:uniqueId val="{00000009-9811-4BC2-9FB6-DAF95779A615}"/>
                </c:ext>
              </c:extLst>
            </c:dLbl>
            <c:dLbl>
              <c:idx val="10"/>
              <c:tx>
                <c:strRef>
                  <c:f>Daten_Diagramme!$D$24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{1125C317-4E49-4407-91CE-7C32B2AB44D9}</c15:txfldGUID>
                      <c15:f>Daten_Diagramme!$D$24</c15:f>
                      <c15:dlblFieldTableCache>
                        <c:ptCount val="1"/>
                        <c:pt idx="0">
                          <c:v>-3.6</c:v>
                        </c:pt>
                      </c15:dlblFieldTableCache>
                    </c15:dlblFTEntry>
                  </c15:dlblFieldTable>
                  <c15:showDataLabelsRange val="0"/>
                </c:ext>
                <c:ext xmlns:c16="http://schemas.microsoft.com/office/drawing/2014/chart" uri="{C3380CC4-5D6E-409C-BE32-E72D297353CC}">
                  <c16:uniqueId val="{0000000A-9811-4BC2-9FB6-DAF95779A615}"/>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{3DA5AC91-1D4B-4AEA-8D19-77B1E6B7FA1A}</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9811-4BC2-9FB6-DAF95779A615}"/>
                </c:ext>
              </c:extLst>
            </c:dLbl>
            <c:dLbl>
              <c:idx val="12"/>
              <c:tx>
                <c:strRef>
                  <c:f>Daten_Diagramme!$D$26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{36E934A1-078D-4C15-8E35-338A8DBA8F67}</c15:txfldGUID>
                      <c15:f>Daten_Diagramme!$D$26</c15:f>
                      <c15:dlblFieldTableCache>
                        <c:ptCount val="1"/>
                        <c:pt idx="0">
                          <c:v>*</c:v>
                        </c:pt>
                      </c15:dlblFieldTableCache>
                    </c15:dlblFTEntry>
                  </c15:dlblFieldTable>
                  <c15:showDataLabelsRange val="0"/>
                </c:ext>
                <c:ext xmlns:c16="http://schemas.microsoft.com/office/drawing/2014/chart" uri="{C3380CC4-5D6E-409C-BE32-E72D297353CC}">
                  <c16:uniqueId val="{0000000C-9811-4BC2-9FB6-DAF95779A615}"/>
                </c:ext>
              </c:extLst>
            </c:dLbl>
            <c:dLbl>
              <c:idx val="13"/>
              <c:tx>
                <c:strRef>
                  <c:f>Daten_Diagramme!$D$27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{C80D38F9-7F9C-4281-A965-80ECE1582F3A}</c15:txfldGUID>
                      <c15:f>Daten_Diagramme!$D$27</c15:f>
                      <c15:dlblFieldTableCache>
                        <c:ptCount val="1"/>
                        <c:pt idx="0">
                          <c:v>-1.7</c:v>
                        </c:pt>
                      </c15:dlblFieldTableCache>
                    </c15:dlblFTEntry>
                  </c15:dlblFieldTable>
                  <c15:showDataLabelsRange val="0"/>
                </c:ext>
                <c:ext xmlns:c16="http://schemas.microsoft.com/office/drawing/2014/chart" uri="{C3380CC4-5D6E-409C-BE32-E72D297353CC}">
                  <c16:uniqueId val="{0000000D-9811-4BC2-9FB6-DAF95779A615}"/>
                </c:ext>
              </c:extLst>
            </c:dLbl>
            <c:dLbl>
              <c:idx val="14"/>
              <c:tx>
                <c:strRef>
                  <c:f>Daten_Diagramme!$D$28</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{734EE65D-99CA-403A-8B5D-0878B48EA444}</c15:txfldGUID>
                      <c15:f>Daten_Diagramme!$D$28</c15:f>
                      <c15:dlblFieldTableCache>
                        <c:ptCount val="1"/>
                        <c:pt idx="0">
                          <c:v>11.1</c:v>
                        </c:pt>
                      </c15:dlblFieldTableCache>
                    </c15:dlblFTEntry>
                  </c15:dlblFieldTable>
                  <c15:showDataLabelsRange val="0"/>
                </c:ext>
                <c:ext xmlns:c16="http://schemas.microsoft.com/office/drawing/2014/chart" uri="{C3380CC4-5D6E-409C-BE32-E72D297353CC}">
                  <c16:uniqueId val="{0000000E-9811-4BC2-9FB6-DAF95779A615}"/>
                </c:ext>
              </c:extLst>
            </c:dLbl>
            <c:dLbl>
              <c:idx val="15"/>
              <c:tx>
                <c:strRef>
                  <c:f>Daten_Diagramme!$D$29</c:f>
                  <c:strCache>
                    <c:ptCount val="1"/>
                    <c:pt idx="0">
                      <c:v>-17.1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{B1132B9C-96CB-4899-8B4F-3C9754A00764}</c15:txfldGUID>
                      <c15:f>Daten_Diagramme!$D$29</c15:f>
                      <c15:dlblFieldTableCache>
                        <c:ptCount val="1"/>
                        <c:pt idx="0">
                          <c:v>-17.1</c:v>
                        </c:pt>
                      </c15:dlblFieldTableCache>
                    </c15:dlblFTEntry>
                  </c15:dlblFieldTable>
                  <c15:showDataLabelsRange val="0"/>
                </c:ext>
                <c:ext xmlns:c16="http://schemas.microsoft.com/office/drawing/2014/chart" uri="{C3380CC4-5D6E-409C-BE32-E72D297353CC}">
                  <c16:uniqueId val="{0000000F-9811-4BC2-9FB6-DAF95779A615}"/>
                </c:ext>
              </c:extLst>
            </c:dLbl>
            <c:dLbl>
              <c:idx val="16"/>
              <c:tx>
                <c:strRef>
                  <c:f>Daten_Diagramme!$D$30</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{CDF2204A-DEB4-4488-B19A-609B7277C057}</c15:txfldGUID>
                      <c15:f>Daten_Diagramme!$D$30</c15:f>
                      <c15:dlblFieldTableCache>
                        <c:ptCount val="1"/>
                        <c:pt idx="0">
                          <c:v>0.7</c:v>
                        </c:pt>
                      </c15:dlblFieldTableCache>
                    </c15:dlblFTEntry>
                  </c15:dlblFieldTable>
                  <c15:showDataLabelsRange val="0"/>
                </c:ext>
                <c:ext xmlns:c16="http://schemas.microsoft.com/office/drawing/2014/chart" uri="{C3380CC4-5D6E-409C-BE32-E72D297353CC}">
                  <c16:uniqueId val="{00000010-9811-4BC2-9FB6-DAF95779A615}"/>
                </c:ext>
              </c:extLst>
            </c:dLbl>
            <c:dLbl>
              <c:idx val="17"/>
              <c:tx>
                <c:strRef>
                  <c:f>Daten_Diagramme!$D$31</c:f>
                  <c:strCache>
                    <c:ptCount val="1"/>
                    <c:pt idx="0">
                      <c:v>23.0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{F0A14026-51E9-4F25-83AE-817434ED3EC1}</c15:txfldGUID>
                      <c15:f>Daten_Diagramme!$D$31</c15:f>
                      <c15:dlblFieldTableCache>
                        <c:ptCount val="1"/>
                        <c:pt idx="0">
                          <c:v>23.0</c:v>
                        </c:pt>
                      </c15:dlblFieldTableCache>
                    </c15:dlblFTEntry>
                  </c15:dlblFieldTable>
                  <c15:showDataLabelsRange val="0"/>
                </c:ext>
                <c:ext xmlns:c16="http://schemas.microsoft.com/office/drawing/2014/chart" uri="{C3380CC4-5D6E-409C-BE32-E72D297353CC}">
                  <c16:uniqueId val="{00000011-9811-4BC2-9FB6-DAF95779A615}"/>
                </c:ext>
              </c:extLst>
            </c:dLbl>
            <c:dLbl>
              <c:idx val="18"/>
              <c:tx>
                <c:strRef>
                  <c:f>Daten_Diagramme!$D$32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{D5371E0A-C726-4CCB-97F7-5427515290B9}</c15:txfldGUID>
                      <c15:f>Daten_Diagramme!$D$32</c15:f>
                      <c15:dlblFieldTableCache>
                        <c:ptCount val="1"/>
                        <c:pt idx="0">
                          <c:v>-1.4</c:v>
                        </c:pt>
                      </c15:dlblFieldTableCache>
                    </c15:dlblFTEntry>
                  </c15:dlblFieldTable>
                  <c15:showDataLabelsRange val="0"/>
                </c:ext>
                <c:ext xmlns:c16="http://schemas.microsoft.com/office/drawing/2014/chart" uri="{C3380CC4-5D6E-409C-BE32-E72D297353CC}">
                  <c16:uniqueId val="{00000012-9811-4BC2-9FB6-DAF95779A615}"/>
                </c:ext>
              </c:extLst>
            </c:dLbl>
            <c:dLbl>
              <c:idx val="19"/>
              <c:tx>
                <c:strRef>
                  <c:f>Daten_Diagramme!$D$33</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{AAEA4B97-B99A-49B4-B7F4-49ABA21CA29F}</c15:txfldGUID>
                      <c15:f>Daten_Diagramme!$D$33</c15:f>
                      <c15:dlblFieldTableCache>
                        <c:ptCount val="1"/>
                        <c:pt idx="0">
                          <c:v>-11.4</c:v>
                        </c:pt>
                      </c15:dlblFieldTableCache>
                    </c15:dlblFTEntry>
                  </c15:dlblFieldTable>
                  <c15:showDataLabelsRange val="0"/>
                </c:ext>
                <c:ext xmlns:c16="http://schemas.microsoft.com/office/drawing/2014/chart" uri="{C3380CC4-5D6E-409C-BE32-E72D297353CC}">
                  <c16:uniqueId val="{00000013-9811-4BC2-9FB6-DAF95779A615}"/>
                </c:ext>
              </c:extLst>
            </c:dLbl>
            <c:dLbl>
              <c:idx val="20"/>
              <c:tx>
                <c:strRef>
                  <c:f>Daten_Diagramme!$D$34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{CA66BED8-366F-4D34-BD22-459844801928}</c15:txfldGUID>
                      <c15:f>Daten_Diagramme!$D$34</c15:f>
                      <c15:dlblFieldTableCache>
                        <c:ptCount val="1"/>
                        <c:pt idx="0">
                          <c:v>-0.3</c:v>
                        </c:pt>
                      </c15:dlblFieldTableCache>
                    </c15:dlblFTEntry>
                  </c15:dlblFieldTable>
                  <c15:showDataLabelsRange val="0"/>
                </c:ext>
                <c:ext xmlns:c16="http://schemas.microsoft.com/office/drawing/2014/chart" uri="{C3380CC4-5D6E-409C-BE32-E72D297353CC}">
                  <c16:uniqueId val="{00000014-9811-4BC2-9FB6-DAF95779A615}"/>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{673A4249-3835-46C9-A507-243C9692F6C7}</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9811-4BC2-9FB6-DAF95779A61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{141E9550-8FE5-48FB-85DB-D27F4D94D5C2}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811-4BC2-9FB6-DAF95779A615}"/>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{5EF601F9-3731-46E9-8A24-7D81721DF681}</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9811-4BC2-9FB6-DAF95779A615}"/>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{D2A3E67D-9EDB-44DA-8C60-00C0AC537F54}</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9811-4BC2-9FB6-DAF95779A615}"/>
                </c:ext>
              </c:extLst>
            </c:dLbl>
            <c:dLbl>
              <c:idx val="25"/>
              <c:tx>
                <c:strRef>
                  <c:f>Daten_Diagramme!$D$39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{C16C88CC-2882-4647-8F97-87D31C1FCE72}</c15:txfldGUID>
                      <c15:f>Daten_Diagramme!$D$39</c15:f>
                      <c15:dlblFieldTableCache>
                        <c:ptCount val="1"/>
                        <c:pt idx="0">
                          <c:v>0.1</c:v>
                        </c:pt>
                      </c15:dlblFieldTableCache>
                    </c15:dlblFTEntry>
                  </c15:dlblFieldTable>
                  <c15:showDataLabelsRange val="0"/>
                </c:ext>
                <c:ext xmlns:c16="http://schemas.microsoft.com/office/drawing/2014/chart" uri="{C3380CC4-5D6E-409C-BE32-E72D297353CC}">
                  <c16:uniqueId val="{00000019-9811-4BC2-9FB6-DAF95779A61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{A3026BF1-EDEC-4FF0-BFC0-546F042AD223}</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811-4BC2-9FB6-DAF95779A61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{031E7BBF-219B-4ADE-AF58-70329070AFA4}</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811-4BC2-9FB6-DAF95779A61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{A9242D54-F762-4DD4-94E9-1B669524E90B}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811-4BC2-9FB6-DAF95779A61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{4B25F83F-2AC0-4AEC-8DC5-9E396EC62126}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811-4BC2-9FB6-DAF95779A61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{8F401305-227D-4BDE-8053-3D4B0CB27F5A}</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811-4BC2-9FB6-DAF95779A615}"/>
                </c:ext>
              </c:extLst>
            </c:dLbl>
            <c:dLbl>
              <c:idx val="31"/>
              <c:tx>
                <c:strRef>
                  <c:f>Daten_Diagramme!$D$45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{70770F59-D8F5-4BEB-AA9A-A8B3FDCAF81A}</c15:txfldGUID>
                      <c15:f>Daten_Diagramme!$D$45</c15:f>
                      <c15:dlblFieldTableCache>
                        <c:ptCount val="1"/>
                        <c:pt idx="0">
                          <c:v>0.1</c:v>
                        </c:pt>
                      </c15:dlblFieldTableCache>
                    </c15:dlblFTEntry>
                  </c15:dlblFieldTable>
                  <c15:showDataLabelsRange val="0"/>
                </c:ext>
                <c:ext xmlns:c16="http://schemas.microsoft.com/office/drawing/2014/chart" uri="{C3380CC4-5D6E-409C-BE32-E72D297353CC}">
                  <c16:uniqueId val="{0000001F-9811-4BC2-9FB6-DAF95779A61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0.20056630486078339</c:v>
                </c:pt>
                <c:pt idx="1">
                  <c:v>0</c:v>
                </c:pt>
                <c:pt idx="2">
                  <c:v>0</c:v>
                </c:pt>
                <c:pt idx="3">
                  <c:v>0.3449357165255566</c:v>
                </c:pt>
                <c:pt idx="4">
                  <c:v>-10.046367851622875</c:v>
                </c:pt>
                <c:pt idx="5">
                  <c:v>2.0833333333333335</c:v>
                </c:pt>
                <c:pt idx="6">
                  <c:v>-13.380281690140846</c:v>
                </c:pt>
                <c:pt idx="7">
                  <c:v>-0.3968253968253968</c:v>
                </c:pt>
                <c:pt idx="8">
                  <c:v>0.22435897435897437</c:v>
                </c:pt>
                <c:pt idx="9">
                  <c:v>-0.1201923076923077</c:v>
                </c:pt>
                <c:pt idx="10">
                  <c:v>-3.5511363636363638</c:v>
                </c:pt>
                <c:pt idx="11">
                  <c:v>0</c:v>
                </c:pt>
                <c:pt idx="12">
                  <c:v>0</c:v>
                </c:pt>
                <c:pt idx="13">
                  <c:v>-1.6875</c:v>
                </c:pt>
                <c:pt idx="14">
                  <c:v>11.131221719457013</c:v>
                </c:pt>
                <c:pt idx="15">
                  <c:v>-17.062146892655367</c:v>
                </c:pt>
                <c:pt idx="16">
                  <c:v>0.66105769230769229</c:v>
                </c:pt>
                <c:pt idx="17">
                  <c:v>23.030303030303031</c:v>
                </c:pt>
                <c:pt idx="18">
                  <c:v>-1.3673983447283196</c:v>
                </c:pt>
                <c:pt idx="19">
                  <c:v>-11.443530291697831</c:v>
                </c:pt>
                <c:pt idx="20">
                  <c:v>-0.26714158504007124</c:v>
                </c:pt>
                <c:pt idx="21">
                  <c:v>0</c:v>
                </c:pt>
                <c:pt idx="23">
                  <c:v>0</c:v>
                </c:pt>
                <c:pt idx="24">
                  <c:v>0</c:v>
                </c:pt>
                <c:pt idx="25">
                  <c:v>0.11708586296617519</c:v>
                </c:pt>
              </c:numCache>
            </c:numRef>
          </c:val>
          <c:extLst>
            <c:ext xmlns:c16="http://schemas.microsoft.com/office/drawing/2014/chart" uri="{C3380CC4-5D6E-409C-BE32-E72D297353CC}">
              <c16:uniqueId val="{00000020-9811-4BC2-9FB6-DAF95779A61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{8432B726-619C-416D-9606-F84466BB064A}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811-4BC2-9FB6-DAF95779A61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{E9058801-1861-424E-941C-02249D8FDF65}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811-4BC2-9FB6-DAF95779A61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{6AA1B7C9-5D07-44DD-806A-558B84E4285E}</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811-4BC2-9FB6-DAF95779A61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{BE838089-98B9-44A7-931E-1B8E9E20BEF0}</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811-4BC2-9FB6-DAF95779A61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{DD4A44AD-DCDB-4496-8D4C-DB6A1C02ADE3}</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811-4BC2-9FB6-DAF95779A61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{3DFA03CC-D50E-41BE-A805-4F298B8D43D9}</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811-4BC2-9FB6-DAF95779A61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{34264BC9-B093-485D-976F-2CE25902BA89}</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811-4BC2-9FB6-DAF95779A61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{B4E50C7E-C3E2-46BB-AA10-90B112B4CE89}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811-4BC2-9FB6-DAF95779A61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{CA60ED2C-A826-4373-8B83-9EDA35A01259}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811-4BC2-9FB6-DAF95779A61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{1C3560C5-A9C0-474A-AC58-295E65D4B9A1}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811-4BC2-9FB6-DAF95779A61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{8CF6BF9C-518F-4A82-A028-95E86337C468}</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811-4BC2-9FB6-DAF95779A61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{58DB5183-078D-4734-AEF2-F8BB796343BD}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811-4BC2-9FB6-DAF95779A61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{05565DD1-ED3C-4821-B0C1-E7C8CD593F36}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811-4BC2-9FB6-DAF95779A61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{DAFBCFA9-06DF-4C14-A038-069C4AA53A75}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811-4BC2-9FB6-DAF95779A61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{DB7C9D0D-5704-4B14-B60F-C6B5BD1BBC01}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811-4BC2-9FB6-DAF95779A61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{C4AD0F43-F173-4BF3-997D-DD90D78A8767}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811-4BC2-9FB6-DAF95779A61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{D0618887-839F-45BB-881B-A1DD29316A14}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811-4BC2-9FB6-DAF95779A61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{A502D5CA-C431-440F-93D0-B68C533E8500}</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811-4BC2-9FB6-DAF95779A61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{A9BA2EF0-7332-41CB-A6B9-8391D4AA0F89}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811-4BC2-9FB6-DAF95779A61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{77BD468B-AED7-4D1D-B9EA-4B6F3248F0D7}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811-4BC2-9FB6-DAF95779A61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{C8FDBFE7-DCC6-4A45-961D-DC51761F5A9E}</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811-4BC2-9FB6-DAF95779A61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{C29B5770-8CD6-4E0C-8A7D-4B3C62BCC5C0}</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811-4BC2-9FB6-DAF95779A61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{B4C3D3FB-C418-4260-B3F5-0BBE2ABC885C}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811-4BC2-9FB6-DAF95779A61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{2667193C-CF6B-4153-AE01-617D28135E8E}</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811-4BC2-9FB6-DAF95779A61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{4534BADD-46A1-410A-A087-B7A8AB06C724}</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811-4BC2-9FB6-DAF95779A61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{28F110C5-17B7-4E8F-9839-CEE9C576A60A}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811-4BC2-9FB6-DAF95779A61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{757B252D-2AB0-4DD1-81C8-D64F99445C16}</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811-4BC2-9FB6-DAF95779A61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{C1A059F8-D0BF-46CE-9A40-0FBD7F90B166}</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811-4BC2-9FB6-DAF95779A61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{B9A00D32-F08B-40B4-AB59-1E815B878B5D}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811-4BC2-9FB6-DAF95779A61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{801CDFF8-A58B-4430-8D06-F42CD93E3954}</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811-4BC2-9FB6-DAF95779A61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{030371EC-B6D3-46FD-84C8-CBB4F849BFB8}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811-4BC2-9FB6-DAF95779A61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{B0AB36F8-270D-44CF-BE9A-F56AE5457F1E}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811-4BC2-9FB6-DAF95779A61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-0.75</c:v>
                </c:pt>
                <c:pt idx="12">
                  <c:v>-0.75</c:v>
                </c:pt>
                <c:pt idx="13">
                  <c:v>0</c:v>
                </c:pt>
                <c:pt idx="14">
                  <c:v>0</c:v>
                </c:pt>
                <c:pt idx="15">
                  <c:v>0</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9811-4BC2-9FB6-DAF95779A61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45</c:v>
                </c:pt>
                <c:pt idx="12">
                  <c:v>45</c:v>
                </c:pt>
                <c:pt idx="13">
                  <c:v>#N/A</c:v>
                </c:pt>
                <c:pt idx="14">
                  <c:v>#N/A</c:v>
                </c:pt>
                <c:pt idx="15">
                  <c:v>#N/A</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118</c:v>
                </c:pt>
                <c:pt idx="12">
                  <c:v>129</c:v>
                </c:pt>
                <c:pt idx="13">
                  <c:v>#N/A</c:v>
                </c:pt>
                <c:pt idx="14">
                  <c:v>#N/A</c:v>
                </c:pt>
                <c:pt idx="15">
                  <c:v>#N/A</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9811-4BC2-9FB6-DAF95779A61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{CC00DEBB-C623-4890-A283-1020EB91DEF5}</c15:txfldGUID>
                      <c15:f>Daten_Diagramme!$E$14</c15:f>
                      <c15:dlblFieldTableCache>
                        <c:ptCount val="1"/>
                        <c:pt idx="0">
                          <c:v>-6.3</c:v>
                        </c:pt>
                      </c15:dlblFieldTableCache>
                    </c15:dlblFTEntry>
                  </c15:dlblFieldTable>
                  <c15:showDataLabelsRange val="0"/>
                </c:ext>
                <c:ext xmlns:c16="http://schemas.microsoft.com/office/drawing/2014/chart" uri="{C3380CC4-5D6E-409C-BE32-E72D297353CC}">
                  <c16:uniqueId val="{00000000-FFBF-4822-B11C-E76B95C459EC}"/>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{12F3D0EB-1F7F-42B3-917C-B615E39921D6}</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FFBF-4822-B11C-E76B95C459EC}"/>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{9C7C78CB-B3B1-4AFE-8DC7-FD6BA93931F7}</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FFBF-4822-B11C-E76B95C459EC}"/>
                </c:ext>
              </c:extLst>
            </c:dLbl>
            <c:dLbl>
              <c:idx val="3"/>
              <c:tx>
                <c:strRef>
                  <c:f>Daten_Diagramme!$E$17</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{96255855-3519-465B-9E1D-1BB2224EB2F5}</c15:txfldGUID>
                      <c15:f>Daten_Diagramme!$E$17</c15:f>
                      <c15:dlblFieldTableCache>
                        <c:ptCount val="1"/>
                        <c:pt idx="0">
                          <c:v>-11.5</c:v>
                        </c:pt>
                      </c15:dlblFieldTableCache>
                    </c15:dlblFTEntry>
                  </c15:dlblFieldTable>
                  <c15:showDataLabelsRange val="0"/>
                </c:ext>
                <c:ext xmlns:c16="http://schemas.microsoft.com/office/drawing/2014/chart" uri="{C3380CC4-5D6E-409C-BE32-E72D297353CC}">
                  <c16:uniqueId val="{00000003-FFBF-4822-B11C-E76B95C459EC}"/>
                </c:ext>
              </c:extLst>
            </c:dLbl>
            <c:dLbl>
              <c:idx val="4"/>
              <c:tx>
                <c:strRef>
                  <c:f>Daten_Diagramme!$E$18</c:f>
                  <c:strCache>
                    <c:ptCount val="1"/>
                    <c:pt idx="0">
                      <c:v>-21.0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{0279F26C-F6E6-4AEB-9B4F-69F128CA9918}</c15:txfldGUID>
                      <c15:f>Daten_Diagramme!$E$18</c15:f>
                      <c15:dlblFieldTableCache>
                        <c:ptCount val="1"/>
                        <c:pt idx="0">
                          <c:v>-21.0</c:v>
                        </c:pt>
                      </c15:dlblFieldTableCache>
                    </c15:dlblFTEntry>
                  </c15:dlblFieldTable>
                  <c15:showDataLabelsRange val="0"/>
                </c:ext>
                <c:ext xmlns:c16="http://schemas.microsoft.com/office/drawing/2014/chart" uri="{C3380CC4-5D6E-409C-BE32-E72D297353CC}">
                  <c16:uniqueId val="{00000004-FFBF-4822-B11C-E76B95C459EC}"/>
                </c:ext>
              </c:extLst>
            </c:dLbl>
            <c:dLbl>
              <c:idx val="5"/>
              <c:tx>
                <c:strRef>
                  <c:f>Daten_Diagramme!$E$19</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{4E59D560-54A2-475C-989F-AC02865ECEBD}</c15:txfldGUID>
                      <c15:f>Daten_Diagramme!$E$19</c15:f>
                      <c15:dlblFieldTableCache>
                        <c:ptCount val="1"/>
                        <c:pt idx="0">
                          <c:v>-8.6</c:v>
                        </c:pt>
                      </c15:dlblFieldTableCache>
                    </c15:dlblFTEntry>
                  </c15:dlblFieldTable>
                  <c15:showDataLabelsRange val="0"/>
                </c:ext>
                <c:ext xmlns:c16="http://schemas.microsoft.com/office/drawing/2014/chart" uri="{C3380CC4-5D6E-409C-BE32-E72D297353CC}">
                  <c16:uniqueId val="{00000005-FFBF-4822-B11C-E76B95C459EC}"/>
                </c:ext>
              </c:extLst>
            </c:dLbl>
            <c:dLbl>
              <c:idx val="6"/>
              <c:tx>
                <c:strRef>
                  <c:f>Daten_Diagramme!$E$20</c:f>
                  <c:strCache>
                    <c:ptCount val="1"/>
                    <c:pt idx="0">
                      <c:v>15.0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{1A8E421F-9C6B-400F-8E8E-A8029C7308C2}</c15:txfldGUID>
                      <c15:f>Daten_Diagramme!$E$20</c15:f>
                      <c15:dlblFieldTableCache>
                        <c:ptCount val="1"/>
                        <c:pt idx="0">
                          <c:v>15.0</c:v>
                        </c:pt>
                      </c15:dlblFieldTableCache>
                    </c15:dlblFTEntry>
                  </c15:dlblFieldTable>
                  <c15:showDataLabelsRange val="0"/>
                </c:ext>
                <c:ext xmlns:c16="http://schemas.microsoft.com/office/drawing/2014/chart" uri="{C3380CC4-5D6E-409C-BE32-E72D297353CC}">
                  <c16:uniqueId val="{00000006-FFBF-4822-B11C-E76B95C459EC}"/>
                </c:ext>
              </c:extLst>
            </c:dLbl>
            <c:dLbl>
              <c:idx val="7"/>
              <c:tx>
                <c:strRef>
                  <c:f>Daten_Diagramme!$E$21</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{305C130C-4F94-4BA9-83E6-E4BD8C4628FE}</c15:txfldGUID>
                      <c15:f>Daten_Diagramme!$E$21</c15:f>
                      <c15:dlblFieldTableCache>
                        <c:ptCount val="1"/>
                        <c:pt idx="0">
                          <c:v>-6.1</c:v>
                        </c:pt>
                      </c15:dlblFieldTableCache>
                    </c15:dlblFTEntry>
                  </c15:dlblFieldTable>
                  <c15:showDataLabelsRange val="0"/>
                </c:ext>
                <c:ext xmlns:c16="http://schemas.microsoft.com/office/drawing/2014/chart" uri="{C3380CC4-5D6E-409C-BE32-E72D297353CC}">
                  <c16:uniqueId val="{00000007-FFBF-4822-B11C-E76B95C459EC}"/>
                </c:ext>
              </c:extLst>
            </c:dLbl>
            <c:dLbl>
              <c:idx val="8"/>
              <c:tx>
                <c:strRef>
                  <c:f>Daten_Diagramme!$E$22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{AF38A765-FAFC-4CB4-B4CD-520BE6CAB184}</c15:txfldGUID>
                      <c15:f>Daten_Diagramme!$E$22</c15:f>
                      <c15:dlblFieldTableCache>
                        <c:ptCount val="1"/>
                        <c:pt idx="0">
                          <c:v>-0.5</c:v>
                        </c:pt>
                      </c15:dlblFieldTableCache>
                    </c15:dlblFTEntry>
                  </c15:dlblFieldTable>
                  <c15:showDataLabelsRange val="0"/>
                </c:ext>
                <c:ext xmlns:c16="http://schemas.microsoft.com/office/drawing/2014/chart" uri="{C3380CC4-5D6E-409C-BE32-E72D297353CC}">
                  <c16:uniqueId val="{00000008-FFBF-4822-B11C-E76B95C459EC}"/>
                </c:ext>
              </c:extLst>
            </c:dLbl>
            <c:dLbl>
              <c:idx val="9"/>
              <c:tx>
                <c:strRef>
                  <c:f>Daten_Diagramme!$E$23</c:f>
                  <c:strCache>
                    <c:ptCount val="1"/>
                    <c:pt idx="0">
                      <c:v>-18.3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{FC40E4F0-3057-4D73-BE0D-0D630D7A8E4B}</c15:txfldGUID>
                      <c15:f>Daten_Diagramme!$E$23</c15:f>
                      <c15:dlblFieldTableCache>
                        <c:ptCount val="1"/>
                        <c:pt idx="0">
                          <c:v>-18.3</c:v>
                        </c:pt>
                      </c15:dlblFieldTableCache>
                    </c15:dlblFTEntry>
                  </c15:dlblFieldTable>
                  <c15:showDataLabelsRange val="0"/>
                </c:ext>
                <c:ext xmlns:c16="http://schemas.microsoft.com/office/drawing/2014/chart" uri="{C3380CC4-5D6E-409C-BE32-E72D297353CC}">
                  <c16:uniqueId val="{00000009-FFBF-4822-B11C-E76B95C459EC}"/>
                </c:ext>
              </c:extLst>
            </c:dLbl>
            <c:dLbl>
              <c:idx val="10"/>
              <c:tx>
                <c:strRef>
                  <c:f>Daten_Diagramme!$E$24</c:f>
                  <c:strCache>
                    <c:ptCount val="1"/>
                    <c:pt idx="0">
                      <c:v>-12.4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{69796E0D-AAB7-4FCF-8543-6913EB9A36FE}</c15:txfldGUID>
                      <c15:f>Daten_Diagramme!$E$24</c15:f>
                      <c15:dlblFieldTableCache>
                        <c:ptCount val="1"/>
                        <c:pt idx="0">
                          <c:v>-12.4</c:v>
                        </c:pt>
                      </c15:dlblFieldTableCache>
                    </c15:dlblFTEntry>
                  </c15:dlblFieldTable>
                  <c15:showDataLabelsRange val="0"/>
                </c:ext>
                <c:ext xmlns:c16="http://schemas.microsoft.com/office/drawing/2014/chart" uri="{C3380CC4-5D6E-409C-BE32-E72D297353CC}">
                  <c16:uniqueId val="{0000000A-FFBF-4822-B11C-E76B95C459EC}"/>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{8ADD8834-1A33-424D-BB14-6FC5391C2F38}</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FFBF-4822-B11C-E76B95C459EC}"/>
                </c:ext>
              </c:extLst>
            </c:dLbl>
            <c:dLbl>
              <c:idx val="12"/>
              <c:tx>
                <c:strRef>
                  <c:f>Daten_Diagramme!$E$26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{2544848C-0A78-4175-B6CE-160A5A6DD24D}</c15:txfldGUID>
                      <c15:f>Daten_Diagramme!$E$26</c15:f>
                      <c15:dlblFieldTableCache>
                        <c:ptCount val="1"/>
                        <c:pt idx="0">
                          <c:v>*</c:v>
                        </c:pt>
                      </c15:dlblFieldTableCache>
                    </c15:dlblFTEntry>
                  </c15:dlblFieldTable>
                  <c15:showDataLabelsRange val="0"/>
                </c:ext>
                <c:ext xmlns:c16="http://schemas.microsoft.com/office/drawing/2014/chart" uri="{C3380CC4-5D6E-409C-BE32-E72D297353CC}">
                  <c16:uniqueId val="{0000000C-FFBF-4822-B11C-E76B95C459EC}"/>
                </c:ext>
              </c:extLst>
            </c:dLbl>
            <c:dLbl>
              <c:idx val="13"/>
              <c:tx>
                <c:strRef>
                  <c:f>Daten_Diagramme!$E$27</c:f>
                  <c:strCache>
                    <c:ptCount val="1"/>
                    <c:pt idx="0">
                      <c:v>-17.3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{2D7FE2F8-7BB2-4F6A-8F44-A23AA1838FA7}</c15:txfldGUID>
                      <c15:f>Daten_Diagramme!$E$27</c15:f>
                      <c15:dlblFieldTableCache>
                        <c:ptCount val="1"/>
                        <c:pt idx="0">
                          <c:v>-17.3</c:v>
                        </c:pt>
                      </c15:dlblFieldTableCache>
                    </c15:dlblFTEntry>
                  </c15:dlblFieldTable>
                  <c15:showDataLabelsRange val="0"/>
                </c:ext>
                <c:ext xmlns:c16="http://schemas.microsoft.com/office/drawing/2014/chart" uri="{C3380CC4-5D6E-409C-BE32-E72D297353CC}">
                  <c16:uniqueId val="{0000000D-FFBF-4822-B11C-E76B95C459EC}"/>
                </c:ext>
              </c:extLst>
            </c:dLbl>
            <c:dLbl>
              <c:idx val="14"/>
              <c:tx>
                <c:strRef>
                  <c:f>Daten_Diagramme!$E$28</c:f>
                  <c:strCache>
                    <c:ptCount val="1"/>
                    <c:pt idx="0">
                      <c:v>16.4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{7F9C447B-9548-45F7-A1AF-08D454405C06}</c15:txfldGUID>
                      <c15:f>Daten_Diagramme!$E$28</c15:f>
                      <c15:dlblFieldTableCache>
                        <c:ptCount val="1"/>
                        <c:pt idx="0">
                          <c:v>16.4</c:v>
                        </c:pt>
                      </c15:dlblFieldTableCache>
                    </c15:dlblFTEntry>
                  </c15:dlblFieldTable>
                  <c15:showDataLabelsRange val="0"/>
                </c:ext>
                <c:ext xmlns:c16="http://schemas.microsoft.com/office/drawing/2014/chart" uri="{C3380CC4-5D6E-409C-BE32-E72D297353CC}">
                  <c16:uniqueId val="{0000000E-FFBF-4822-B11C-E76B95C459EC}"/>
                </c:ext>
              </c:extLst>
            </c:dLbl>
            <c:dLbl>
              <c:idx val="15"/>
              <c:tx>
                <c:strRef>
                  <c:f>Daten_Diagramme!$E$29</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{91AE12F9-905B-4256-B934-60804AF900A1}</c15:txfldGUID>
                      <c15:f>Daten_Diagramme!$E$29</c15:f>
                      <c15:dlblFieldTableCache>
                        <c:ptCount val="1"/>
                        <c:pt idx="0">
                          <c:v>12.5</c:v>
                        </c:pt>
                      </c15:dlblFieldTableCache>
                    </c15:dlblFTEntry>
                  </c15:dlblFieldTable>
                  <c15:showDataLabelsRange val="0"/>
                </c:ext>
                <c:ext xmlns:c16="http://schemas.microsoft.com/office/drawing/2014/chart" uri="{C3380CC4-5D6E-409C-BE32-E72D297353CC}">
                  <c16:uniqueId val="{0000000F-FFBF-4822-B11C-E76B95C459EC}"/>
                </c:ext>
              </c:extLst>
            </c:dLbl>
            <c:dLbl>
              <c:idx val="16"/>
              <c:tx>
                <c:strRef>
                  <c:f>Daten_Diagramme!$E$30</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{3C443CC9-1F78-44D0-A4D2-1BC357AF972B}</c15:txfldGUID>
                      <c15:f>Daten_Diagramme!$E$30</c15:f>
                      <c15:dlblFieldTableCache>
                        <c:ptCount val="1"/>
                        <c:pt idx="0">
                          <c:v>-6.3</c:v>
                        </c:pt>
                      </c15:dlblFieldTableCache>
                    </c15:dlblFTEntry>
                  </c15:dlblFieldTable>
                  <c15:showDataLabelsRange val="0"/>
                </c:ext>
                <c:ext xmlns:c16="http://schemas.microsoft.com/office/drawing/2014/chart" uri="{C3380CC4-5D6E-409C-BE32-E72D297353CC}">
                  <c16:uniqueId val="{00000010-FFBF-4822-B11C-E76B95C459EC}"/>
                </c:ext>
              </c:extLst>
            </c:dLbl>
            <c:dLbl>
              <c:idx val="17"/>
              <c:tx>
                <c:strRef>
                  <c:f>Daten_Diagramme!$E$31</c:f>
                  <c:strCache>
                    <c:ptCount val="1"/>
                    <c:pt idx="0">
                      <c:v>-16.8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{472954BD-20E3-4602-A9A2-552337E714C5}</c15:txfldGUID>
                      <c15:f>Daten_Diagramme!$E$31</c15:f>
                      <c15:dlblFieldTableCache>
                        <c:ptCount val="1"/>
                        <c:pt idx="0">
                          <c:v>-16.8</c:v>
                        </c:pt>
                      </c15:dlblFieldTableCache>
                    </c15:dlblFTEntry>
                  </c15:dlblFieldTable>
                  <c15:showDataLabelsRange val="0"/>
                </c:ext>
                <c:ext xmlns:c16="http://schemas.microsoft.com/office/drawing/2014/chart" uri="{C3380CC4-5D6E-409C-BE32-E72D297353CC}">
                  <c16:uniqueId val="{00000011-FFBF-4822-B11C-E76B95C459EC}"/>
                </c:ext>
              </c:extLst>
            </c:dLbl>
            <c:dLbl>
              <c:idx val="18"/>
              <c:tx>
                <c:strRef>
                  <c:f>Daten_Diagramme!$E$32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{34D6CA5B-9B94-4EF2-9E49-9BD80022FC5F}</c15:txfldGUID>
                      <c15:f>Daten_Diagramme!$E$32</c15:f>
                      <c15:dlblFieldTableCache>
                        <c:ptCount val="1"/>
                        <c:pt idx="0">
                          <c:v>1.8</c:v>
                        </c:pt>
                      </c15:dlblFieldTableCache>
                    </c15:dlblFTEntry>
                  </c15:dlblFieldTable>
                  <c15:showDataLabelsRange val="0"/>
                </c:ext>
                <c:ext xmlns:c16="http://schemas.microsoft.com/office/drawing/2014/chart" uri="{C3380CC4-5D6E-409C-BE32-E72D297353CC}">
                  <c16:uniqueId val="{00000012-FFBF-4822-B11C-E76B95C459EC}"/>
                </c:ext>
              </c:extLst>
            </c:dLbl>
            <c:dLbl>
              <c:idx val="19"/>
              <c:tx>
                <c:strRef>
                  <c:f>Daten_Diagramme!$E$33</c:f>
                  <c:strCache>
                    <c:ptCount val="1"/>
                    <c:pt idx="0">
                      <c:v>-16.5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{03013825-DAD9-4565-8CB1-9F6DC02391D3}</c15:txfldGUID>
                      <c15:f>Daten_Diagramme!$E$33</c15:f>
                      <c15:dlblFieldTableCache>
                        <c:ptCount val="1"/>
                        <c:pt idx="0">
                          <c:v>-16.5</c:v>
                        </c:pt>
                      </c15:dlblFieldTableCache>
                    </c15:dlblFTEntry>
                  </c15:dlblFieldTable>
                  <c15:showDataLabelsRange val="0"/>
                </c:ext>
                <c:ext xmlns:c16="http://schemas.microsoft.com/office/drawing/2014/chart" uri="{C3380CC4-5D6E-409C-BE32-E72D297353CC}">
                  <c16:uniqueId val="{00000013-FFBF-4822-B11C-E76B95C459EC}"/>
                </c:ext>
              </c:extLst>
            </c:dLbl>
            <c:dLbl>
              <c:idx val="20"/>
              <c:tx>
                <c:strRef>
                  <c:f>Daten_Diagramme!$E$34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{0C22F265-1467-411E-988F-29A83210B736}</c15:txfldGUID>
                      <c15:f>Daten_Diagramme!$E$34</c15:f>
                      <c15:dlblFieldTableCache>
                        <c:ptCount val="1"/>
                        <c:pt idx="0">
                          <c:v>-0.9</c:v>
                        </c:pt>
                      </c15:dlblFieldTableCache>
                    </c15:dlblFTEntry>
                  </c15:dlblFieldTable>
                  <c15:showDataLabelsRange val="0"/>
                </c:ext>
                <c:ext xmlns:c16="http://schemas.microsoft.com/office/drawing/2014/chart" uri="{C3380CC4-5D6E-409C-BE32-E72D297353CC}">
                  <c16:uniqueId val="{00000014-FFBF-4822-B11C-E76B95C459EC}"/>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{603BDCC1-2737-4764-B913-8B32A8DF0C5B}</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FFBF-4822-B11C-E76B95C459EC}"/>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{1AB7BA84-FBFA-4D69-A644-766BAD1ABF56}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FBF-4822-B11C-E76B95C459EC}"/>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{17975EBB-5E97-4EF6-9480-CBF0DCA587FC}</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FFBF-4822-B11C-E76B95C459EC}"/>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{C97761E8-1B5C-4AAC-B5F6-F5056AF298B2}</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FFBF-4822-B11C-E76B95C459EC}"/>
                </c:ext>
              </c:extLst>
            </c:dLbl>
            <c:dLbl>
              <c:idx val="25"/>
              <c:tx>
                <c:strRef>
                  <c:f>Daten_Diagramme!$E$39</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{DD92DDA5-8E78-4271-AB2E-06F903D1EEC2}</c15:txfldGUID>
                      <c15:f>Daten_Diagramme!$E$39</c15:f>
                      <c15:dlblFieldTableCache>
                        <c:ptCount val="1"/>
                        <c:pt idx="0">
                          <c:v>-6.2</c:v>
                        </c:pt>
                      </c15:dlblFieldTableCache>
                    </c15:dlblFTEntry>
                  </c15:dlblFieldTable>
                  <c15:showDataLabelsRange val="0"/>
                </c:ext>
                <c:ext xmlns:c16="http://schemas.microsoft.com/office/drawing/2014/chart" uri="{C3380CC4-5D6E-409C-BE32-E72D297353CC}">
                  <c16:uniqueId val="{00000019-FFBF-4822-B11C-E76B95C459EC}"/>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{6CC3C109-BA4A-4C42-81D5-5885F8BA90F5}</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FBF-4822-B11C-E76B95C459EC}"/>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{C7183522-D2AF-4C8F-A42C-319EAE021254}</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FBF-4822-B11C-E76B95C459EC}"/>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{60FFC5BE-FAD8-4F45-8C45-3DA40EDECE82}</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FBF-4822-B11C-E76B95C459EC}"/>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{12C77632-05B5-44F9-9476-670BF2BDCA5F}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FBF-4822-B11C-E76B95C459EC}"/>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{23A00628-2F0F-4DFA-B7C8-62372FE57BDB}</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FBF-4822-B11C-E76B95C459EC}"/>
                </c:ext>
              </c:extLst>
            </c:dLbl>
            <c:dLbl>
              <c:idx val="31"/>
              <c:tx>
                <c:strRef>
                  <c:f>Daten_Diagramme!$E$45</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{E4C80E25-6304-4011-8D9A-C430B4334D9B}</c15:txfldGUID>
                      <c15:f>Daten_Diagramme!$E$45</c15:f>
                      <c15:dlblFieldTableCache>
                        <c:ptCount val="1"/>
                        <c:pt idx="0">
                          <c:v>-6.2</c:v>
                        </c:pt>
                      </c15:dlblFieldTableCache>
                    </c15:dlblFTEntry>
                  </c15:dlblFieldTable>
                  <c15:showDataLabelsRange val="0"/>
                </c:ext>
                <c:ext xmlns:c16="http://schemas.microsoft.com/office/drawing/2014/chart" uri="{C3380CC4-5D6E-409C-BE32-E72D297353CC}">
                  <c16:uniqueId val="{0000001F-FFBF-4822-B11C-E76B95C459E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-6.3412508171714972</c:v>
                </c:pt>
                <c:pt idx="1">
                  <c:v>0</c:v>
                </c:pt>
                <c:pt idx="2">
                  <c:v>0</c:v>
                </c:pt>
                <c:pt idx="3">
                  <c:v>-11.538461538461538</c:v>
                </c:pt>
                <c:pt idx="4">
                  <c:v>-20.987654320987655</c:v>
                </c:pt>
                <c:pt idx="5">
                  <c:v>-8.6419753086419746</c:v>
                </c:pt>
                <c:pt idx="6">
                  <c:v>15</c:v>
                </c:pt>
                <c:pt idx="7">
                  <c:v>-6.0606060606060606</c:v>
                </c:pt>
                <c:pt idx="8">
                  <c:v>-0.46439628482972134</c:v>
                </c:pt>
                <c:pt idx="9">
                  <c:v>-18.292682926829269</c:v>
                </c:pt>
                <c:pt idx="10">
                  <c:v>-12.395709177592371</c:v>
                </c:pt>
                <c:pt idx="11">
                  <c:v>0</c:v>
                </c:pt>
                <c:pt idx="12">
                  <c:v>0</c:v>
                </c:pt>
                <c:pt idx="13">
                  <c:v>-17.317073170731707</c:v>
                </c:pt>
                <c:pt idx="14">
                  <c:v>16.431924882629108</c:v>
                </c:pt>
                <c:pt idx="15">
                  <c:v>12.5</c:v>
                </c:pt>
                <c:pt idx="16">
                  <c:v>-6.25</c:v>
                </c:pt>
                <c:pt idx="17">
                  <c:v>-16.822429906542055</c:v>
                </c:pt>
                <c:pt idx="18">
                  <c:v>1.838235294117647</c:v>
                </c:pt>
                <c:pt idx="19">
                  <c:v>-16.470588235294116</c:v>
                </c:pt>
                <c:pt idx="20">
                  <c:v>-0.91819699499165275</c:v>
                </c:pt>
                <c:pt idx="21">
                  <c:v>0</c:v>
                </c:pt>
                <c:pt idx="23">
                  <c:v>0</c:v>
                </c:pt>
                <c:pt idx="24">
                  <c:v>0</c:v>
                </c:pt>
                <c:pt idx="25">
                  <c:v>-6.2254107845406157</c:v>
                </c:pt>
              </c:numCache>
            </c:numRef>
          </c:val>
          <c:extLst>
            <c:ext xmlns:c16="http://schemas.microsoft.com/office/drawing/2014/chart" uri="{C3380CC4-5D6E-409C-BE32-E72D297353CC}">
              <c16:uniqueId val="{00000020-FFBF-4822-B11C-E76B95C459EC}"/>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{4246FAD1-9331-467D-9746-D4D443AC6343}</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FBF-4822-B11C-E76B95C459EC}"/>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{282EA8F3-0139-437C-BC63-14ACDEAE95B9}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FBF-4822-B11C-E76B95C459EC}"/>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{05210127-BB96-4628-AFCD-F79DA4765EEF}</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FBF-4822-B11C-E76B95C459EC}"/>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{E1294A73-F228-47B7-A4FD-CDBECD2B8A3E}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FBF-4822-B11C-E76B95C459EC}"/>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{4564E0D8-8144-408C-B110-99E9A15E3158}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FBF-4822-B11C-E76B95C459EC}"/>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{F7589693-0066-4A6B-8FDB-EA295F425356}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FBF-4822-B11C-E76B95C459EC}"/>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{3A02A597-FF11-4521-9137-DE3D2ED4E5D0}</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FBF-4822-B11C-E76B95C459EC}"/>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{23799308-A554-4817-9E74-0691C44ABF04}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FBF-4822-B11C-E76B95C459EC}"/>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{4533C40D-130E-487B-8543-8D75D4206F8A}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FBF-4822-B11C-E76B95C459EC}"/>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{56329750-7B96-4646-9688-CE19F38245FD}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FBF-4822-B11C-E76B95C459EC}"/>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{A456EA44-4726-476B-AB94-9BD6A4902DDB}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FBF-4822-B11C-E76B95C459EC}"/>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{69DD4727-A4FC-4BCA-9F77-34FAD849E534}</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FBF-4822-B11C-E76B95C459EC}"/>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{F1681991-FB62-4C29-A5FE-DB2E82C18C94}</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FBF-4822-B11C-E76B95C459EC}"/>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{D2A67892-4E09-4580-86DC-5AD399FC9E4B}</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FBF-4822-B11C-E76B95C459EC}"/>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{960B31DC-D0F9-4EF7-8F92-DE9BE59EA7FC}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FBF-4822-B11C-E76B95C459EC}"/>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{1CF50F90-7227-4AE7-AA2B-D487A398B425}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FFBF-4822-B11C-E76B95C459EC}"/>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{1E92A81A-774B-46C7-8435-5A84291DFE6C}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FBF-4822-B11C-E76B95C459EC}"/>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{BEF06892-E632-41D5-A799-041A8D8CFB0A}</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FBF-4822-B11C-E76B95C459EC}"/>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{02A788F9-2330-4207-9613-C514C12DF1E1}</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FBF-4822-B11C-E76B95C459EC}"/>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{F4B43670-48BA-4667-8CF9-0CCA0751EBBF}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FBF-4822-B11C-E76B95C459EC}"/>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{1639E322-3545-4E3E-8E54-9C218BE08FAC}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FBF-4822-B11C-E76B95C459EC}"/>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{52FA303D-5D36-4FEE-BB59-C1BA2DA71A45}</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FBF-4822-B11C-E76B95C459EC}"/>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{8F4390EE-5625-4194-8D22-2BA24B1894EF}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FBF-4822-B11C-E76B95C459EC}"/>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{F5C25C9A-7229-4B0C-9805-A0FB7C1A6968}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FBF-4822-B11C-E76B95C459EC}"/>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{030860F4-4C42-4105-898C-13F9C43E9AD1}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FBF-4822-B11C-E76B95C459EC}"/>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{EF4E5302-CDFB-43D2-94E4-B445980F08EF}</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FBF-4822-B11C-E76B95C459EC}"/>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{ADD8D798-B83A-4AD3-9C21-0AD794015D62}</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FBF-4822-B11C-E76B95C459EC}"/>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{8E02C540-DF22-4FCD-AD82-B0583A2C1DCD}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FBF-4822-B11C-E76B95C459EC}"/>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{71F4CDEC-29E7-4113-BD95-73EC1A320189}</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FBF-4822-B11C-E76B95C459EC}"/>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{E24781C9-C4DA-408A-9668-F2A54B7A2CE1}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FBF-4822-B11C-E76B95C459EC}"/>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{FCF0697B-E888-448F-B3B7-5719F74C3831}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FBF-4822-B11C-E76B95C459EC}"/>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{4475B639-FF49-48E3-B106-6BCE9321A3CF}</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FBF-4822-B11C-E76B95C459E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-0.75</c:v>
                </c:pt>
                <c:pt idx="12">
                  <c:v>-0.75</c:v>
                </c:pt>
                <c:pt idx="13">
                  <c:v>0</c:v>
                </c:pt>
                <c:pt idx="14">
                  <c:v>0</c:v>
                </c:pt>
                <c:pt idx="15">
                  <c:v>0</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FFBF-4822-B11C-E76B95C459EC}"/>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45</c:v>
                </c:pt>
                <c:pt idx="12">
                  <c:v>45</c:v>
                </c:pt>
                <c:pt idx="13">
                  <c:v>#N/A</c:v>
                </c:pt>
                <c:pt idx="14">
                  <c:v>#N/A</c:v>
                </c:pt>
                <c:pt idx="15">
                  <c:v>#N/A</c:v>
                </c:pt>
                <c:pt idx="16">
                  <c:v>#N/A</c:v>
                </c:pt>
                <c:pt idx="17">
                  <c:v>#N/A</c:v>
                </c:pt>
                <c:pt idx="18">
                  <c:v>#N/A</c:v>
                </c:pt>
                <c:pt idx="19">
                  <c:v>#N/A</c:v>
                </c:pt>
                <c:pt idx="20">
                  <c:v>#N/A</c:v>
                </c:pt>
                <c:pt idx="21">
                  <c:v>#N/A</c:v>
                </c:pt>
                <c:pt idx="22">
                  <c:v>#N/A</c:v>
                </c:pt>
                <c:pt idx="23">
                  <c:v>45</c:v>
                </c:pt>
                <c:pt idx="24">
                  <c:v>45</c:v>
                </c:pt>
                <c:pt idx="25">
                  <c:v>#N/A</c:v>
                </c:pt>
              </c:numCache>
            </c:numRef>
          </c:xVal>
          <c:yVal>
            <c:numRef>
              <c:f>Daten_Diagramme!$L$14:$L$39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118</c:v>
                </c:pt>
                <c:pt idx="12">
                  <c:v>129</c:v>
                </c:pt>
                <c:pt idx="13">
                  <c:v>#N/A</c:v>
                </c:pt>
                <c:pt idx="14">
                  <c:v>#N/A</c:v>
                </c:pt>
                <c:pt idx="15">
                  <c:v>#N/A</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FFBF-4822-B11C-E76B95C459EC}"/>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{948A4EE7-56FF-493D-B2A7-390C1F999C84}</c15:txfldGUID>
                      <c15:f>Diagramm!$I$46</c15:f>
                      <c15:dlblFieldTableCache>
                        <c:ptCount val="1"/>
                      </c15:dlblFieldTableCache>
                    </c15:dlblFTEntry>
                  </c15:dlblFieldTable>
                  <c15:showDataLabelsRange val="0"/>
                </c:ext>
                <c:ext xmlns:c16="http://schemas.microsoft.com/office/drawing/2014/chart" uri="{C3380CC4-5D6E-409C-BE32-E72D297353CC}">
                  <c16:uniqueId val="{00000000-AC2B-4041-8F1F-E62A96DA929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{0A124C26-67AC-477D-91AA-9795921B1A02}</c15:txfldGUID>
                      <c15:f>Diagramm!$I$47</c15:f>
                      <c15:dlblFieldTableCache>
                        <c:ptCount val="1"/>
                      </c15:dlblFieldTableCache>
                    </c15:dlblFTEntry>
                  </c15:dlblFieldTable>
                  <c15:showDataLabelsRange val="0"/>
                </c:ext>
                <c:ext xmlns:c16="http://schemas.microsoft.com/office/drawing/2014/chart" uri="{C3380CC4-5D6E-409C-BE32-E72D297353CC}">
                  <c16:uniqueId val="{00000001-AC2B-4041-8F1F-E62A96DA929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{029E1F93-9E95-45B1-8012-81FCC20D66C4}</c15:txfldGUID>
                      <c15:f>Diagramm!$I$48</c15:f>
                      <c15:dlblFieldTableCache>
                        <c:ptCount val="1"/>
                      </c15:dlblFieldTableCache>
                    </c15:dlblFTEntry>
                  </c15:dlblFieldTable>
                  <c15:showDataLabelsRange val="0"/>
                </c:ext>
                <c:ext xmlns:c16="http://schemas.microsoft.com/office/drawing/2014/chart" uri="{C3380CC4-5D6E-409C-BE32-E72D297353CC}">
                  <c16:uniqueId val="{00000002-AC2B-4041-8F1F-E62A96DA929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{24E130A5-301B-460D-8EA3-D066D6EDDA20}</c15:txfldGUID>
                      <c15:f>Diagramm!$I$49</c15:f>
                      <c15:dlblFieldTableCache>
                        <c:ptCount val="1"/>
                      </c15:dlblFieldTableCache>
                    </c15:dlblFTEntry>
                  </c15:dlblFieldTable>
                  <c15:showDataLabelsRange val="0"/>
                </c:ext>
                <c:ext xmlns:c16="http://schemas.microsoft.com/office/drawing/2014/chart" uri="{C3380CC4-5D6E-409C-BE32-E72D297353CC}">
                  <c16:uniqueId val="{00000003-AC2B-4041-8F1F-E62A96DA929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{5E30F247-95BD-4642-A353-6B3C8FDF8F5E}</c15:txfldGUID>
                      <c15:f>Diagramm!$I$50</c15:f>
                      <c15:dlblFieldTableCache>
                        <c:ptCount val="1"/>
                      </c15:dlblFieldTableCache>
                    </c15:dlblFTEntry>
                  </c15:dlblFieldTable>
                  <c15:showDataLabelsRange val="0"/>
                </c:ext>
                <c:ext xmlns:c16="http://schemas.microsoft.com/office/drawing/2014/chart" uri="{C3380CC4-5D6E-409C-BE32-E72D297353CC}">
                  <c16:uniqueId val="{00000004-AC2B-4041-8F1F-E62A96DA929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{DFABF0B3-41FC-47F6-BDB8-742189374945}</c15:txfldGUID>
                      <c15:f>Diagramm!$I$51</c15:f>
                      <c15:dlblFieldTableCache>
                        <c:ptCount val="1"/>
                      </c15:dlblFieldTableCache>
                    </c15:dlblFTEntry>
                  </c15:dlblFieldTable>
                  <c15:showDataLabelsRange val="0"/>
                </c:ext>
                <c:ext xmlns:c16="http://schemas.microsoft.com/office/drawing/2014/chart" uri="{C3380CC4-5D6E-409C-BE32-E72D297353CC}">
                  <c16:uniqueId val="{00000005-AC2B-4041-8F1F-E62A96DA929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{86BB6EA3-4CC9-4F8F-AA0C-42FB35837081}</c15:txfldGUID>
                      <c15:f>Diagramm!$I$52</c15:f>
                      <c15:dlblFieldTableCache>
                        <c:ptCount val="1"/>
                      </c15:dlblFieldTableCache>
                    </c15:dlblFTEntry>
                  </c15:dlblFieldTable>
                  <c15:showDataLabelsRange val="0"/>
                </c:ext>
                <c:ext xmlns:c16="http://schemas.microsoft.com/office/drawing/2014/chart" uri="{C3380CC4-5D6E-409C-BE32-E72D297353CC}">
                  <c16:uniqueId val="{00000006-AC2B-4041-8F1F-E62A96DA929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{7EE0326D-CED2-4925-B871-98CA98633276}</c15:txfldGUID>
                      <c15:f>Diagramm!$I$53</c15:f>
                      <c15:dlblFieldTableCache>
                        <c:ptCount val="1"/>
                      </c15:dlblFieldTableCache>
                    </c15:dlblFTEntry>
                  </c15:dlblFieldTable>
                  <c15:showDataLabelsRange val="0"/>
                </c:ext>
                <c:ext xmlns:c16="http://schemas.microsoft.com/office/drawing/2014/chart" uri="{C3380CC4-5D6E-409C-BE32-E72D297353CC}">
                  <c16:uniqueId val="{00000007-AC2B-4041-8F1F-E62A96DA929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{C4A16AAC-CBF0-44E2-A895-9BEC1D88557F}</c15:txfldGUID>
                      <c15:f>Diagramm!$I$54</c15:f>
                      <c15:dlblFieldTableCache>
                        <c:ptCount val="1"/>
                      </c15:dlblFieldTableCache>
                    </c15:dlblFTEntry>
                  </c15:dlblFieldTable>
                  <c15:showDataLabelsRange val="0"/>
                </c:ext>
                <c:ext xmlns:c16="http://schemas.microsoft.com/office/drawing/2014/chart" uri="{C3380CC4-5D6E-409C-BE32-E72D297353CC}">
                  <c16:uniqueId val="{00000008-AC2B-4041-8F1F-E62A96DA929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{D64FB797-B958-424E-902F-0BED8B2EFDB3}</c15:txfldGUID>
                      <c15:f>Diagramm!$I$55</c15:f>
                      <c15:dlblFieldTableCache>
                        <c:ptCount val="1"/>
                      </c15:dlblFieldTableCache>
                    </c15:dlblFTEntry>
                  </c15:dlblFieldTable>
                  <c15:showDataLabelsRange val="0"/>
                </c:ext>
                <c:ext xmlns:c16="http://schemas.microsoft.com/office/drawing/2014/chart" uri="{C3380CC4-5D6E-409C-BE32-E72D297353CC}">
                  <c16:uniqueId val="{00000009-AC2B-4041-8F1F-E62A96DA929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{2F9D28A0-A68C-4883-BABC-8B7FE7F99B33}</c15:txfldGUID>
                      <c15:f>Diagramm!$I$56</c15:f>
                      <c15:dlblFieldTableCache>
                        <c:ptCount val="1"/>
                      </c15:dlblFieldTableCache>
                    </c15:dlblFTEntry>
                  </c15:dlblFieldTable>
                  <c15:showDataLabelsRange val="0"/>
                </c:ext>
                <c:ext xmlns:c16="http://schemas.microsoft.com/office/drawing/2014/chart" uri="{C3380CC4-5D6E-409C-BE32-E72D297353CC}">
                  <c16:uniqueId val="{0000000A-AC2B-4041-8F1F-E62A96DA929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{6A5DF3CB-4B58-44D0-ADBD-885D020C1576}</c15:txfldGUID>
                      <c15:f>Diagramm!$I$57</c15:f>
                      <c15:dlblFieldTableCache>
                        <c:ptCount val="1"/>
                      </c15:dlblFieldTableCache>
                    </c15:dlblFTEntry>
                  </c15:dlblFieldTable>
                  <c15:showDataLabelsRange val="0"/>
                </c:ext>
                <c:ext xmlns:c16="http://schemas.microsoft.com/office/drawing/2014/chart" uri="{C3380CC4-5D6E-409C-BE32-E72D297353CC}">
                  <c16:uniqueId val="{0000000B-AC2B-4041-8F1F-E62A96DA929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{F044CAAD-2FE7-4DDD-A80A-B8C3E722C18C}</c15:txfldGUID>
                      <c15:f>Diagramm!$I$58</c15:f>
                      <c15:dlblFieldTableCache>
                        <c:ptCount val="1"/>
                      </c15:dlblFieldTableCache>
                    </c15:dlblFTEntry>
                  </c15:dlblFieldTable>
                  <c15:showDataLabelsRange val="0"/>
                </c:ext>
                <c:ext xmlns:c16="http://schemas.microsoft.com/office/drawing/2014/chart" uri="{C3380CC4-5D6E-409C-BE32-E72D297353CC}">
                  <c16:uniqueId val="{0000000C-AC2B-4041-8F1F-E62A96DA929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{D4AFE1D3-4415-42F9-B8F3-769FE779F773}</c15:txfldGUID>
                      <c15:f>Diagramm!$I$59</c15:f>
                      <c15:dlblFieldTableCache>
                        <c:ptCount val="1"/>
                      </c15:dlblFieldTableCache>
                    </c15:dlblFTEntry>
                  </c15:dlblFieldTable>
                  <c15:showDataLabelsRange val="0"/>
                </c:ext>
                <c:ext xmlns:c16="http://schemas.microsoft.com/office/drawing/2014/chart" uri="{C3380CC4-5D6E-409C-BE32-E72D297353CC}">
                  <c16:uniqueId val="{0000000D-AC2B-4041-8F1F-E62A96DA929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{FF9488FA-EF3A-4C8E-8992-5FC81E15C099}</c15:txfldGUID>
                      <c15:f>Diagramm!$I$60</c15:f>
                      <c15:dlblFieldTableCache>
                        <c:ptCount val="1"/>
                      </c15:dlblFieldTableCache>
                    </c15:dlblFTEntry>
                  </c15:dlblFieldTable>
                  <c15:showDataLabelsRange val="0"/>
                </c:ext>
                <c:ext xmlns:c16="http://schemas.microsoft.com/office/drawing/2014/chart" uri="{C3380CC4-5D6E-409C-BE32-E72D297353CC}">
                  <c16:uniqueId val="{0000000E-AC2B-4041-8F1F-E62A96DA929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{2BF7658A-1E96-4649-9CC2-14EF52CA8264}</c15:txfldGUID>
                      <c15:f>Diagramm!$I$61</c15:f>
                      <c15:dlblFieldTableCache>
                        <c:ptCount val="1"/>
                      </c15:dlblFieldTableCache>
                    </c15:dlblFTEntry>
                  </c15:dlblFieldTable>
                  <c15:showDataLabelsRange val="0"/>
                </c:ext>
                <c:ext xmlns:c16="http://schemas.microsoft.com/office/drawing/2014/chart" uri="{C3380CC4-5D6E-409C-BE32-E72D297353CC}">
                  <c16:uniqueId val="{0000000F-AC2B-4041-8F1F-E62A96DA929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{3E664098-2872-4366-9FC2-F18943CA4B62}</c15:txfldGUID>
                      <c15:f>Diagramm!$I$62</c15:f>
                      <c15:dlblFieldTableCache>
                        <c:ptCount val="1"/>
                      </c15:dlblFieldTableCache>
                    </c15:dlblFTEntry>
                  </c15:dlblFieldTable>
                  <c15:showDataLabelsRange val="0"/>
                </c:ext>
                <c:ext xmlns:c16="http://schemas.microsoft.com/office/drawing/2014/chart" uri="{C3380CC4-5D6E-409C-BE32-E72D297353CC}">
                  <c16:uniqueId val="{00000010-AC2B-4041-8F1F-E62A96DA929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{EF88A370-4864-4D7D-8D51-3903996DEBEA}</c15:txfldGUID>
                      <c15:f>Diagramm!$I$63</c15:f>
                      <c15:dlblFieldTableCache>
                        <c:ptCount val="1"/>
                      </c15:dlblFieldTableCache>
                    </c15:dlblFTEntry>
                  </c15:dlblFieldTable>
                  <c15:showDataLabelsRange val="0"/>
                </c:ext>
                <c:ext xmlns:c16="http://schemas.microsoft.com/office/drawing/2014/chart" uri="{C3380CC4-5D6E-409C-BE32-E72D297353CC}">
                  <c16:uniqueId val="{00000011-AC2B-4041-8F1F-E62A96DA929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{4852C92C-2EC6-46FB-813F-D9A168E410BD}</c15:txfldGUID>
                      <c15:f>Diagramm!$I$64</c15:f>
                      <c15:dlblFieldTableCache>
                        <c:ptCount val="1"/>
                      </c15:dlblFieldTableCache>
                    </c15:dlblFTEntry>
                  </c15:dlblFieldTable>
                  <c15:showDataLabelsRange val="0"/>
                </c:ext>
                <c:ext xmlns:c16="http://schemas.microsoft.com/office/drawing/2014/chart" uri="{C3380CC4-5D6E-409C-BE32-E72D297353CC}">
                  <c16:uniqueId val="{00000012-AC2B-4041-8F1F-E62A96DA929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{235DD117-84C4-46F3-AF59-6D1E8682CEEB}</c15:txfldGUID>
                      <c15:f>Diagramm!$I$65</c15:f>
                      <c15:dlblFieldTableCache>
                        <c:ptCount val="1"/>
                      </c15:dlblFieldTableCache>
                    </c15:dlblFTEntry>
                  </c15:dlblFieldTable>
                  <c15:showDataLabelsRange val="0"/>
                </c:ext>
                <c:ext xmlns:c16="http://schemas.microsoft.com/office/drawing/2014/chart" uri="{C3380CC4-5D6E-409C-BE32-E72D297353CC}">
                  <c16:uniqueId val="{00000013-AC2B-4041-8F1F-E62A96DA929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{D72E2C71-1AF8-4C90-B556-0A3A7830E1C6}</c15:txfldGUID>
                      <c15:f>Diagramm!$I$66</c15:f>
                      <c15:dlblFieldTableCache>
                        <c:ptCount val="1"/>
                      </c15:dlblFieldTableCache>
                    </c15:dlblFTEntry>
                  </c15:dlblFieldTable>
                  <c15:showDataLabelsRange val="0"/>
                </c:ext>
                <c:ext xmlns:c16="http://schemas.microsoft.com/office/drawing/2014/chart" uri="{C3380CC4-5D6E-409C-BE32-E72D297353CC}">
                  <c16:uniqueId val="{00000014-AC2B-4041-8F1F-E62A96DA929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{6607666C-64C2-473F-A2C9-5A7DF1B37C1A}</c15:txfldGUID>
                      <c15:f>Diagramm!$I$67</c15:f>
                      <c15:dlblFieldTableCache>
                        <c:ptCount val="1"/>
                      </c15:dlblFieldTableCache>
                    </c15:dlblFTEntry>
                  </c15:dlblFieldTable>
                  <c15:showDataLabelsRange val="0"/>
                </c:ext>
                <c:ext xmlns:c16="http://schemas.microsoft.com/office/drawing/2014/chart" uri="{C3380CC4-5D6E-409C-BE32-E72D297353CC}">
                  <c16:uniqueId val="{00000015-AC2B-4041-8F1F-E62A96DA929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C2B-4041-8F1F-E62A96DA929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{29B37D1A-537F-479B-A7A6-4045910D569E}</c15:txfldGUID>
                      <c15:f>Diagramm!$K$46</c15:f>
                      <c15:dlblFieldTableCache>
                        <c:ptCount val="1"/>
                      </c15:dlblFieldTableCache>
                    </c15:dlblFTEntry>
                  </c15:dlblFieldTable>
                  <c15:showDataLabelsRange val="0"/>
                </c:ext>
                <c:ext xmlns:c16="http://schemas.microsoft.com/office/drawing/2014/chart" uri="{C3380CC4-5D6E-409C-BE32-E72D297353CC}">
                  <c16:uniqueId val="{00000017-AC2B-4041-8F1F-E62A96DA929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{36BBFB77-BE37-4C53-BA79-DEC3A05C005C}</c15:txfldGUID>
                      <c15:f>Diagramm!$K$47</c15:f>
                      <c15:dlblFieldTableCache>
                        <c:ptCount val="1"/>
                      </c15:dlblFieldTableCache>
                    </c15:dlblFTEntry>
                  </c15:dlblFieldTable>
                  <c15:showDataLabelsRange val="0"/>
                </c:ext>
                <c:ext xmlns:c16="http://schemas.microsoft.com/office/drawing/2014/chart" uri="{C3380CC4-5D6E-409C-BE32-E72D297353CC}">
                  <c16:uniqueId val="{00000018-AC2B-4041-8F1F-E62A96DA929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{AE616B35-5537-4DA9-BF27-C30EC2D195D1}</c15:txfldGUID>
                      <c15:f>Diagramm!$K$48</c15:f>
                      <c15:dlblFieldTableCache>
                        <c:ptCount val="1"/>
                      </c15:dlblFieldTableCache>
                    </c15:dlblFTEntry>
                  </c15:dlblFieldTable>
                  <c15:showDataLabelsRange val="0"/>
                </c:ext>
                <c:ext xmlns:c16="http://schemas.microsoft.com/office/drawing/2014/chart" uri="{C3380CC4-5D6E-409C-BE32-E72D297353CC}">
                  <c16:uniqueId val="{00000019-AC2B-4041-8F1F-E62A96DA929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{2DD8464B-846B-4077-A393-C576BBBDA2A5}</c15:txfldGUID>
                      <c15:f>Diagramm!$K$49</c15:f>
                      <c15:dlblFieldTableCache>
                        <c:ptCount val="1"/>
                      </c15:dlblFieldTableCache>
                    </c15:dlblFTEntry>
                  </c15:dlblFieldTable>
                  <c15:showDataLabelsRange val="0"/>
                </c:ext>
                <c:ext xmlns:c16="http://schemas.microsoft.com/office/drawing/2014/chart" uri="{C3380CC4-5D6E-409C-BE32-E72D297353CC}">
                  <c16:uniqueId val="{0000001A-AC2B-4041-8F1F-E62A96DA929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{624D473C-5112-483D-B38C-4EC75BE4C57C}</c15:txfldGUID>
                      <c15:f>Diagramm!$K$50</c15:f>
                      <c15:dlblFieldTableCache>
                        <c:ptCount val="1"/>
                      </c15:dlblFieldTableCache>
                    </c15:dlblFTEntry>
                  </c15:dlblFieldTable>
                  <c15:showDataLabelsRange val="0"/>
                </c:ext>
                <c:ext xmlns:c16="http://schemas.microsoft.com/office/drawing/2014/chart" uri="{C3380CC4-5D6E-409C-BE32-E72D297353CC}">
                  <c16:uniqueId val="{0000001B-AC2B-4041-8F1F-E62A96DA929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{AD87480D-BB03-4093-ACD0-9CDEA4F1ACDC}</c15:txfldGUID>
                      <c15:f>Diagramm!$K$51</c15:f>
                      <c15:dlblFieldTableCache>
                        <c:ptCount val="1"/>
                      </c15:dlblFieldTableCache>
                    </c15:dlblFTEntry>
                  </c15:dlblFieldTable>
                  <c15:showDataLabelsRange val="0"/>
                </c:ext>
                <c:ext xmlns:c16="http://schemas.microsoft.com/office/drawing/2014/chart" uri="{C3380CC4-5D6E-409C-BE32-E72D297353CC}">
                  <c16:uniqueId val="{0000001C-AC2B-4041-8F1F-E62A96DA929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{7258A0BE-A27C-4E36-AAEE-FE096758CE5C}</c15:txfldGUID>
                      <c15:f>Diagramm!$K$52</c15:f>
                      <c15:dlblFieldTableCache>
                        <c:ptCount val="1"/>
                      </c15:dlblFieldTableCache>
                    </c15:dlblFTEntry>
                  </c15:dlblFieldTable>
                  <c15:showDataLabelsRange val="0"/>
                </c:ext>
                <c:ext xmlns:c16="http://schemas.microsoft.com/office/drawing/2014/chart" uri="{C3380CC4-5D6E-409C-BE32-E72D297353CC}">
                  <c16:uniqueId val="{0000001D-AC2B-4041-8F1F-E62A96DA929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{36D987BC-9A51-4407-9B2E-C444AEB1FE3E}</c15:txfldGUID>
                      <c15:f>Diagramm!$K$53</c15:f>
                      <c15:dlblFieldTableCache>
                        <c:ptCount val="1"/>
                      </c15:dlblFieldTableCache>
                    </c15:dlblFTEntry>
                  </c15:dlblFieldTable>
                  <c15:showDataLabelsRange val="0"/>
                </c:ext>
                <c:ext xmlns:c16="http://schemas.microsoft.com/office/drawing/2014/chart" uri="{C3380CC4-5D6E-409C-BE32-E72D297353CC}">
                  <c16:uniqueId val="{0000001E-AC2B-4041-8F1F-E62A96DA929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{F889FB70-709A-4BCD-931D-B5238D8F5880}</c15:txfldGUID>
                      <c15:f>Diagramm!$K$54</c15:f>
                      <c15:dlblFieldTableCache>
                        <c:ptCount val="1"/>
                      </c15:dlblFieldTableCache>
                    </c15:dlblFTEntry>
                  </c15:dlblFieldTable>
                  <c15:showDataLabelsRange val="0"/>
                </c:ext>
                <c:ext xmlns:c16="http://schemas.microsoft.com/office/drawing/2014/chart" uri="{C3380CC4-5D6E-409C-BE32-E72D297353CC}">
                  <c16:uniqueId val="{0000001F-AC2B-4041-8F1F-E62A96DA929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{B119B331-77B1-4B03-8FA9-7E8DDFE61B9A}</c15:txfldGUID>
                      <c15:f>Diagramm!$K$55</c15:f>
                      <c15:dlblFieldTableCache>
                        <c:ptCount val="1"/>
                      </c15:dlblFieldTableCache>
                    </c15:dlblFTEntry>
                  </c15:dlblFieldTable>
                  <c15:showDataLabelsRange val="0"/>
                </c:ext>
                <c:ext xmlns:c16="http://schemas.microsoft.com/office/drawing/2014/chart" uri="{C3380CC4-5D6E-409C-BE32-E72D297353CC}">
                  <c16:uniqueId val="{00000020-AC2B-4041-8F1F-E62A96DA929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{7F8B376F-5D23-404A-9DB9-0DB381EC9C2F}</c15:txfldGUID>
                      <c15:f>Diagramm!$K$56</c15:f>
                      <c15:dlblFieldTableCache>
                        <c:ptCount val="1"/>
                      </c15:dlblFieldTableCache>
                    </c15:dlblFTEntry>
                  </c15:dlblFieldTable>
                  <c15:showDataLabelsRange val="0"/>
                </c:ext>
                <c:ext xmlns:c16="http://schemas.microsoft.com/office/drawing/2014/chart" uri="{C3380CC4-5D6E-409C-BE32-E72D297353CC}">
                  <c16:uniqueId val="{00000021-AC2B-4041-8F1F-E62A96DA929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{7EE97D2A-463F-433A-A691-F0A62BA219DC}</c15:txfldGUID>
                      <c15:f>Diagramm!$K$57</c15:f>
                      <c15:dlblFieldTableCache>
                        <c:ptCount val="1"/>
                      </c15:dlblFieldTableCache>
                    </c15:dlblFTEntry>
                  </c15:dlblFieldTable>
                  <c15:showDataLabelsRange val="0"/>
                </c:ext>
                <c:ext xmlns:c16="http://schemas.microsoft.com/office/drawing/2014/chart" uri="{C3380CC4-5D6E-409C-BE32-E72D297353CC}">
                  <c16:uniqueId val="{00000022-AC2B-4041-8F1F-E62A96DA929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{20C33E9A-57B1-401A-9AA9-718FFD5D8BAF}</c15:txfldGUID>
                      <c15:f>Diagramm!$K$58</c15:f>
                      <c15:dlblFieldTableCache>
                        <c:ptCount val="1"/>
                      </c15:dlblFieldTableCache>
                    </c15:dlblFTEntry>
                  </c15:dlblFieldTable>
                  <c15:showDataLabelsRange val="0"/>
                </c:ext>
                <c:ext xmlns:c16="http://schemas.microsoft.com/office/drawing/2014/chart" uri="{C3380CC4-5D6E-409C-BE32-E72D297353CC}">
                  <c16:uniqueId val="{00000023-AC2B-4041-8F1F-E62A96DA929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{EAA13062-2536-4A88-B94E-CDDC53ACBA29}</c15:txfldGUID>
                      <c15:f>Diagramm!$K$59</c15:f>
                      <c15:dlblFieldTableCache>
                        <c:ptCount val="1"/>
                      </c15:dlblFieldTableCache>
                    </c15:dlblFTEntry>
                  </c15:dlblFieldTable>
                  <c15:showDataLabelsRange val="0"/>
                </c:ext>
                <c:ext xmlns:c16="http://schemas.microsoft.com/office/drawing/2014/chart" uri="{C3380CC4-5D6E-409C-BE32-E72D297353CC}">
                  <c16:uniqueId val="{00000024-AC2B-4041-8F1F-E62A96DA929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{F05CC487-D624-4DA7-A5A8-98FC6E6F74BC}</c15:txfldGUID>
                      <c15:f>Diagramm!$K$60</c15:f>
                      <c15:dlblFieldTableCache>
                        <c:ptCount val="1"/>
                      </c15:dlblFieldTableCache>
                    </c15:dlblFTEntry>
                  </c15:dlblFieldTable>
                  <c15:showDataLabelsRange val="0"/>
                </c:ext>
                <c:ext xmlns:c16="http://schemas.microsoft.com/office/drawing/2014/chart" uri="{C3380CC4-5D6E-409C-BE32-E72D297353CC}">
                  <c16:uniqueId val="{00000025-AC2B-4041-8F1F-E62A96DA929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{3603D91C-990B-4E54-B0CB-435DAEB41119}</c15:txfldGUID>
                      <c15:f>Diagramm!$K$61</c15:f>
                      <c15:dlblFieldTableCache>
                        <c:ptCount val="1"/>
                      </c15:dlblFieldTableCache>
                    </c15:dlblFTEntry>
                  </c15:dlblFieldTable>
                  <c15:showDataLabelsRange val="0"/>
                </c:ext>
                <c:ext xmlns:c16="http://schemas.microsoft.com/office/drawing/2014/chart" uri="{C3380CC4-5D6E-409C-BE32-E72D297353CC}">
                  <c16:uniqueId val="{00000026-AC2B-4041-8F1F-E62A96DA929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{9084AD05-69A8-497F-8649-9D640420CB9F}</c15:txfldGUID>
                      <c15:f>Diagramm!$K$62</c15:f>
                      <c15:dlblFieldTableCache>
                        <c:ptCount val="1"/>
                      </c15:dlblFieldTableCache>
                    </c15:dlblFTEntry>
                  </c15:dlblFieldTable>
                  <c15:showDataLabelsRange val="0"/>
                </c:ext>
                <c:ext xmlns:c16="http://schemas.microsoft.com/office/drawing/2014/chart" uri="{C3380CC4-5D6E-409C-BE32-E72D297353CC}">
                  <c16:uniqueId val="{00000027-AC2B-4041-8F1F-E62A96DA929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{129CF9E5-76CE-459B-8D85-761A28DA6FCB}</c15:txfldGUID>
                      <c15:f>Diagramm!$K$63</c15:f>
                      <c15:dlblFieldTableCache>
                        <c:ptCount val="1"/>
                      </c15:dlblFieldTableCache>
                    </c15:dlblFTEntry>
                  </c15:dlblFieldTable>
                  <c15:showDataLabelsRange val="0"/>
                </c:ext>
                <c:ext xmlns:c16="http://schemas.microsoft.com/office/drawing/2014/chart" uri="{C3380CC4-5D6E-409C-BE32-E72D297353CC}">
                  <c16:uniqueId val="{00000028-AC2B-4041-8F1F-E62A96DA929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{07EFAD02-C513-483F-8704-4BDA700A16F6}</c15:txfldGUID>
                      <c15:f>Diagramm!$K$64</c15:f>
                      <c15:dlblFieldTableCache>
                        <c:ptCount val="1"/>
                      </c15:dlblFieldTableCache>
                    </c15:dlblFTEntry>
                  </c15:dlblFieldTable>
                  <c15:showDataLabelsRange val="0"/>
                </c:ext>
                <c:ext xmlns:c16="http://schemas.microsoft.com/office/drawing/2014/chart" uri="{C3380CC4-5D6E-409C-BE32-E72D297353CC}">
                  <c16:uniqueId val="{00000029-AC2B-4041-8F1F-E62A96DA929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{AEF4DC98-AFFD-4658-B761-2E4CD364FE11}</c15:txfldGUID>
                      <c15:f>Diagramm!$K$65</c15:f>
                      <c15:dlblFieldTableCache>
                        <c:ptCount val="1"/>
                      </c15:dlblFieldTableCache>
                    </c15:dlblFTEntry>
                  </c15:dlblFieldTable>
                  <c15:showDataLabelsRange val="0"/>
                </c:ext>
                <c:ext xmlns:c16="http://schemas.microsoft.com/office/drawing/2014/chart" uri="{C3380CC4-5D6E-409C-BE32-E72D297353CC}">
                  <c16:uniqueId val="{0000002A-AC2B-4041-8F1F-E62A96DA929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{52DCB010-0E61-4659-BFE0-055CDE7B1778}</c15:txfldGUID>
                      <c15:f>Diagramm!$K$66</c15:f>
                      <c15:dlblFieldTableCache>
                        <c:ptCount val="1"/>
                      </c15:dlblFieldTableCache>
                    </c15:dlblFTEntry>
                  </c15:dlblFieldTable>
                  <c15:showDataLabelsRange val="0"/>
                </c:ext>
                <c:ext xmlns:c16="http://schemas.microsoft.com/office/drawing/2014/chart" uri="{C3380CC4-5D6E-409C-BE32-E72D297353CC}">
                  <c16:uniqueId val="{0000002B-AC2B-4041-8F1F-E62A96DA929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{14DC2862-A2AA-4731-8BBE-50544C0BA958}</c15:txfldGUID>
                      <c15:f>Diagramm!$K$67</c15:f>
                      <c15:dlblFieldTableCache>
                        <c:ptCount val="1"/>
                      </c15:dlblFieldTableCache>
                    </c15:dlblFTEntry>
                  </c15:dlblFieldTable>
                  <c15:showDataLabelsRange val="0"/>
                </c:ext>
                <c:ext xmlns:c16="http://schemas.microsoft.com/office/drawing/2014/chart" uri="{C3380CC4-5D6E-409C-BE32-E72D297353CC}">
                  <c16:uniqueId val="{0000002C-AC2B-4041-8F1F-E62A96DA929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C2B-4041-8F1F-E62A96DA929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{BA46336B-AE9E-4EB3-989F-46784C343E4F}</c15:txfldGUID>
                      <c15:f>Diagramm!$J$46</c15:f>
                      <c15:dlblFieldTableCache>
                        <c:ptCount val="1"/>
                      </c15:dlblFieldTableCache>
                    </c15:dlblFTEntry>
                  </c15:dlblFieldTable>
                  <c15:showDataLabelsRange val="0"/>
                </c:ext>
                <c:ext xmlns:c16="http://schemas.microsoft.com/office/drawing/2014/chart" uri="{C3380CC4-5D6E-409C-BE32-E72D297353CC}">
                  <c16:uniqueId val="{0000002E-AC2B-4041-8F1F-E62A96DA929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{0738B01A-AFAE-4770-8B40-DB751733315C}</c15:txfldGUID>
                      <c15:f>Diagramm!$J$47</c15:f>
                      <c15:dlblFieldTableCache>
                        <c:ptCount val="1"/>
                      </c15:dlblFieldTableCache>
                    </c15:dlblFTEntry>
                  </c15:dlblFieldTable>
                  <c15:showDataLabelsRange val="0"/>
                </c:ext>
                <c:ext xmlns:c16="http://schemas.microsoft.com/office/drawing/2014/chart" uri="{C3380CC4-5D6E-409C-BE32-E72D297353CC}">
                  <c16:uniqueId val="{0000002F-AC2B-4041-8F1F-E62A96DA929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{3F5105B8-DF32-41B2-B8BE-4940E7E47C5B}</c15:txfldGUID>
                      <c15:f>Diagramm!$J$48</c15:f>
                      <c15:dlblFieldTableCache>
                        <c:ptCount val="1"/>
                      </c15:dlblFieldTableCache>
                    </c15:dlblFTEntry>
                  </c15:dlblFieldTable>
                  <c15:showDataLabelsRange val="0"/>
                </c:ext>
                <c:ext xmlns:c16="http://schemas.microsoft.com/office/drawing/2014/chart" uri="{C3380CC4-5D6E-409C-BE32-E72D297353CC}">
                  <c16:uniqueId val="{00000030-AC2B-4041-8F1F-E62A96DA929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{BC63E71F-6BBE-4B13-87D2-F70BA0EA9C36}</c15:txfldGUID>
                      <c15:f>Diagramm!$J$49</c15:f>
                      <c15:dlblFieldTableCache>
                        <c:ptCount val="1"/>
                      </c15:dlblFieldTableCache>
                    </c15:dlblFTEntry>
                  </c15:dlblFieldTable>
                  <c15:showDataLabelsRange val="0"/>
                </c:ext>
                <c:ext xmlns:c16="http://schemas.microsoft.com/office/drawing/2014/chart" uri="{C3380CC4-5D6E-409C-BE32-E72D297353CC}">
                  <c16:uniqueId val="{00000031-AC2B-4041-8F1F-E62A96DA929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{0DCF5BCB-2043-478B-AFE3-0111630E95FD}</c15:txfldGUID>
                      <c15:f>Diagramm!$J$50</c15:f>
                      <c15:dlblFieldTableCache>
                        <c:ptCount val="1"/>
                      </c15:dlblFieldTableCache>
                    </c15:dlblFTEntry>
                  </c15:dlblFieldTable>
                  <c15:showDataLabelsRange val="0"/>
                </c:ext>
                <c:ext xmlns:c16="http://schemas.microsoft.com/office/drawing/2014/chart" uri="{C3380CC4-5D6E-409C-BE32-E72D297353CC}">
                  <c16:uniqueId val="{00000032-AC2B-4041-8F1F-E62A96DA929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{FC0BF7A8-7C33-47CE-B996-A1820409198F}</c15:txfldGUID>
                      <c15:f>Diagramm!$J$51</c15:f>
                      <c15:dlblFieldTableCache>
                        <c:ptCount val="1"/>
                      </c15:dlblFieldTableCache>
                    </c15:dlblFTEntry>
                  </c15:dlblFieldTable>
                  <c15:showDataLabelsRange val="0"/>
                </c:ext>
                <c:ext xmlns:c16="http://schemas.microsoft.com/office/drawing/2014/chart" uri="{C3380CC4-5D6E-409C-BE32-E72D297353CC}">
                  <c16:uniqueId val="{00000033-AC2B-4041-8F1F-E62A96DA929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{6A1543E3-4DC2-4B2E-9A97-420C830A990D}</c15:txfldGUID>
                      <c15:f>Diagramm!$J$52</c15:f>
                      <c15:dlblFieldTableCache>
                        <c:ptCount val="1"/>
                      </c15:dlblFieldTableCache>
                    </c15:dlblFTEntry>
                  </c15:dlblFieldTable>
                  <c15:showDataLabelsRange val="0"/>
                </c:ext>
                <c:ext xmlns:c16="http://schemas.microsoft.com/office/drawing/2014/chart" uri="{C3380CC4-5D6E-409C-BE32-E72D297353CC}">
                  <c16:uniqueId val="{00000034-AC2B-4041-8F1F-E62A96DA929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{516D9E36-A8CD-48D4-83A0-998DA35D93B6}</c15:txfldGUID>
                      <c15:f>Diagramm!$J$53</c15:f>
                      <c15:dlblFieldTableCache>
                        <c:ptCount val="1"/>
                      </c15:dlblFieldTableCache>
                    </c15:dlblFTEntry>
                  </c15:dlblFieldTable>
                  <c15:showDataLabelsRange val="0"/>
                </c:ext>
                <c:ext xmlns:c16="http://schemas.microsoft.com/office/drawing/2014/chart" uri="{C3380CC4-5D6E-409C-BE32-E72D297353CC}">
                  <c16:uniqueId val="{00000035-AC2B-4041-8F1F-E62A96DA929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{42824B6E-E825-470F-9C32-3EEF12D8B7DE}</c15:txfldGUID>
                      <c15:f>Diagramm!$J$54</c15:f>
                      <c15:dlblFieldTableCache>
                        <c:ptCount val="1"/>
                      </c15:dlblFieldTableCache>
                    </c15:dlblFTEntry>
                  </c15:dlblFieldTable>
                  <c15:showDataLabelsRange val="0"/>
                </c:ext>
                <c:ext xmlns:c16="http://schemas.microsoft.com/office/drawing/2014/chart" uri="{C3380CC4-5D6E-409C-BE32-E72D297353CC}">
                  <c16:uniqueId val="{00000036-AC2B-4041-8F1F-E62A96DA929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{2682D034-BC71-4D7D-A2C4-6B3B579768B0}</c15:txfldGUID>
                      <c15:f>Diagramm!$J$55</c15:f>
                      <c15:dlblFieldTableCache>
                        <c:ptCount val="1"/>
                      </c15:dlblFieldTableCache>
                    </c15:dlblFTEntry>
                  </c15:dlblFieldTable>
                  <c15:showDataLabelsRange val="0"/>
                </c:ext>
                <c:ext xmlns:c16="http://schemas.microsoft.com/office/drawing/2014/chart" uri="{C3380CC4-5D6E-409C-BE32-E72D297353CC}">
                  <c16:uniqueId val="{00000037-AC2B-4041-8F1F-E62A96DA929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{36E396FB-1CD3-46E2-8809-51E9CCC690F5}</c15:txfldGUID>
                      <c15:f>Diagramm!$J$56</c15:f>
                      <c15:dlblFieldTableCache>
                        <c:ptCount val="1"/>
                      </c15:dlblFieldTableCache>
                    </c15:dlblFTEntry>
                  </c15:dlblFieldTable>
                  <c15:showDataLabelsRange val="0"/>
                </c:ext>
                <c:ext xmlns:c16="http://schemas.microsoft.com/office/drawing/2014/chart" uri="{C3380CC4-5D6E-409C-BE32-E72D297353CC}">
                  <c16:uniqueId val="{00000038-AC2B-4041-8F1F-E62A96DA929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{C08221EB-5DD5-4F3A-9A16-0A9D3A388DC4}</c15:txfldGUID>
                      <c15:f>Diagramm!$J$57</c15:f>
                      <c15:dlblFieldTableCache>
                        <c:ptCount val="1"/>
                      </c15:dlblFieldTableCache>
                    </c15:dlblFTEntry>
                  </c15:dlblFieldTable>
                  <c15:showDataLabelsRange val="0"/>
                </c:ext>
                <c:ext xmlns:c16="http://schemas.microsoft.com/office/drawing/2014/chart" uri="{C3380CC4-5D6E-409C-BE32-E72D297353CC}">
                  <c16:uniqueId val="{00000039-AC2B-4041-8F1F-E62A96DA929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{C869D2A1-0AB4-4DB1-9D0F-FA1F3A494871}</c15:txfldGUID>
                      <c15:f>Diagramm!$J$58</c15:f>
                      <c15:dlblFieldTableCache>
                        <c:ptCount val="1"/>
                      </c15:dlblFieldTableCache>
                    </c15:dlblFTEntry>
                  </c15:dlblFieldTable>
                  <c15:showDataLabelsRange val="0"/>
                </c:ext>
                <c:ext xmlns:c16="http://schemas.microsoft.com/office/drawing/2014/chart" uri="{C3380CC4-5D6E-409C-BE32-E72D297353CC}">
                  <c16:uniqueId val="{0000003A-AC2B-4041-8F1F-E62A96DA929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{9B40FA39-ED69-488B-864D-9B1F643CF9C8}</c15:txfldGUID>
                      <c15:f>Diagramm!$J$59</c15:f>
                      <c15:dlblFieldTableCache>
                        <c:ptCount val="1"/>
                      </c15:dlblFieldTableCache>
                    </c15:dlblFTEntry>
                  </c15:dlblFieldTable>
                  <c15:showDataLabelsRange val="0"/>
                </c:ext>
                <c:ext xmlns:c16="http://schemas.microsoft.com/office/drawing/2014/chart" uri="{C3380CC4-5D6E-409C-BE32-E72D297353CC}">
                  <c16:uniqueId val="{0000003B-AC2B-4041-8F1F-E62A96DA929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{E9D7D33A-99F3-4B44-80B3-1FF51DD55C72}</c15:txfldGUID>
                      <c15:f>Diagramm!$J$60</c15:f>
                      <c15:dlblFieldTableCache>
                        <c:ptCount val="1"/>
                      </c15:dlblFieldTableCache>
                    </c15:dlblFTEntry>
                  </c15:dlblFieldTable>
                  <c15:showDataLabelsRange val="0"/>
                </c:ext>
                <c:ext xmlns:c16="http://schemas.microsoft.com/office/drawing/2014/chart" uri="{C3380CC4-5D6E-409C-BE32-E72D297353CC}">
                  <c16:uniqueId val="{0000003C-AC2B-4041-8F1F-E62A96DA929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{D254FCB6-5826-400F-8288-68F8EC49B40E}</c15:txfldGUID>
                      <c15:f>Diagramm!$J$61</c15:f>
                      <c15:dlblFieldTableCache>
                        <c:ptCount val="1"/>
                      </c15:dlblFieldTableCache>
                    </c15:dlblFTEntry>
                  </c15:dlblFieldTable>
                  <c15:showDataLabelsRange val="0"/>
                </c:ext>
                <c:ext xmlns:c16="http://schemas.microsoft.com/office/drawing/2014/chart" uri="{C3380CC4-5D6E-409C-BE32-E72D297353CC}">
                  <c16:uniqueId val="{0000003D-AC2B-4041-8F1F-E62A96DA929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{E5E7ACAF-AE19-4276-A7D1-DE43DD46823D}</c15:txfldGUID>
                      <c15:f>Diagramm!$J$62</c15:f>
                      <c15:dlblFieldTableCache>
                        <c:ptCount val="1"/>
                      </c15:dlblFieldTableCache>
                    </c15:dlblFTEntry>
                  </c15:dlblFieldTable>
                  <c15:showDataLabelsRange val="0"/>
                </c:ext>
                <c:ext xmlns:c16="http://schemas.microsoft.com/office/drawing/2014/chart" uri="{C3380CC4-5D6E-409C-BE32-E72D297353CC}">
                  <c16:uniqueId val="{0000003E-AC2B-4041-8F1F-E62A96DA929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{FE6F8E8E-1D33-4F83-B8DB-875FA44029BA}</c15:txfldGUID>
                      <c15:f>Diagramm!$J$63</c15:f>
                      <c15:dlblFieldTableCache>
                        <c:ptCount val="1"/>
                      </c15:dlblFieldTableCache>
                    </c15:dlblFTEntry>
                  </c15:dlblFieldTable>
                  <c15:showDataLabelsRange val="0"/>
                </c:ext>
                <c:ext xmlns:c16="http://schemas.microsoft.com/office/drawing/2014/chart" uri="{C3380CC4-5D6E-409C-BE32-E72D297353CC}">
                  <c16:uniqueId val="{0000003F-AC2B-4041-8F1F-E62A96DA929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{36D5C98B-1FCD-42A7-86AF-71AD976478CE}</c15:txfldGUID>
                      <c15:f>Diagramm!$J$64</c15:f>
                      <c15:dlblFieldTableCache>
                        <c:ptCount val="1"/>
                      </c15:dlblFieldTableCache>
                    </c15:dlblFTEntry>
                  </c15:dlblFieldTable>
                  <c15:showDataLabelsRange val="0"/>
                </c:ext>
                <c:ext xmlns:c16="http://schemas.microsoft.com/office/drawing/2014/chart" uri="{C3380CC4-5D6E-409C-BE32-E72D297353CC}">
                  <c16:uniqueId val="{00000040-AC2B-4041-8F1F-E62A96DA929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{F3D63622-834F-410D-BE23-225A292CEEA9}</c15:txfldGUID>
                      <c15:f>Diagramm!$J$65</c15:f>
                      <c15:dlblFieldTableCache>
                        <c:ptCount val="1"/>
                      </c15:dlblFieldTableCache>
                    </c15:dlblFTEntry>
                  </c15:dlblFieldTable>
                  <c15:showDataLabelsRange val="0"/>
                </c:ext>
                <c:ext xmlns:c16="http://schemas.microsoft.com/office/drawing/2014/chart" uri="{C3380CC4-5D6E-409C-BE32-E72D297353CC}">
                  <c16:uniqueId val="{00000041-AC2B-4041-8F1F-E62A96DA929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{2AB9EECF-9ABE-4EDA-B5D1-F4397D88ADD9}</c15:txfldGUID>
                      <c15:f>Diagramm!$J$66</c15:f>
                      <c15:dlblFieldTableCache>
                        <c:ptCount val="1"/>
                      </c15:dlblFieldTableCache>
                    </c15:dlblFTEntry>
                  </c15:dlblFieldTable>
                  <c15:showDataLabelsRange val="0"/>
                </c:ext>
                <c:ext xmlns:c16="http://schemas.microsoft.com/office/drawing/2014/chart" uri="{C3380CC4-5D6E-409C-BE32-E72D297353CC}">
                  <c16:uniqueId val="{00000042-AC2B-4041-8F1F-E62A96DA929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{6E774EB3-21FD-41D2-86DD-AEC4D50F26BC}</c15:txfldGUID>
                      <c15:f>Diagramm!$J$67</c15:f>
                      <c15:dlblFieldTableCache>
                        <c:ptCount val="1"/>
                      </c15:dlblFieldTableCache>
                    </c15:dlblFTEntry>
                  </c15:dlblFieldTable>
                  <c15:showDataLabelsRange val="0"/>
                </c:ext>
                <c:ext xmlns:c16="http://schemas.microsoft.com/office/drawing/2014/chart" uri="{C3380CC4-5D6E-409C-BE32-E72D297353CC}">
                  <c16:uniqueId val="{00000043-AC2B-4041-8F1F-E62A96DA929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C2B-4041-8F1F-E62A96DA929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421-46A4-84A9-511F8322087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421-46A4-84A9-511F8322087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421-46A4-84A9-511F8322087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421-46A4-84A9-511F8322087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421-46A4-84A9-511F8322087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421-46A4-84A9-511F8322087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421-46A4-84A9-511F8322087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421-46A4-84A9-511F8322087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421-46A4-84A9-511F8322087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421-46A4-84A9-511F8322087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421-46A4-84A9-511F8322087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421-46A4-84A9-511F8322087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421-46A4-84A9-511F8322087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421-46A4-84A9-511F8322087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421-46A4-84A9-511F8322087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421-46A4-84A9-511F8322087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421-46A4-84A9-511F8322087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421-46A4-84A9-511F8322087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421-46A4-84A9-511F8322087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421-46A4-84A9-511F8322087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421-46A4-84A9-511F8322087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421-46A4-84A9-511F8322087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421-46A4-84A9-511F8322087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421-46A4-84A9-511F8322087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421-46A4-84A9-511F8322087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421-46A4-84A9-511F8322087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421-46A4-84A9-511F8322087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421-46A4-84A9-511F8322087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421-46A4-84A9-511F8322087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421-46A4-84A9-511F8322087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421-46A4-84A9-511F8322087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421-46A4-84A9-511F8322087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421-46A4-84A9-511F8322087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421-46A4-84A9-511F8322087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421-46A4-84A9-511F8322087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421-46A4-84A9-511F8322087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421-46A4-84A9-511F8322087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421-46A4-84A9-511F8322087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421-46A4-84A9-511F8322087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421-46A4-84A9-511F8322087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421-46A4-84A9-511F8322087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421-46A4-84A9-511F8322087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421-46A4-84A9-511F8322087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421-46A4-84A9-511F8322087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421-46A4-84A9-511F8322087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421-46A4-84A9-511F8322087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421-46A4-84A9-511F8322087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421-46A4-84A9-511F8322087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421-46A4-84A9-511F8322087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421-46A4-84A9-511F8322087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421-46A4-84A9-511F8322087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421-46A4-84A9-511F8322087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421-46A4-84A9-511F8322087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421-46A4-84A9-511F8322087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421-46A4-84A9-511F8322087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421-46A4-84A9-511F8322087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421-46A4-84A9-511F8322087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421-46A4-84A9-511F8322087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421-46A4-84A9-511F8322087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421-46A4-84A9-511F8322087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421-46A4-84A9-511F8322087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421-46A4-84A9-511F8322087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421-46A4-84A9-511F8322087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421-46A4-84A9-511F8322087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421-46A4-84A9-511F8322087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421-46A4-84A9-511F8322087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421-46A4-84A9-511F8322087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421-46A4-84A9-511F8322087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421-46A4-84A9-511F8322087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100.51815032384394</c:v>
                </c:pt>
                <c:pt idx="2">
                  <c:v>101.94908871818045</c:v>
                </c:pt>
                <c:pt idx="3">
                  <c:v>101.62675101671938</c:v>
                </c:pt>
                <c:pt idx="4">
                  <c:v>101.63578852236783</c:v>
                </c:pt>
                <c:pt idx="5">
                  <c:v>101.60265100165688</c:v>
                </c:pt>
                <c:pt idx="6">
                  <c:v>103.44328965205602</c:v>
                </c:pt>
                <c:pt idx="7">
                  <c:v>103.32278957674347</c:v>
                </c:pt>
                <c:pt idx="8">
                  <c:v>101.44298840186777</c:v>
                </c:pt>
                <c:pt idx="9">
                  <c:v>102.21117638198524</c:v>
                </c:pt>
                <c:pt idx="10">
                  <c:v>103.51558969724357</c:v>
                </c:pt>
                <c:pt idx="11">
                  <c:v>102.30757644223527</c:v>
                </c:pt>
                <c:pt idx="12">
                  <c:v>101.50926344328965</c:v>
                </c:pt>
                <c:pt idx="13">
                  <c:v>101.31345082090677</c:v>
                </c:pt>
                <c:pt idx="14">
                  <c:v>102.65401415875886</c:v>
                </c:pt>
                <c:pt idx="15">
                  <c:v>102.55761409850881</c:v>
                </c:pt>
                <c:pt idx="16">
                  <c:v>101.940051212532</c:v>
                </c:pt>
                <c:pt idx="17">
                  <c:v>102.2021388763368</c:v>
                </c:pt>
                <c:pt idx="18">
                  <c:v>103.62102726314204</c:v>
                </c:pt>
                <c:pt idx="19">
                  <c:v>103.2143395089622</c:v>
                </c:pt>
                <c:pt idx="20">
                  <c:v>102.13586383491489</c:v>
                </c:pt>
                <c:pt idx="21">
                  <c:v>102.26841391775869</c:v>
                </c:pt>
                <c:pt idx="22">
                  <c:v>103.28663955414972</c:v>
                </c:pt>
                <c:pt idx="23">
                  <c:v>103.42521464075915</c:v>
                </c:pt>
                <c:pt idx="24">
                  <c:v>102.34071396294621</c:v>
                </c:pt>
              </c:numCache>
            </c:numRef>
          </c:val>
          <c:smooth val="0"/>
          <c:extLst>
            <c:ext xmlns:c16="http://schemas.microsoft.com/office/drawing/2014/chart" uri="{C3380CC4-5D6E-409C-BE32-E72D297353CC}">
              <c16:uniqueId val="{00000000-3E5D-49C4-80B8-BE55C8EE6D33}"/>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102.45003223726627</c:v>
                </c:pt>
                <c:pt idx="2">
                  <c:v>107.67246937459703</c:v>
                </c:pt>
                <c:pt idx="3">
                  <c:v>109.60670535138621</c:v>
                </c:pt>
                <c:pt idx="4">
                  <c:v>108.12379110251452</c:v>
                </c:pt>
                <c:pt idx="5">
                  <c:v>109.34880722114764</c:v>
                </c:pt>
                <c:pt idx="6">
                  <c:v>114.11992263056092</c:v>
                </c:pt>
                <c:pt idx="7">
                  <c:v>114.70019342359767</c:v>
                </c:pt>
                <c:pt idx="8">
                  <c:v>111.86331399097355</c:v>
                </c:pt>
                <c:pt idx="9">
                  <c:v>117.15022566086395</c:v>
                </c:pt>
                <c:pt idx="10">
                  <c:v>118.76208897485495</c:v>
                </c:pt>
                <c:pt idx="11">
                  <c:v>119.21341070277241</c:v>
                </c:pt>
                <c:pt idx="12">
                  <c:v>115.73178594455192</c:v>
                </c:pt>
                <c:pt idx="13">
                  <c:v>118.76208897485495</c:v>
                </c:pt>
                <c:pt idx="14">
                  <c:v>119.72920696324951</c:v>
                </c:pt>
                <c:pt idx="15">
                  <c:v>120.56737588652481</c:v>
                </c:pt>
                <c:pt idx="16">
                  <c:v>120.95422308188266</c:v>
                </c:pt>
                <c:pt idx="17">
                  <c:v>120.43842682140556</c:v>
                </c:pt>
                <c:pt idx="18">
                  <c:v>120.30947775628627</c:v>
                </c:pt>
                <c:pt idx="19">
                  <c:v>124.11347517730495</c:v>
                </c:pt>
                <c:pt idx="20">
                  <c:v>121.85686653771761</c:v>
                </c:pt>
                <c:pt idx="21">
                  <c:v>121.40554480980012</c:v>
                </c:pt>
                <c:pt idx="22">
                  <c:v>123.46872985170859</c:v>
                </c:pt>
                <c:pt idx="23">
                  <c:v>125.6608639587363</c:v>
                </c:pt>
                <c:pt idx="24">
                  <c:v>115.60283687943263</c:v>
                </c:pt>
              </c:numCache>
            </c:numRef>
          </c:val>
          <c:smooth val="0"/>
          <c:extLst>
            <c:ext xmlns:c16="http://schemas.microsoft.com/office/drawing/2014/chart" uri="{C3380CC4-5D6E-409C-BE32-E72D297353CC}">
              <c16:uniqueId val="{00000001-3E5D-49C4-80B8-BE55C8EE6D33}"/>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101.87841530054644</c:v>
                </c:pt>
                <c:pt idx="2">
                  <c:v>99.214480874316934</c:v>
                </c:pt>
                <c:pt idx="3">
                  <c:v>101.29781420765028</c:v>
                </c:pt>
                <c:pt idx="4">
                  <c:v>94.877049180327873</c:v>
                </c:pt>
                <c:pt idx="5">
                  <c:v>99.043715846994544</c:v>
                </c:pt>
                <c:pt idx="6">
                  <c:v>92.862021857923494</c:v>
                </c:pt>
                <c:pt idx="7">
                  <c:v>98.224043715847003</c:v>
                </c:pt>
                <c:pt idx="8">
                  <c:v>94.398907103825138</c:v>
                </c:pt>
                <c:pt idx="9">
                  <c:v>96.004098360655746</c:v>
                </c:pt>
                <c:pt idx="10">
                  <c:v>89.651639344262293</c:v>
                </c:pt>
                <c:pt idx="11">
                  <c:v>96.653005464480884</c:v>
                </c:pt>
                <c:pt idx="12">
                  <c:v>90.949453551912569</c:v>
                </c:pt>
                <c:pt idx="13">
                  <c:v>94.672131147540981</c:v>
                </c:pt>
                <c:pt idx="14">
                  <c:v>91.222677595628426</c:v>
                </c:pt>
                <c:pt idx="15">
                  <c:v>93.101092896174862</c:v>
                </c:pt>
                <c:pt idx="16">
                  <c:v>90.91530054644808</c:v>
                </c:pt>
                <c:pt idx="17">
                  <c:v>95.184426229508205</c:v>
                </c:pt>
                <c:pt idx="18">
                  <c:v>88.934426229508205</c:v>
                </c:pt>
                <c:pt idx="19">
                  <c:v>95.696721311475414</c:v>
                </c:pt>
                <c:pt idx="20">
                  <c:v>92.178961748633881</c:v>
                </c:pt>
                <c:pt idx="21">
                  <c:v>96.379781420765028</c:v>
                </c:pt>
                <c:pt idx="22">
                  <c:v>89.583333333333343</c:v>
                </c:pt>
                <c:pt idx="23">
                  <c:v>92.998633879781423</c:v>
                </c:pt>
                <c:pt idx="24">
                  <c:v>85.553278688524586</c:v>
                </c:pt>
              </c:numCache>
            </c:numRef>
          </c:val>
          <c:smooth val="0"/>
          <c:extLst>
            <c:ext xmlns:c16="http://schemas.microsoft.com/office/drawing/2014/chart" uri="{C3380CC4-5D6E-409C-BE32-E72D297353CC}">
              <c16:uniqueId val="{00000002-3E5D-49C4-80B8-BE55C8EE6D33}"/>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E5D-49C4-80B8-BE55C8EE6D33}"/>
                </c:ext>
              </c:extLst>
            </c:dLbl>
            <c:dLbl>
              <c:idx val="1"/>
              <c:delete val="1"/>
              <c:extLst>
                <c:ext xmlns:c15="http://schemas.microsoft.com/office/drawing/2012/chart" uri="{CE6537A1-D6FC-4f65-9D91-7224C49458BB}"/>
                <c:ext xmlns:c16="http://schemas.microsoft.com/office/drawing/2014/chart" uri="{C3380CC4-5D6E-409C-BE32-E72D297353CC}">
                  <c16:uniqueId val="{00000004-3E5D-49C4-80B8-BE55C8EE6D33}"/>
                </c:ext>
              </c:extLst>
            </c:dLbl>
            <c:dLbl>
              <c:idx val="2"/>
              <c:delete val="1"/>
              <c:extLst>
                <c:ext xmlns:c15="http://schemas.microsoft.com/office/drawing/2012/chart" uri="{CE6537A1-D6FC-4f65-9D91-7224C49458BB}"/>
                <c:ext xmlns:c16="http://schemas.microsoft.com/office/drawing/2014/chart" uri="{C3380CC4-5D6E-409C-BE32-E72D297353CC}">
                  <c16:uniqueId val="{00000005-3E5D-49C4-80B8-BE55C8EE6D33}"/>
                </c:ext>
              </c:extLst>
            </c:dLbl>
            <c:dLbl>
              <c:idx val="3"/>
              <c:delete val="1"/>
              <c:extLst>
                <c:ext xmlns:c15="http://schemas.microsoft.com/office/drawing/2012/chart" uri="{CE6537A1-D6FC-4f65-9D91-7224C49458BB}"/>
                <c:ext xmlns:c16="http://schemas.microsoft.com/office/drawing/2014/chart" uri="{C3380CC4-5D6E-409C-BE32-E72D297353CC}">
                  <c16:uniqueId val="{00000006-3E5D-49C4-80B8-BE55C8EE6D33}"/>
                </c:ext>
              </c:extLst>
            </c:dLbl>
            <c:dLbl>
              <c:idx val="4"/>
              <c:delete val="1"/>
              <c:extLst>
                <c:ext xmlns:c15="http://schemas.microsoft.com/office/drawing/2012/chart" uri="{CE6537A1-D6FC-4f65-9D91-7224C49458BB}"/>
                <c:ext xmlns:c16="http://schemas.microsoft.com/office/drawing/2014/chart" uri="{C3380CC4-5D6E-409C-BE32-E72D297353CC}">
                  <c16:uniqueId val="{00000007-3E5D-49C4-80B8-BE55C8EE6D33}"/>
                </c:ext>
              </c:extLst>
            </c:dLbl>
            <c:dLbl>
              <c:idx val="5"/>
              <c:delete val="1"/>
              <c:extLst>
                <c:ext xmlns:c15="http://schemas.microsoft.com/office/drawing/2012/chart" uri="{CE6537A1-D6FC-4f65-9D91-7224C49458BB}"/>
                <c:ext xmlns:c16="http://schemas.microsoft.com/office/drawing/2014/chart" uri="{C3380CC4-5D6E-409C-BE32-E72D297353CC}">
                  <c16:uniqueId val="{00000008-3E5D-49C4-80B8-BE55C8EE6D33}"/>
                </c:ext>
              </c:extLst>
            </c:dLbl>
            <c:dLbl>
              <c:idx val="6"/>
              <c:delete val="1"/>
              <c:extLst>
                <c:ext xmlns:c15="http://schemas.microsoft.com/office/drawing/2012/chart" uri="{CE6537A1-D6FC-4f65-9D91-7224C49458BB}"/>
                <c:ext xmlns:c16="http://schemas.microsoft.com/office/drawing/2014/chart" uri="{C3380CC4-5D6E-409C-BE32-E72D297353CC}">
                  <c16:uniqueId val="{00000009-3E5D-49C4-80B8-BE55C8EE6D33}"/>
                </c:ext>
              </c:extLst>
            </c:dLbl>
            <c:dLbl>
              <c:idx val="7"/>
              <c:delete val="1"/>
              <c:extLst>
                <c:ext xmlns:c15="http://schemas.microsoft.com/office/drawing/2012/chart" uri="{CE6537A1-D6FC-4f65-9D91-7224C49458BB}"/>
                <c:ext xmlns:c16="http://schemas.microsoft.com/office/drawing/2014/chart" uri="{C3380CC4-5D6E-409C-BE32-E72D297353CC}">
                  <c16:uniqueId val="{0000000A-3E5D-49C4-80B8-BE55C8EE6D33}"/>
                </c:ext>
              </c:extLst>
            </c:dLbl>
            <c:dLbl>
              <c:idx val="8"/>
              <c:delete val="1"/>
              <c:extLst>
                <c:ext xmlns:c15="http://schemas.microsoft.com/office/drawing/2012/chart" uri="{CE6537A1-D6FC-4f65-9D91-7224C49458BB}"/>
                <c:ext xmlns:c16="http://schemas.microsoft.com/office/drawing/2014/chart" uri="{C3380CC4-5D6E-409C-BE32-E72D297353CC}">
                  <c16:uniqueId val="{0000000B-3E5D-49C4-80B8-BE55C8EE6D33}"/>
                </c:ext>
              </c:extLst>
            </c:dLbl>
            <c:dLbl>
              <c:idx val="9"/>
              <c:delete val="1"/>
              <c:extLst>
                <c:ext xmlns:c15="http://schemas.microsoft.com/office/drawing/2012/chart" uri="{CE6537A1-D6FC-4f65-9D91-7224C49458BB}"/>
                <c:ext xmlns:c16="http://schemas.microsoft.com/office/drawing/2014/chart" uri="{C3380CC4-5D6E-409C-BE32-E72D297353CC}">
                  <c16:uniqueId val="{0000000C-3E5D-49C4-80B8-BE55C8EE6D33}"/>
                </c:ext>
              </c:extLst>
            </c:dLbl>
            <c:dLbl>
              <c:idx val="10"/>
              <c:delete val="1"/>
              <c:extLst>
                <c:ext xmlns:c15="http://schemas.microsoft.com/office/drawing/2012/chart" uri="{CE6537A1-D6FC-4f65-9D91-7224C49458BB}"/>
                <c:ext xmlns:c16="http://schemas.microsoft.com/office/drawing/2014/chart" uri="{C3380CC4-5D6E-409C-BE32-E72D297353CC}">
                  <c16:uniqueId val="{0000000D-3E5D-49C4-80B8-BE55C8EE6D33}"/>
                </c:ext>
              </c:extLst>
            </c:dLbl>
            <c:dLbl>
              <c:idx val="11"/>
              <c:delete val="1"/>
              <c:extLst>
                <c:ext xmlns:c15="http://schemas.microsoft.com/office/drawing/2012/chart" uri="{CE6537A1-D6FC-4f65-9D91-7224C49458BB}"/>
                <c:ext xmlns:c16="http://schemas.microsoft.com/office/drawing/2014/chart" uri="{C3380CC4-5D6E-409C-BE32-E72D297353CC}">
                  <c16:uniqueId val="{0000000E-3E5D-49C4-80B8-BE55C8EE6D33}"/>
                </c:ext>
              </c:extLst>
            </c:dLbl>
            <c:dLbl>
              <c:idx val="12"/>
              <c:delete val="1"/>
              <c:extLst>
                <c:ext xmlns:c15="http://schemas.microsoft.com/office/drawing/2012/chart" uri="{CE6537A1-D6FC-4f65-9D91-7224C49458BB}"/>
                <c:ext xmlns:c16="http://schemas.microsoft.com/office/drawing/2014/chart" uri="{C3380CC4-5D6E-409C-BE32-E72D297353CC}">
                  <c16:uniqueId val="{0000000F-3E5D-49C4-80B8-BE55C8EE6D33}"/>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E5D-49C4-80B8-BE55C8EE6D33}"/>
                </c:ext>
              </c:extLst>
            </c:dLbl>
            <c:dLbl>
              <c:idx val="14"/>
              <c:delete val="1"/>
              <c:extLst>
                <c:ext xmlns:c15="http://schemas.microsoft.com/office/drawing/2012/chart" uri="{CE6537A1-D6FC-4f65-9D91-7224C49458BB}"/>
                <c:ext xmlns:c16="http://schemas.microsoft.com/office/drawing/2014/chart" uri="{C3380CC4-5D6E-409C-BE32-E72D297353CC}">
                  <c16:uniqueId val="{00000011-3E5D-49C4-80B8-BE55C8EE6D33}"/>
                </c:ext>
              </c:extLst>
            </c:dLbl>
            <c:dLbl>
              <c:idx val="15"/>
              <c:delete val="1"/>
              <c:extLst>
                <c:ext xmlns:c15="http://schemas.microsoft.com/office/drawing/2012/chart" uri="{CE6537A1-D6FC-4f65-9D91-7224C49458BB}"/>
                <c:ext xmlns:c16="http://schemas.microsoft.com/office/drawing/2014/chart" uri="{C3380CC4-5D6E-409C-BE32-E72D297353CC}">
                  <c16:uniqueId val="{00000012-3E5D-49C4-80B8-BE55C8EE6D33}"/>
                </c:ext>
              </c:extLst>
            </c:dLbl>
            <c:dLbl>
              <c:idx val="16"/>
              <c:delete val="1"/>
              <c:extLst>
                <c:ext xmlns:c15="http://schemas.microsoft.com/office/drawing/2012/chart" uri="{CE6537A1-D6FC-4f65-9D91-7224C49458BB}"/>
                <c:ext xmlns:c16="http://schemas.microsoft.com/office/drawing/2014/chart" uri="{C3380CC4-5D6E-409C-BE32-E72D297353CC}">
                  <c16:uniqueId val="{00000013-3E5D-49C4-80B8-BE55C8EE6D33}"/>
                </c:ext>
              </c:extLst>
            </c:dLbl>
            <c:dLbl>
              <c:idx val="17"/>
              <c:delete val="1"/>
              <c:extLst>
                <c:ext xmlns:c15="http://schemas.microsoft.com/office/drawing/2012/chart" uri="{CE6537A1-D6FC-4f65-9D91-7224C49458BB}"/>
                <c:ext xmlns:c16="http://schemas.microsoft.com/office/drawing/2014/chart" uri="{C3380CC4-5D6E-409C-BE32-E72D297353CC}">
                  <c16:uniqueId val="{00000014-3E5D-49C4-80B8-BE55C8EE6D33}"/>
                </c:ext>
              </c:extLst>
            </c:dLbl>
            <c:dLbl>
              <c:idx val="18"/>
              <c:delete val="1"/>
              <c:extLst>
                <c:ext xmlns:c15="http://schemas.microsoft.com/office/drawing/2012/chart" uri="{CE6537A1-D6FC-4f65-9D91-7224C49458BB}"/>
                <c:ext xmlns:c16="http://schemas.microsoft.com/office/drawing/2014/chart" uri="{C3380CC4-5D6E-409C-BE32-E72D297353CC}">
                  <c16:uniqueId val="{00000015-3E5D-49C4-80B8-BE55C8EE6D33}"/>
                </c:ext>
              </c:extLst>
            </c:dLbl>
            <c:dLbl>
              <c:idx val="19"/>
              <c:delete val="1"/>
              <c:extLst>
                <c:ext xmlns:c15="http://schemas.microsoft.com/office/drawing/2012/chart" uri="{CE6537A1-D6FC-4f65-9D91-7224C49458BB}"/>
                <c:ext xmlns:c16="http://schemas.microsoft.com/office/drawing/2014/chart" uri="{C3380CC4-5D6E-409C-BE32-E72D297353CC}">
                  <c16:uniqueId val="{00000016-3E5D-49C4-80B8-BE55C8EE6D33}"/>
                </c:ext>
              </c:extLst>
            </c:dLbl>
            <c:dLbl>
              <c:idx val="20"/>
              <c:delete val="1"/>
              <c:extLst>
                <c:ext xmlns:c15="http://schemas.microsoft.com/office/drawing/2012/chart" uri="{CE6537A1-D6FC-4f65-9D91-7224C49458BB}"/>
                <c:ext xmlns:c16="http://schemas.microsoft.com/office/drawing/2014/chart" uri="{C3380CC4-5D6E-409C-BE32-E72D297353CC}">
                  <c16:uniqueId val="{00000017-3E5D-49C4-80B8-BE55C8EE6D33}"/>
                </c:ext>
              </c:extLst>
            </c:dLbl>
            <c:dLbl>
              <c:idx val="21"/>
              <c:delete val="1"/>
              <c:extLst>
                <c:ext xmlns:c15="http://schemas.microsoft.com/office/drawing/2012/chart" uri="{CE6537A1-D6FC-4f65-9D91-7224C49458BB}"/>
                <c:ext xmlns:c16="http://schemas.microsoft.com/office/drawing/2014/chart" uri="{C3380CC4-5D6E-409C-BE32-E72D297353CC}">
                  <c16:uniqueId val="{00000018-3E5D-49C4-80B8-BE55C8EE6D33}"/>
                </c:ext>
              </c:extLst>
            </c:dLbl>
            <c:dLbl>
              <c:idx val="22"/>
              <c:delete val="1"/>
              <c:extLst>
                <c:ext xmlns:c15="http://schemas.microsoft.com/office/drawing/2012/chart" uri="{CE6537A1-D6FC-4f65-9D91-7224C49458BB}"/>
                <c:ext xmlns:c16="http://schemas.microsoft.com/office/drawing/2014/chart" uri="{C3380CC4-5D6E-409C-BE32-E72D297353CC}">
                  <c16:uniqueId val="{00000019-3E5D-49C4-80B8-BE55C8EE6D33}"/>
                </c:ext>
              </c:extLst>
            </c:dLbl>
            <c:dLbl>
              <c:idx val="23"/>
              <c:delete val="1"/>
              <c:extLst>
                <c:ext xmlns:c15="http://schemas.microsoft.com/office/drawing/2012/chart" uri="{CE6537A1-D6FC-4f65-9D91-7224C49458BB}"/>
                <c:ext xmlns:c16="http://schemas.microsoft.com/office/drawing/2014/chart" uri="{C3380CC4-5D6E-409C-BE32-E72D297353CC}">
                  <c16:uniqueId val="{0000001A-3E5D-49C4-80B8-BE55C8EE6D33}"/>
                </c:ext>
              </c:extLst>
            </c:dLbl>
            <c:dLbl>
              <c:idx val="24"/>
              <c:delete val="1"/>
              <c:extLst>
                <c:ext xmlns:c15="http://schemas.microsoft.com/office/drawing/2012/chart" uri="{CE6537A1-D6FC-4f65-9D91-7224C49458BB}"/>
                <c:ext xmlns:c16="http://schemas.microsoft.com/office/drawing/2014/chart" uri="{C3380CC4-5D6E-409C-BE32-E72D297353CC}">
                  <c16:uniqueId val="{0000001B-3E5D-49C4-80B8-BE55C8EE6D33}"/>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E5D-49C4-80B8-BE55C8EE6D33}"/>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Coburg, Stadt (09463)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33972</v>
      </c>
      <c r="F11" s="238">
        <v>34332</v>
      </c>
      <c r="G11" s="238">
        <v>34286</v>
      </c>
      <c r="H11" s="238">
        <v>33948</v>
      </c>
      <c r="I11" s="265">
        <v>33904</v>
      </c>
      <c r="J11" s="263">
        <v>68</v>
      </c>
      <c r="K11" s="266">
        <v>0.20056630486078339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12.722241846226304</v>
      </c>
      <c r="E13" s="115">
        <v>4322</v>
      </c>
      <c r="F13" s="114">
        <v>4411</v>
      </c>
      <c r="G13" s="114">
        <v>4340</v>
      </c>
      <c r="H13" s="114">
        <v>4413</v>
      </c>
      <c r="I13" s="140">
        <v>4375</v>
      </c>
      <c r="J13" s="115">
        <v>-53</v>
      </c>
      <c r="K13" s="116">
        <v>-1.2114285714285715</v>
      </c>
    </row>
    <row r="14" spans="1:255" ht="14.1" customHeight="1" x14ac:dyDescent="0.2">
      <c r="A14" s="306" t="s">
        <v>230</v>
      </c>
      <c r="B14" s="307"/>
      <c r="C14" s="308"/>
      <c r="D14" s="113">
        <v>65.8395148946191</v>
      </c>
      <c r="E14" s="115">
        <v>22367</v>
      </c>
      <c r="F14" s="114">
        <v>22647</v>
      </c>
      <c r="G14" s="114">
        <v>22735</v>
      </c>
      <c r="H14" s="114">
        <v>22415</v>
      </c>
      <c r="I14" s="140">
        <v>22472</v>
      </c>
      <c r="J14" s="115">
        <v>-105</v>
      </c>
      <c r="K14" s="116">
        <v>-0.46724813100747598</v>
      </c>
    </row>
    <row r="15" spans="1:255" ht="14.1" customHeight="1" x14ac:dyDescent="0.2">
      <c r="A15" s="306" t="s">
        <v>231</v>
      </c>
      <c r="B15" s="307"/>
      <c r="C15" s="308"/>
      <c r="D15" s="113">
        <v>10.973743082538562</v>
      </c>
      <c r="E15" s="115">
        <v>3728</v>
      </c>
      <c r="F15" s="114">
        <v>3747</v>
      </c>
      <c r="G15" s="114">
        <v>3723</v>
      </c>
      <c r="H15" s="114">
        <v>3641</v>
      </c>
      <c r="I15" s="140">
        <v>3602</v>
      </c>
      <c r="J15" s="115">
        <v>126</v>
      </c>
      <c r="K15" s="116">
        <v>3.4980566352026652</v>
      </c>
    </row>
    <row r="16" spans="1:255" ht="14.1" customHeight="1" x14ac:dyDescent="0.2">
      <c r="A16" s="306" t="s">
        <v>232</v>
      </c>
      <c r="B16" s="307"/>
      <c r="C16" s="308"/>
      <c r="D16" s="113">
        <v>10.364417755798893</v>
      </c>
      <c r="E16" s="115">
        <v>3521</v>
      </c>
      <c r="F16" s="114">
        <v>3492</v>
      </c>
      <c r="G16" s="114">
        <v>3453</v>
      </c>
      <c r="H16" s="114">
        <v>3459</v>
      </c>
      <c r="I16" s="140">
        <v>3428</v>
      </c>
      <c r="J16" s="115">
        <v>93</v>
      </c>
      <c r="K16" s="116">
        <v>2.7129521586931156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0.12363122571529495</v>
      </c>
      <c r="E18" s="115">
        <v>42</v>
      </c>
      <c r="F18" s="114">
        <v>45</v>
      </c>
      <c r="G18" s="114">
        <v>47</v>
      </c>
      <c r="H18" s="114">
        <v>50</v>
      </c>
      <c r="I18" s="140">
        <v>46</v>
      </c>
      <c r="J18" s="115">
        <v>-4</v>
      </c>
      <c r="K18" s="116">
        <v>-8.695652173913043</v>
      </c>
    </row>
    <row r="19" spans="1:255" ht="14.1" customHeight="1" x14ac:dyDescent="0.2">
      <c r="A19" s="306" t="s">
        <v>235</v>
      </c>
      <c r="B19" s="307" t="s">
        <v>236</v>
      </c>
      <c r="C19" s="308"/>
      <c r="D19" s="113">
        <v>2.6492405510420345E-2</v>
      </c>
      <c r="E19" s="115">
        <v>9</v>
      </c>
      <c r="F19" s="114">
        <v>10</v>
      </c>
      <c r="G19" s="114">
        <v>10</v>
      </c>
      <c r="H19" s="114">
        <v>12</v>
      </c>
      <c r="I19" s="140">
        <v>11</v>
      </c>
      <c r="J19" s="115">
        <v>-2</v>
      </c>
      <c r="K19" s="116">
        <v>-18.181818181818183</v>
      </c>
    </row>
    <row r="20" spans="1:255" ht="14.1" customHeight="1" x14ac:dyDescent="0.2">
      <c r="A20" s="306">
        <v>12</v>
      </c>
      <c r="B20" s="307" t="s">
        <v>237</v>
      </c>
      <c r="C20" s="308"/>
      <c r="D20" s="113">
        <v>0.48863770163664194</v>
      </c>
      <c r="E20" s="115">
        <v>166</v>
      </c>
      <c r="F20" s="114">
        <v>165</v>
      </c>
      <c r="G20" s="114">
        <v>180</v>
      </c>
      <c r="H20" s="114">
        <v>174</v>
      </c>
      <c r="I20" s="140">
        <v>159</v>
      </c>
      <c r="J20" s="115">
        <v>7</v>
      </c>
      <c r="K20" s="116">
        <v>4.4025157232704402</v>
      </c>
    </row>
    <row r="21" spans="1:255" ht="14.1" customHeight="1" x14ac:dyDescent="0.2">
      <c r="A21" s="306">
        <v>21</v>
      </c>
      <c r="B21" s="307" t="s">
        <v>238</v>
      </c>
      <c r="C21" s="308"/>
      <c r="D21" s="113">
        <v>0.22665724714470742</v>
      </c>
      <c r="E21" s="115">
        <v>77</v>
      </c>
      <c r="F21" s="114">
        <v>80</v>
      </c>
      <c r="G21" s="114">
        <v>86</v>
      </c>
      <c r="H21" s="114">
        <v>87</v>
      </c>
      <c r="I21" s="140">
        <v>91</v>
      </c>
      <c r="J21" s="115">
        <v>-14</v>
      </c>
      <c r="K21" s="116">
        <v>-15.384615384615385</v>
      </c>
    </row>
    <row r="22" spans="1:255" ht="14.1" customHeight="1" x14ac:dyDescent="0.2">
      <c r="A22" s="306">
        <v>22</v>
      </c>
      <c r="B22" s="307" t="s">
        <v>239</v>
      </c>
      <c r="C22" s="308"/>
      <c r="D22" s="113">
        <v>1.6572471447074062</v>
      </c>
      <c r="E22" s="115">
        <v>563</v>
      </c>
      <c r="F22" s="114">
        <v>570</v>
      </c>
      <c r="G22" s="114">
        <v>604</v>
      </c>
      <c r="H22" s="114">
        <v>627</v>
      </c>
      <c r="I22" s="140">
        <v>610</v>
      </c>
      <c r="J22" s="115">
        <v>-47</v>
      </c>
      <c r="K22" s="116">
        <v>-7.7049180327868854</v>
      </c>
    </row>
    <row r="23" spans="1:255" ht="14.1" customHeight="1" x14ac:dyDescent="0.2">
      <c r="A23" s="306">
        <v>23</v>
      </c>
      <c r="B23" s="307" t="s">
        <v>240</v>
      </c>
      <c r="C23" s="308"/>
      <c r="D23" s="113">
        <v>0.4003296832685741</v>
      </c>
      <c r="E23" s="115">
        <v>136</v>
      </c>
      <c r="F23" s="114">
        <v>140</v>
      </c>
      <c r="G23" s="114">
        <v>138</v>
      </c>
      <c r="H23" s="114">
        <v>136</v>
      </c>
      <c r="I23" s="140">
        <v>131</v>
      </c>
      <c r="J23" s="115">
        <v>5</v>
      </c>
      <c r="K23" s="116">
        <v>3.8167938931297711</v>
      </c>
    </row>
    <row r="24" spans="1:255" ht="14.1" customHeight="1" x14ac:dyDescent="0.2">
      <c r="A24" s="306">
        <v>24</v>
      </c>
      <c r="B24" s="307" t="s">
        <v>241</v>
      </c>
      <c r="C24" s="308"/>
      <c r="D24" s="113">
        <v>5.7547391969857529</v>
      </c>
      <c r="E24" s="115">
        <v>1955</v>
      </c>
      <c r="F24" s="114">
        <v>2005</v>
      </c>
      <c r="G24" s="114">
        <v>2030</v>
      </c>
      <c r="H24" s="114">
        <v>2051</v>
      </c>
      <c r="I24" s="140">
        <v>2039</v>
      </c>
      <c r="J24" s="115">
        <v>-84</v>
      </c>
      <c r="K24" s="116">
        <v>-4.1196665031878368</v>
      </c>
    </row>
    <row r="25" spans="1:255" ht="14.1" customHeight="1" x14ac:dyDescent="0.2">
      <c r="A25" s="306">
        <v>25</v>
      </c>
      <c r="B25" s="307" t="s">
        <v>242</v>
      </c>
      <c r="C25" s="308"/>
      <c r="D25" s="113">
        <v>6.2404332980101263</v>
      </c>
      <c r="E25" s="115">
        <v>2120</v>
      </c>
      <c r="F25" s="114">
        <v>2166</v>
      </c>
      <c r="G25" s="114">
        <v>2180</v>
      </c>
      <c r="H25" s="114">
        <v>2131</v>
      </c>
      <c r="I25" s="140">
        <v>2137</v>
      </c>
      <c r="J25" s="115">
        <v>-17</v>
      </c>
      <c r="K25" s="116">
        <v>-0.79550772110435186</v>
      </c>
    </row>
    <row r="26" spans="1:255" ht="14.1" customHeight="1" x14ac:dyDescent="0.2">
      <c r="A26" s="306">
        <v>26</v>
      </c>
      <c r="B26" s="307" t="s">
        <v>243</v>
      </c>
      <c r="C26" s="308"/>
      <c r="D26" s="113">
        <v>2.9318262098198518</v>
      </c>
      <c r="E26" s="115">
        <v>996</v>
      </c>
      <c r="F26" s="114">
        <v>1012</v>
      </c>
      <c r="G26" s="114">
        <v>1009</v>
      </c>
      <c r="H26" s="114">
        <v>967</v>
      </c>
      <c r="I26" s="140">
        <v>979</v>
      </c>
      <c r="J26" s="115">
        <v>17</v>
      </c>
      <c r="K26" s="116">
        <v>1.7364657814096016</v>
      </c>
    </row>
    <row r="27" spans="1:255" ht="14.1" customHeight="1" x14ac:dyDescent="0.2">
      <c r="A27" s="306">
        <v>27</v>
      </c>
      <c r="B27" s="307" t="s">
        <v>244</v>
      </c>
      <c r="C27" s="308"/>
      <c r="D27" s="113">
        <v>5.5634051571882726</v>
      </c>
      <c r="E27" s="115">
        <v>1890</v>
      </c>
      <c r="F27" s="114">
        <v>1909</v>
      </c>
      <c r="G27" s="114">
        <v>1909</v>
      </c>
      <c r="H27" s="114">
        <v>1862</v>
      </c>
      <c r="I27" s="140">
        <v>1837</v>
      </c>
      <c r="J27" s="115">
        <v>53</v>
      </c>
      <c r="K27" s="116">
        <v>2.8851388132825257</v>
      </c>
    </row>
    <row r="28" spans="1:255" ht="14.1" customHeight="1" x14ac:dyDescent="0.2">
      <c r="A28" s="306">
        <v>28</v>
      </c>
      <c r="B28" s="307" t="s">
        <v>245</v>
      </c>
      <c r="C28" s="308"/>
      <c r="D28" s="113">
        <v>0.30907806428823736</v>
      </c>
      <c r="E28" s="115">
        <v>105</v>
      </c>
      <c r="F28" s="114">
        <v>114</v>
      </c>
      <c r="G28" s="114">
        <v>126</v>
      </c>
      <c r="H28" s="114">
        <v>135</v>
      </c>
      <c r="I28" s="140">
        <v>137</v>
      </c>
      <c r="J28" s="115">
        <v>-32</v>
      </c>
      <c r="K28" s="116">
        <v>-23.357664233576642</v>
      </c>
    </row>
    <row r="29" spans="1:255" ht="14.1" customHeight="1" x14ac:dyDescent="0.2">
      <c r="A29" s="306">
        <v>29</v>
      </c>
      <c r="B29" s="307" t="s">
        <v>246</v>
      </c>
      <c r="C29" s="308"/>
      <c r="D29" s="113">
        <v>1.3658306840927823</v>
      </c>
      <c r="E29" s="115">
        <v>464</v>
      </c>
      <c r="F29" s="114">
        <v>476</v>
      </c>
      <c r="G29" s="114">
        <v>493</v>
      </c>
      <c r="H29" s="114">
        <v>481</v>
      </c>
      <c r="I29" s="140">
        <v>490</v>
      </c>
      <c r="J29" s="115">
        <v>-26</v>
      </c>
      <c r="K29" s="116">
        <v>-5.3061224489795915</v>
      </c>
    </row>
    <row r="30" spans="1:255" ht="14.1" customHeight="1" x14ac:dyDescent="0.2">
      <c r="A30" s="306" t="s">
        <v>247</v>
      </c>
      <c r="B30" s="307" t="s">
        <v>248</v>
      </c>
      <c r="C30" s="308"/>
      <c r="D30" s="113">
        <v>0.28847286000235489</v>
      </c>
      <c r="E30" s="115">
        <v>98</v>
      </c>
      <c r="F30" s="114">
        <v>99</v>
      </c>
      <c r="G30" s="114">
        <v>102</v>
      </c>
      <c r="H30" s="114">
        <v>101</v>
      </c>
      <c r="I30" s="140">
        <v>104</v>
      </c>
      <c r="J30" s="115">
        <v>-6</v>
      </c>
      <c r="K30" s="116">
        <v>-5.7692307692307692</v>
      </c>
    </row>
    <row r="31" spans="1:255" ht="14.1" customHeight="1" x14ac:dyDescent="0.2">
      <c r="A31" s="306" t="s">
        <v>249</v>
      </c>
      <c r="B31" s="307" t="s">
        <v>250</v>
      </c>
      <c r="C31" s="308"/>
      <c r="D31" s="113">
        <v>1.0773578240904274</v>
      </c>
      <c r="E31" s="115">
        <v>366</v>
      </c>
      <c r="F31" s="114">
        <v>377</v>
      </c>
      <c r="G31" s="114">
        <v>391</v>
      </c>
      <c r="H31" s="114">
        <v>380</v>
      </c>
      <c r="I31" s="140">
        <v>386</v>
      </c>
      <c r="J31" s="115">
        <v>-20</v>
      </c>
      <c r="K31" s="116">
        <v>-5.1813471502590671</v>
      </c>
    </row>
    <row r="32" spans="1:255" ht="14.1" customHeight="1" x14ac:dyDescent="0.2">
      <c r="A32" s="306">
        <v>31</v>
      </c>
      <c r="B32" s="307" t="s">
        <v>251</v>
      </c>
      <c r="C32" s="308"/>
      <c r="D32" s="113">
        <v>0.57694572000470978</v>
      </c>
      <c r="E32" s="115">
        <v>196</v>
      </c>
      <c r="F32" s="114">
        <v>194</v>
      </c>
      <c r="G32" s="114">
        <v>197</v>
      </c>
      <c r="H32" s="114">
        <v>199</v>
      </c>
      <c r="I32" s="140">
        <v>198</v>
      </c>
      <c r="J32" s="115">
        <v>-2</v>
      </c>
      <c r="K32" s="116">
        <v>-1.0101010101010102</v>
      </c>
    </row>
    <row r="33" spans="1:11" ht="14.1" customHeight="1" x14ac:dyDescent="0.2">
      <c r="A33" s="306">
        <v>32</v>
      </c>
      <c r="B33" s="307" t="s">
        <v>252</v>
      </c>
      <c r="C33" s="308"/>
      <c r="D33" s="113">
        <v>0.83009537265983746</v>
      </c>
      <c r="E33" s="115">
        <v>282</v>
      </c>
      <c r="F33" s="114">
        <v>285</v>
      </c>
      <c r="G33" s="114">
        <v>299</v>
      </c>
      <c r="H33" s="114">
        <v>309</v>
      </c>
      <c r="I33" s="140">
        <v>312</v>
      </c>
      <c r="J33" s="115">
        <v>-30</v>
      </c>
      <c r="K33" s="116">
        <v>-9.615384615384615</v>
      </c>
    </row>
    <row r="34" spans="1:11" ht="14.1" customHeight="1" x14ac:dyDescent="0.2">
      <c r="A34" s="306">
        <v>33</v>
      </c>
      <c r="B34" s="307" t="s">
        <v>253</v>
      </c>
      <c r="C34" s="308"/>
      <c r="D34" s="113">
        <v>0.47980689979983515</v>
      </c>
      <c r="E34" s="115">
        <v>163</v>
      </c>
      <c r="F34" s="114">
        <v>166</v>
      </c>
      <c r="G34" s="114">
        <v>185</v>
      </c>
      <c r="H34" s="114">
        <v>174</v>
      </c>
      <c r="I34" s="140">
        <v>163</v>
      </c>
      <c r="J34" s="115">
        <v>0</v>
      </c>
      <c r="K34" s="116">
        <v>0</v>
      </c>
    </row>
    <row r="35" spans="1:11" ht="14.1" customHeight="1" x14ac:dyDescent="0.2">
      <c r="A35" s="306">
        <v>34</v>
      </c>
      <c r="B35" s="307" t="s">
        <v>254</v>
      </c>
      <c r="C35" s="308"/>
      <c r="D35" s="113">
        <v>1.3834922877663958</v>
      </c>
      <c r="E35" s="115">
        <v>470</v>
      </c>
      <c r="F35" s="114">
        <v>456</v>
      </c>
      <c r="G35" s="114">
        <v>461</v>
      </c>
      <c r="H35" s="114">
        <v>447</v>
      </c>
      <c r="I35" s="140">
        <v>438</v>
      </c>
      <c r="J35" s="115">
        <v>32</v>
      </c>
      <c r="K35" s="116">
        <v>7.3059360730593603</v>
      </c>
    </row>
    <row r="36" spans="1:11" ht="14.1" customHeight="1" x14ac:dyDescent="0.2">
      <c r="A36" s="306">
        <v>41</v>
      </c>
      <c r="B36" s="307" t="s">
        <v>255</v>
      </c>
      <c r="C36" s="308"/>
      <c r="D36" s="113">
        <v>0.16778523489932887</v>
      </c>
      <c r="E36" s="115">
        <v>57</v>
      </c>
      <c r="F36" s="114">
        <v>55</v>
      </c>
      <c r="G36" s="114">
        <v>58</v>
      </c>
      <c r="H36" s="114">
        <v>57</v>
      </c>
      <c r="I36" s="140">
        <v>55</v>
      </c>
      <c r="J36" s="115">
        <v>2</v>
      </c>
      <c r="K36" s="116">
        <v>3.6363636363636362</v>
      </c>
    </row>
    <row r="37" spans="1:11" ht="14.1" customHeight="1" x14ac:dyDescent="0.2">
      <c r="A37" s="306">
        <v>42</v>
      </c>
      <c r="B37" s="307" t="s">
        <v>256</v>
      </c>
      <c r="C37" s="308"/>
      <c r="D37" s="113">
        <v>4.121040857176498E-2</v>
      </c>
      <c r="E37" s="115">
        <v>14</v>
      </c>
      <c r="F37" s="114">
        <v>15</v>
      </c>
      <c r="G37" s="114">
        <v>14</v>
      </c>
      <c r="H37" s="114">
        <v>12</v>
      </c>
      <c r="I37" s="140">
        <v>12</v>
      </c>
      <c r="J37" s="115">
        <v>2</v>
      </c>
      <c r="K37" s="116">
        <v>16.666666666666668</v>
      </c>
    </row>
    <row r="38" spans="1:11" ht="14.1" customHeight="1" x14ac:dyDescent="0.2">
      <c r="A38" s="306">
        <v>43</v>
      </c>
      <c r="B38" s="307" t="s">
        <v>257</v>
      </c>
      <c r="C38" s="308"/>
      <c r="D38" s="113">
        <v>1.6543035440951372</v>
      </c>
      <c r="E38" s="115">
        <v>562</v>
      </c>
      <c r="F38" s="114">
        <v>542</v>
      </c>
      <c r="G38" s="114">
        <v>542</v>
      </c>
      <c r="H38" s="114">
        <v>520</v>
      </c>
      <c r="I38" s="140">
        <v>524</v>
      </c>
      <c r="J38" s="115">
        <v>38</v>
      </c>
      <c r="K38" s="116">
        <v>7.2519083969465647</v>
      </c>
    </row>
    <row r="39" spans="1:11" ht="14.1" customHeight="1" x14ac:dyDescent="0.2">
      <c r="A39" s="306">
        <v>51</v>
      </c>
      <c r="B39" s="307" t="s">
        <v>258</v>
      </c>
      <c r="C39" s="308"/>
      <c r="D39" s="113">
        <v>5.35146591310491</v>
      </c>
      <c r="E39" s="115">
        <v>1818</v>
      </c>
      <c r="F39" s="114">
        <v>1888</v>
      </c>
      <c r="G39" s="114">
        <v>1863</v>
      </c>
      <c r="H39" s="114">
        <v>1835</v>
      </c>
      <c r="I39" s="140">
        <v>1836</v>
      </c>
      <c r="J39" s="115">
        <v>-18</v>
      </c>
      <c r="K39" s="116">
        <v>-0.98039215686274506</v>
      </c>
    </row>
    <row r="40" spans="1:11" ht="14.1" customHeight="1" x14ac:dyDescent="0.2">
      <c r="A40" s="306" t="s">
        <v>259</v>
      </c>
      <c r="B40" s="307" t="s">
        <v>260</v>
      </c>
      <c r="C40" s="308"/>
      <c r="D40" s="113">
        <v>4.1593076651359944</v>
      </c>
      <c r="E40" s="115">
        <v>1413</v>
      </c>
      <c r="F40" s="114">
        <v>1457</v>
      </c>
      <c r="G40" s="114">
        <v>1433</v>
      </c>
      <c r="H40" s="114">
        <v>1416</v>
      </c>
      <c r="I40" s="140">
        <v>1412</v>
      </c>
      <c r="J40" s="115">
        <v>1</v>
      </c>
      <c r="K40" s="116">
        <v>7.0821529745042494E-2</v>
      </c>
    </row>
    <row r="41" spans="1:11" ht="14.1" customHeight="1" x14ac:dyDescent="0.2">
      <c r="A41" s="306"/>
      <c r="B41" s="307" t="s">
        <v>261</v>
      </c>
      <c r="C41" s="308"/>
      <c r="D41" s="113">
        <v>3.5117155304368302</v>
      </c>
      <c r="E41" s="115">
        <v>1193</v>
      </c>
      <c r="F41" s="114">
        <v>1237</v>
      </c>
      <c r="G41" s="114">
        <v>1228</v>
      </c>
      <c r="H41" s="114">
        <v>1207</v>
      </c>
      <c r="I41" s="140">
        <v>1210</v>
      </c>
      <c r="J41" s="115">
        <v>-17</v>
      </c>
      <c r="K41" s="116">
        <v>-1.4049586776859504</v>
      </c>
    </row>
    <row r="42" spans="1:11" ht="14.1" customHeight="1" x14ac:dyDescent="0.2">
      <c r="A42" s="306">
        <v>52</v>
      </c>
      <c r="B42" s="307" t="s">
        <v>262</v>
      </c>
      <c r="C42" s="308"/>
      <c r="D42" s="113">
        <v>1.4659131049099259</v>
      </c>
      <c r="E42" s="115">
        <v>498</v>
      </c>
      <c r="F42" s="114">
        <v>507</v>
      </c>
      <c r="G42" s="114">
        <v>504</v>
      </c>
      <c r="H42" s="114">
        <v>511</v>
      </c>
      <c r="I42" s="140">
        <v>507</v>
      </c>
      <c r="J42" s="115">
        <v>-9</v>
      </c>
      <c r="K42" s="116">
        <v>-1.7751479289940828</v>
      </c>
    </row>
    <row r="43" spans="1:11" ht="14.1" customHeight="1" x14ac:dyDescent="0.2">
      <c r="A43" s="306" t="s">
        <v>263</v>
      </c>
      <c r="B43" s="307" t="s">
        <v>264</v>
      </c>
      <c r="C43" s="308"/>
      <c r="D43" s="113">
        <v>1.1450606381726127</v>
      </c>
      <c r="E43" s="115">
        <v>389</v>
      </c>
      <c r="F43" s="114">
        <v>394</v>
      </c>
      <c r="G43" s="114">
        <v>392</v>
      </c>
      <c r="H43" s="114">
        <v>397</v>
      </c>
      <c r="I43" s="140">
        <v>390</v>
      </c>
      <c r="J43" s="115">
        <v>-1</v>
      </c>
      <c r="K43" s="116">
        <v>-0.25641025641025639</v>
      </c>
    </row>
    <row r="44" spans="1:11" ht="14.1" customHeight="1" x14ac:dyDescent="0.2">
      <c r="A44" s="306">
        <v>53</v>
      </c>
      <c r="B44" s="307" t="s">
        <v>265</v>
      </c>
      <c r="C44" s="308"/>
      <c r="D44" s="113">
        <v>0.38561168020722947</v>
      </c>
      <c r="E44" s="115">
        <v>131</v>
      </c>
      <c r="F44" s="114">
        <v>133</v>
      </c>
      <c r="G44" s="114">
        <v>133</v>
      </c>
      <c r="H44" s="114">
        <v>127</v>
      </c>
      <c r="I44" s="140">
        <v>125</v>
      </c>
      <c r="J44" s="115">
        <v>6</v>
      </c>
      <c r="K44" s="116">
        <v>4.8</v>
      </c>
    </row>
    <row r="45" spans="1:11" ht="14.1" customHeight="1" x14ac:dyDescent="0.2">
      <c r="A45" s="306" t="s">
        <v>266</v>
      </c>
      <c r="B45" s="307" t="s">
        <v>267</v>
      </c>
      <c r="C45" s="308"/>
      <c r="D45" s="113">
        <v>0.323796067349582</v>
      </c>
      <c r="E45" s="115">
        <v>110</v>
      </c>
      <c r="F45" s="114">
        <v>111</v>
      </c>
      <c r="G45" s="114">
        <v>110</v>
      </c>
      <c r="H45" s="114">
        <v>103</v>
      </c>
      <c r="I45" s="140">
        <v>102</v>
      </c>
      <c r="J45" s="115">
        <v>8</v>
      </c>
      <c r="K45" s="116">
        <v>7.8431372549019605</v>
      </c>
    </row>
    <row r="46" spans="1:11" ht="14.1" customHeight="1" x14ac:dyDescent="0.2">
      <c r="A46" s="306">
        <v>54</v>
      </c>
      <c r="B46" s="307" t="s">
        <v>268</v>
      </c>
      <c r="C46" s="308"/>
      <c r="D46" s="113">
        <v>2.225362062875309</v>
      </c>
      <c r="E46" s="115">
        <v>756</v>
      </c>
      <c r="F46" s="114">
        <v>785</v>
      </c>
      <c r="G46" s="114">
        <v>695</v>
      </c>
      <c r="H46" s="114">
        <v>702</v>
      </c>
      <c r="I46" s="140">
        <v>710</v>
      </c>
      <c r="J46" s="115">
        <v>46</v>
      </c>
      <c r="K46" s="116">
        <v>6.47887323943662</v>
      </c>
    </row>
    <row r="47" spans="1:11" ht="14.1" customHeight="1" x14ac:dyDescent="0.2">
      <c r="A47" s="306">
        <v>61</v>
      </c>
      <c r="B47" s="307" t="s">
        <v>269</v>
      </c>
      <c r="C47" s="308"/>
      <c r="D47" s="113">
        <v>2.6875073590015308</v>
      </c>
      <c r="E47" s="115">
        <v>913</v>
      </c>
      <c r="F47" s="114">
        <v>906</v>
      </c>
      <c r="G47" s="114">
        <v>914</v>
      </c>
      <c r="H47" s="114">
        <v>897</v>
      </c>
      <c r="I47" s="140">
        <v>888</v>
      </c>
      <c r="J47" s="115">
        <v>25</v>
      </c>
      <c r="K47" s="116">
        <v>2.8153153153153152</v>
      </c>
    </row>
    <row r="48" spans="1:11" ht="14.1" customHeight="1" x14ac:dyDescent="0.2">
      <c r="A48" s="306">
        <v>62</v>
      </c>
      <c r="B48" s="307" t="s">
        <v>270</v>
      </c>
      <c r="C48" s="308"/>
      <c r="D48" s="113">
        <v>4.7715765924879312</v>
      </c>
      <c r="E48" s="115">
        <v>1621</v>
      </c>
      <c r="F48" s="114">
        <v>1606</v>
      </c>
      <c r="G48" s="114">
        <v>1608</v>
      </c>
      <c r="H48" s="114">
        <v>1586</v>
      </c>
      <c r="I48" s="140">
        <v>1613</v>
      </c>
      <c r="J48" s="115">
        <v>8</v>
      </c>
      <c r="K48" s="116">
        <v>0.49597024178549287</v>
      </c>
    </row>
    <row r="49" spans="1:11" ht="14.1" customHeight="1" x14ac:dyDescent="0.2">
      <c r="A49" s="306">
        <v>63</v>
      </c>
      <c r="B49" s="307" t="s">
        <v>271</v>
      </c>
      <c r="C49" s="308"/>
      <c r="D49" s="113">
        <v>1.5453903214411868</v>
      </c>
      <c r="E49" s="115">
        <v>525</v>
      </c>
      <c r="F49" s="114">
        <v>526</v>
      </c>
      <c r="G49" s="114">
        <v>533</v>
      </c>
      <c r="H49" s="114">
        <v>527</v>
      </c>
      <c r="I49" s="140">
        <v>520</v>
      </c>
      <c r="J49" s="115">
        <v>5</v>
      </c>
      <c r="K49" s="116">
        <v>0.96153846153846156</v>
      </c>
    </row>
    <row r="50" spans="1:11" ht="14.1" customHeight="1" x14ac:dyDescent="0.2">
      <c r="A50" s="306" t="s">
        <v>272</v>
      </c>
      <c r="B50" s="307" t="s">
        <v>273</v>
      </c>
      <c r="C50" s="308"/>
      <c r="D50" s="113">
        <v>0.30907806428823736</v>
      </c>
      <c r="E50" s="115">
        <v>105</v>
      </c>
      <c r="F50" s="114">
        <v>103</v>
      </c>
      <c r="G50" s="114">
        <v>99</v>
      </c>
      <c r="H50" s="114">
        <v>99</v>
      </c>
      <c r="I50" s="140">
        <v>91</v>
      </c>
      <c r="J50" s="115">
        <v>14</v>
      </c>
      <c r="K50" s="116">
        <v>15.384615384615385</v>
      </c>
    </row>
    <row r="51" spans="1:11" ht="14.1" customHeight="1" x14ac:dyDescent="0.2">
      <c r="A51" s="306" t="s">
        <v>274</v>
      </c>
      <c r="B51" s="307" t="s">
        <v>275</v>
      </c>
      <c r="C51" s="308"/>
      <c r="D51" s="113">
        <v>1.053809019192276</v>
      </c>
      <c r="E51" s="115">
        <v>358</v>
      </c>
      <c r="F51" s="114">
        <v>359</v>
      </c>
      <c r="G51" s="114">
        <v>376</v>
      </c>
      <c r="H51" s="114">
        <v>372</v>
      </c>
      <c r="I51" s="140">
        <v>373</v>
      </c>
      <c r="J51" s="115">
        <v>-15</v>
      </c>
      <c r="K51" s="116">
        <v>-4.0214477211796247</v>
      </c>
    </row>
    <row r="52" spans="1:11" ht="14.1" customHeight="1" x14ac:dyDescent="0.2">
      <c r="A52" s="306">
        <v>71</v>
      </c>
      <c r="B52" s="307" t="s">
        <v>276</v>
      </c>
      <c r="C52" s="308"/>
      <c r="D52" s="113">
        <v>10.867773460496879</v>
      </c>
      <c r="E52" s="115">
        <v>3692</v>
      </c>
      <c r="F52" s="114">
        <v>3716</v>
      </c>
      <c r="G52" s="114">
        <v>3702</v>
      </c>
      <c r="H52" s="114">
        <v>3670</v>
      </c>
      <c r="I52" s="140">
        <v>3672</v>
      </c>
      <c r="J52" s="115">
        <v>20</v>
      </c>
      <c r="K52" s="116">
        <v>0.54466230936819171</v>
      </c>
    </row>
    <row r="53" spans="1:11" ht="14.1" customHeight="1" x14ac:dyDescent="0.2">
      <c r="A53" s="306" t="s">
        <v>277</v>
      </c>
      <c r="B53" s="307" t="s">
        <v>278</v>
      </c>
      <c r="C53" s="308"/>
      <c r="D53" s="113">
        <v>4.123984457788767</v>
      </c>
      <c r="E53" s="115">
        <v>1401</v>
      </c>
      <c r="F53" s="114">
        <v>1411</v>
      </c>
      <c r="G53" s="114">
        <v>1399</v>
      </c>
      <c r="H53" s="114">
        <v>1369</v>
      </c>
      <c r="I53" s="140">
        <v>1373</v>
      </c>
      <c r="J53" s="115">
        <v>28</v>
      </c>
      <c r="K53" s="116">
        <v>2.0393299344501092</v>
      </c>
    </row>
    <row r="54" spans="1:11" ht="14.1" customHeight="1" x14ac:dyDescent="0.2">
      <c r="A54" s="306" t="s">
        <v>279</v>
      </c>
      <c r="B54" s="307" t="s">
        <v>280</v>
      </c>
      <c r="C54" s="308"/>
      <c r="D54" s="113">
        <v>5.4103379253502881</v>
      </c>
      <c r="E54" s="115">
        <v>1838</v>
      </c>
      <c r="F54" s="114">
        <v>1852</v>
      </c>
      <c r="G54" s="114">
        <v>1841</v>
      </c>
      <c r="H54" s="114">
        <v>1840</v>
      </c>
      <c r="I54" s="140">
        <v>1840</v>
      </c>
      <c r="J54" s="115">
        <v>-2</v>
      </c>
      <c r="K54" s="116">
        <v>-0.10869565217391304</v>
      </c>
    </row>
    <row r="55" spans="1:11" ht="14.1" customHeight="1" x14ac:dyDescent="0.2">
      <c r="A55" s="306">
        <v>72</v>
      </c>
      <c r="B55" s="307" t="s">
        <v>281</v>
      </c>
      <c r="C55" s="308"/>
      <c r="D55" s="113">
        <v>20.013540562816438</v>
      </c>
      <c r="E55" s="115">
        <v>6799</v>
      </c>
      <c r="F55" s="114">
        <v>6901</v>
      </c>
      <c r="G55" s="114">
        <v>6890</v>
      </c>
      <c r="H55" s="114">
        <v>6809</v>
      </c>
      <c r="I55" s="140">
        <v>6815</v>
      </c>
      <c r="J55" s="115">
        <v>-16</v>
      </c>
      <c r="K55" s="116">
        <v>-0.23477622890682318</v>
      </c>
    </row>
    <row r="56" spans="1:11" ht="14.1" customHeight="1" x14ac:dyDescent="0.2">
      <c r="A56" s="306" t="s">
        <v>282</v>
      </c>
      <c r="B56" s="307" t="s">
        <v>283</v>
      </c>
      <c r="C56" s="308"/>
      <c r="D56" s="113">
        <v>18.279759802190039</v>
      </c>
      <c r="E56" s="115">
        <v>6210</v>
      </c>
      <c r="F56" s="114">
        <v>6297</v>
      </c>
      <c r="G56" s="114">
        <v>6287</v>
      </c>
      <c r="H56" s="114">
        <v>6200</v>
      </c>
      <c r="I56" s="140">
        <v>6210</v>
      </c>
      <c r="J56" s="115">
        <v>0</v>
      </c>
      <c r="K56" s="116">
        <v>0</v>
      </c>
    </row>
    <row r="57" spans="1:11" ht="14.1" customHeight="1" x14ac:dyDescent="0.2">
      <c r="A57" s="306" t="s">
        <v>284</v>
      </c>
      <c r="B57" s="307" t="s">
        <v>285</v>
      </c>
      <c r="C57" s="308"/>
      <c r="D57" s="113">
        <v>1.2304250559284116</v>
      </c>
      <c r="E57" s="115">
        <v>418</v>
      </c>
      <c r="F57" s="114">
        <v>421</v>
      </c>
      <c r="G57" s="114">
        <v>424</v>
      </c>
      <c r="H57" s="114">
        <v>434</v>
      </c>
      <c r="I57" s="140">
        <v>428</v>
      </c>
      <c r="J57" s="115">
        <v>-10</v>
      </c>
      <c r="K57" s="116">
        <v>-2.3364485981308412</v>
      </c>
    </row>
    <row r="58" spans="1:11" ht="14.1" customHeight="1" x14ac:dyDescent="0.2">
      <c r="A58" s="306">
        <v>73</v>
      </c>
      <c r="B58" s="307" t="s">
        <v>286</v>
      </c>
      <c r="C58" s="308"/>
      <c r="D58" s="113">
        <v>3.0878370422701047</v>
      </c>
      <c r="E58" s="115">
        <v>1049</v>
      </c>
      <c r="F58" s="114">
        <v>1048</v>
      </c>
      <c r="G58" s="114">
        <v>1044</v>
      </c>
      <c r="H58" s="114">
        <v>1037</v>
      </c>
      <c r="I58" s="140">
        <v>1047</v>
      </c>
      <c r="J58" s="115">
        <v>2</v>
      </c>
      <c r="K58" s="116">
        <v>0.19102196752626552</v>
      </c>
    </row>
    <row r="59" spans="1:11" ht="14.1" customHeight="1" x14ac:dyDescent="0.2">
      <c r="A59" s="306" t="s">
        <v>287</v>
      </c>
      <c r="B59" s="307" t="s">
        <v>288</v>
      </c>
      <c r="C59" s="308"/>
      <c r="D59" s="113">
        <v>2.5491581302248911</v>
      </c>
      <c r="E59" s="115">
        <v>866</v>
      </c>
      <c r="F59" s="114">
        <v>859</v>
      </c>
      <c r="G59" s="114">
        <v>862</v>
      </c>
      <c r="H59" s="114">
        <v>855</v>
      </c>
      <c r="I59" s="140">
        <v>869</v>
      </c>
      <c r="J59" s="115">
        <v>-3</v>
      </c>
      <c r="K59" s="116">
        <v>-0.34522439585730724</v>
      </c>
    </row>
    <row r="60" spans="1:11" ht="14.1" customHeight="1" x14ac:dyDescent="0.2">
      <c r="A60" s="306">
        <v>81</v>
      </c>
      <c r="B60" s="307" t="s">
        <v>289</v>
      </c>
      <c r="C60" s="308"/>
      <c r="D60" s="113">
        <v>8.1007888849640874</v>
      </c>
      <c r="E60" s="115">
        <v>2752</v>
      </c>
      <c r="F60" s="114">
        <v>2778</v>
      </c>
      <c r="G60" s="114">
        <v>2760</v>
      </c>
      <c r="H60" s="114">
        <v>2747</v>
      </c>
      <c r="I60" s="140">
        <v>2753</v>
      </c>
      <c r="J60" s="115">
        <v>-1</v>
      </c>
      <c r="K60" s="116">
        <v>-3.6324010170722849E-2</v>
      </c>
    </row>
    <row r="61" spans="1:11" ht="14.1" customHeight="1" x14ac:dyDescent="0.2">
      <c r="A61" s="306" t="s">
        <v>290</v>
      </c>
      <c r="B61" s="307" t="s">
        <v>291</v>
      </c>
      <c r="C61" s="308"/>
      <c r="D61" s="113">
        <v>2.1664900506299305</v>
      </c>
      <c r="E61" s="115">
        <v>736</v>
      </c>
      <c r="F61" s="114">
        <v>737</v>
      </c>
      <c r="G61" s="114">
        <v>753</v>
      </c>
      <c r="H61" s="114">
        <v>739</v>
      </c>
      <c r="I61" s="140">
        <v>738</v>
      </c>
      <c r="J61" s="115">
        <v>-2</v>
      </c>
      <c r="K61" s="116">
        <v>-0.27100271002710025</v>
      </c>
    </row>
    <row r="62" spans="1:11" ht="14.1" customHeight="1" x14ac:dyDescent="0.2">
      <c r="A62" s="306" t="s">
        <v>292</v>
      </c>
      <c r="B62" s="307" t="s">
        <v>293</v>
      </c>
      <c r="C62" s="308"/>
      <c r="D62" s="113">
        <v>3.4440127163546448</v>
      </c>
      <c r="E62" s="115">
        <v>1170</v>
      </c>
      <c r="F62" s="114">
        <v>1186</v>
      </c>
      <c r="G62" s="114">
        <v>1146</v>
      </c>
      <c r="H62" s="114">
        <v>1154</v>
      </c>
      <c r="I62" s="140">
        <v>1165</v>
      </c>
      <c r="J62" s="115">
        <v>5</v>
      </c>
      <c r="K62" s="116">
        <v>0.42918454935622319</v>
      </c>
    </row>
    <row r="63" spans="1:11" ht="14.1" customHeight="1" x14ac:dyDescent="0.2">
      <c r="A63" s="306"/>
      <c r="B63" s="307" t="s">
        <v>294</v>
      </c>
      <c r="C63" s="308"/>
      <c r="D63" s="113">
        <v>3.0319086306369951</v>
      </c>
      <c r="E63" s="115">
        <v>1030</v>
      </c>
      <c r="F63" s="114">
        <v>1046</v>
      </c>
      <c r="G63" s="114">
        <v>1020</v>
      </c>
      <c r="H63" s="114">
        <v>1031</v>
      </c>
      <c r="I63" s="140">
        <v>1044</v>
      </c>
      <c r="J63" s="115">
        <v>-14</v>
      </c>
      <c r="K63" s="116">
        <v>-1.3409961685823755</v>
      </c>
    </row>
    <row r="64" spans="1:11" ht="14.1" customHeight="1" x14ac:dyDescent="0.2">
      <c r="A64" s="306" t="s">
        <v>295</v>
      </c>
      <c r="B64" s="307" t="s">
        <v>296</v>
      </c>
      <c r="C64" s="308"/>
      <c r="D64" s="113">
        <v>0.93312139408924999</v>
      </c>
      <c r="E64" s="115">
        <v>317</v>
      </c>
      <c r="F64" s="114">
        <v>315</v>
      </c>
      <c r="G64" s="114">
        <v>319</v>
      </c>
      <c r="H64" s="114">
        <v>319</v>
      </c>
      <c r="I64" s="140">
        <v>318</v>
      </c>
      <c r="J64" s="115">
        <v>-1</v>
      </c>
      <c r="K64" s="116">
        <v>-0.31446540880503143</v>
      </c>
    </row>
    <row r="65" spans="1:11" ht="14.1" customHeight="1" x14ac:dyDescent="0.2">
      <c r="A65" s="306" t="s">
        <v>297</v>
      </c>
      <c r="B65" s="307" t="s">
        <v>298</v>
      </c>
      <c r="C65" s="308"/>
      <c r="D65" s="113">
        <v>0.83009537265983746</v>
      </c>
      <c r="E65" s="115">
        <v>282</v>
      </c>
      <c r="F65" s="114">
        <v>284</v>
      </c>
      <c r="G65" s="114">
        <v>287</v>
      </c>
      <c r="H65" s="114">
        <v>284</v>
      </c>
      <c r="I65" s="140">
        <v>281</v>
      </c>
      <c r="J65" s="115">
        <v>1</v>
      </c>
      <c r="K65" s="116">
        <v>0.35587188612099646</v>
      </c>
    </row>
    <row r="66" spans="1:11" ht="14.1" customHeight="1" x14ac:dyDescent="0.2">
      <c r="A66" s="306">
        <v>82</v>
      </c>
      <c r="B66" s="307" t="s">
        <v>299</v>
      </c>
      <c r="C66" s="308"/>
      <c r="D66" s="113">
        <v>2.2224184622630401</v>
      </c>
      <c r="E66" s="115">
        <v>755</v>
      </c>
      <c r="F66" s="114">
        <v>753</v>
      </c>
      <c r="G66" s="114">
        <v>752</v>
      </c>
      <c r="H66" s="114">
        <v>736</v>
      </c>
      <c r="I66" s="140">
        <v>745</v>
      </c>
      <c r="J66" s="115">
        <v>10</v>
      </c>
      <c r="K66" s="116">
        <v>1.3422818791946309</v>
      </c>
    </row>
    <row r="67" spans="1:11" ht="14.1" customHeight="1" x14ac:dyDescent="0.2">
      <c r="A67" s="306" t="s">
        <v>300</v>
      </c>
      <c r="B67" s="307" t="s">
        <v>301</v>
      </c>
      <c r="C67" s="308"/>
      <c r="D67" s="113">
        <v>1.2392558577652184</v>
      </c>
      <c r="E67" s="115">
        <v>421</v>
      </c>
      <c r="F67" s="114">
        <v>418</v>
      </c>
      <c r="G67" s="114">
        <v>421</v>
      </c>
      <c r="H67" s="114">
        <v>413</v>
      </c>
      <c r="I67" s="140">
        <v>414</v>
      </c>
      <c r="J67" s="115">
        <v>7</v>
      </c>
      <c r="K67" s="116">
        <v>1.6908212560386473</v>
      </c>
    </row>
    <row r="68" spans="1:11" ht="14.1" customHeight="1" x14ac:dyDescent="0.2">
      <c r="A68" s="306" t="s">
        <v>302</v>
      </c>
      <c r="B68" s="307" t="s">
        <v>303</v>
      </c>
      <c r="C68" s="308"/>
      <c r="D68" s="113">
        <v>0.47980689979983515</v>
      </c>
      <c r="E68" s="115">
        <v>163</v>
      </c>
      <c r="F68" s="114">
        <v>167</v>
      </c>
      <c r="G68" s="114">
        <v>164</v>
      </c>
      <c r="H68" s="114">
        <v>163</v>
      </c>
      <c r="I68" s="140">
        <v>171</v>
      </c>
      <c r="J68" s="115">
        <v>-8</v>
      </c>
      <c r="K68" s="116">
        <v>-4.6783625730994149</v>
      </c>
    </row>
    <row r="69" spans="1:11" ht="14.1" customHeight="1" x14ac:dyDescent="0.2">
      <c r="A69" s="306">
        <v>83</v>
      </c>
      <c r="B69" s="307" t="s">
        <v>304</v>
      </c>
      <c r="C69" s="308"/>
      <c r="D69" s="113">
        <v>3.3292122924761567</v>
      </c>
      <c r="E69" s="115">
        <v>1131</v>
      </c>
      <c r="F69" s="114">
        <v>1097</v>
      </c>
      <c r="G69" s="114">
        <v>1089</v>
      </c>
      <c r="H69" s="114">
        <v>1112</v>
      </c>
      <c r="I69" s="140">
        <v>1093</v>
      </c>
      <c r="J69" s="115">
        <v>38</v>
      </c>
      <c r="K69" s="116">
        <v>3.4766697163769442</v>
      </c>
    </row>
    <row r="70" spans="1:11" ht="14.1" customHeight="1" x14ac:dyDescent="0.2">
      <c r="A70" s="306" t="s">
        <v>305</v>
      </c>
      <c r="B70" s="307" t="s">
        <v>306</v>
      </c>
      <c r="C70" s="308"/>
      <c r="D70" s="113">
        <v>2.6727893559401861</v>
      </c>
      <c r="E70" s="115">
        <v>908</v>
      </c>
      <c r="F70" s="114">
        <v>878</v>
      </c>
      <c r="G70" s="114">
        <v>869</v>
      </c>
      <c r="H70" s="114">
        <v>892</v>
      </c>
      <c r="I70" s="140">
        <v>883</v>
      </c>
      <c r="J70" s="115">
        <v>25</v>
      </c>
      <c r="K70" s="116">
        <v>2.8312570781426953</v>
      </c>
    </row>
    <row r="71" spans="1:11" ht="14.1" customHeight="1" x14ac:dyDescent="0.2">
      <c r="A71" s="306"/>
      <c r="B71" s="307" t="s">
        <v>307</v>
      </c>
      <c r="C71" s="308"/>
      <c r="D71" s="113">
        <v>1.3216766749087483</v>
      </c>
      <c r="E71" s="115">
        <v>449</v>
      </c>
      <c r="F71" s="114">
        <v>444</v>
      </c>
      <c r="G71" s="114">
        <v>442</v>
      </c>
      <c r="H71" s="114">
        <v>451</v>
      </c>
      <c r="I71" s="140">
        <v>439</v>
      </c>
      <c r="J71" s="115">
        <v>10</v>
      </c>
      <c r="K71" s="116">
        <v>2.2779043280182232</v>
      </c>
    </row>
    <row r="72" spans="1:11" ht="14.1" customHeight="1" x14ac:dyDescent="0.2">
      <c r="A72" s="306">
        <v>84</v>
      </c>
      <c r="B72" s="307" t="s">
        <v>308</v>
      </c>
      <c r="C72" s="308"/>
      <c r="D72" s="113">
        <v>1.5218415165430355</v>
      </c>
      <c r="E72" s="115">
        <v>517</v>
      </c>
      <c r="F72" s="114">
        <v>537</v>
      </c>
      <c r="G72" s="114">
        <v>521</v>
      </c>
      <c r="H72" s="114">
        <v>534</v>
      </c>
      <c r="I72" s="140">
        <v>510</v>
      </c>
      <c r="J72" s="115">
        <v>7</v>
      </c>
      <c r="K72" s="116">
        <v>1.3725490196078431</v>
      </c>
    </row>
    <row r="73" spans="1:11" ht="14.1" customHeight="1" x14ac:dyDescent="0.2">
      <c r="A73" s="306" t="s">
        <v>309</v>
      </c>
      <c r="B73" s="307" t="s">
        <v>310</v>
      </c>
      <c r="C73" s="308"/>
      <c r="D73" s="113">
        <v>0.39738608265630521</v>
      </c>
      <c r="E73" s="115">
        <v>135</v>
      </c>
      <c r="F73" s="114">
        <v>138</v>
      </c>
      <c r="G73" s="114">
        <v>131</v>
      </c>
      <c r="H73" s="114">
        <v>134</v>
      </c>
      <c r="I73" s="140">
        <v>135</v>
      </c>
      <c r="J73" s="115">
        <v>0</v>
      </c>
      <c r="K73" s="116">
        <v>0</v>
      </c>
    </row>
    <row r="74" spans="1:11" ht="14.1" customHeight="1" x14ac:dyDescent="0.2">
      <c r="A74" s="306" t="s">
        <v>311</v>
      </c>
      <c r="B74" s="307" t="s">
        <v>312</v>
      </c>
      <c r="C74" s="308"/>
      <c r="D74" s="113">
        <v>0.36795007653361594</v>
      </c>
      <c r="E74" s="115">
        <v>125</v>
      </c>
      <c r="F74" s="114">
        <v>124</v>
      </c>
      <c r="G74" s="114">
        <v>123</v>
      </c>
      <c r="H74" s="114">
        <v>127</v>
      </c>
      <c r="I74" s="140">
        <v>130</v>
      </c>
      <c r="J74" s="115">
        <v>-5</v>
      </c>
      <c r="K74" s="116">
        <v>-3.8461538461538463</v>
      </c>
    </row>
    <row r="75" spans="1:11" ht="14.1" customHeight="1" x14ac:dyDescent="0.2">
      <c r="A75" s="306" t="s">
        <v>313</v>
      </c>
      <c r="B75" s="307" t="s">
        <v>314</v>
      </c>
      <c r="C75" s="308"/>
      <c r="D75" s="113">
        <v>0.41504768632991873</v>
      </c>
      <c r="E75" s="115">
        <v>141</v>
      </c>
      <c r="F75" s="114">
        <v>159</v>
      </c>
      <c r="G75" s="114">
        <v>156</v>
      </c>
      <c r="H75" s="114">
        <v>166</v>
      </c>
      <c r="I75" s="140">
        <v>138</v>
      </c>
      <c r="J75" s="115">
        <v>3</v>
      </c>
      <c r="K75" s="116">
        <v>2.1739130434782608</v>
      </c>
    </row>
    <row r="76" spans="1:11" ht="14.1" customHeight="1" x14ac:dyDescent="0.2">
      <c r="A76" s="306">
        <v>91</v>
      </c>
      <c r="B76" s="307" t="s">
        <v>315</v>
      </c>
      <c r="C76" s="308"/>
      <c r="D76" s="113">
        <v>0.25903685387966563</v>
      </c>
      <c r="E76" s="115">
        <v>88</v>
      </c>
      <c r="F76" s="114">
        <v>84</v>
      </c>
      <c r="G76" s="114">
        <v>81</v>
      </c>
      <c r="H76" s="114">
        <v>75</v>
      </c>
      <c r="I76" s="140">
        <v>78</v>
      </c>
      <c r="J76" s="115">
        <v>10</v>
      </c>
      <c r="K76" s="116">
        <v>12.820512820512821</v>
      </c>
    </row>
    <row r="77" spans="1:11" ht="14.1" customHeight="1" x14ac:dyDescent="0.2">
      <c r="A77" s="306">
        <v>92</v>
      </c>
      <c r="B77" s="307" t="s">
        <v>316</v>
      </c>
      <c r="C77" s="308"/>
      <c r="D77" s="113">
        <v>0.95667019898740135</v>
      </c>
      <c r="E77" s="115">
        <v>325</v>
      </c>
      <c r="F77" s="114">
        <v>320</v>
      </c>
      <c r="G77" s="114">
        <v>294</v>
      </c>
      <c r="H77" s="114">
        <v>287</v>
      </c>
      <c r="I77" s="140">
        <v>284</v>
      </c>
      <c r="J77" s="115">
        <v>41</v>
      </c>
      <c r="K77" s="116">
        <v>14.43661971830986</v>
      </c>
    </row>
    <row r="78" spans="1:11" ht="14.1" customHeight="1" x14ac:dyDescent="0.2">
      <c r="A78" s="306">
        <v>93</v>
      </c>
      <c r="B78" s="307" t="s">
        <v>317</v>
      </c>
      <c r="C78" s="308"/>
      <c r="D78" s="113">
        <v>0.24726245143058989</v>
      </c>
      <c r="E78" s="115">
        <v>84</v>
      </c>
      <c r="F78" s="114">
        <v>87</v>
      </c>
      <c r="G78" s="114">
        <v>88</v>
      </c>
      <c r="H78" s="114">
        <v>85</v>
      </c>
      <c r="I78" s="140">
        <v>83</v>
      </c>
      <c r="J78" s="115">
        <v>1</v>
      </c>
      <c r="K78" s="116">
        <v>1.2048192771084338</v>
      </c>
    </row>
    <row r="79" spans="1:11" ht="14.1" customHeight="1" x14ac:dyDescent="0.2">
      <c r="A79" s="306">
        <v>94</v>
      </c>
      <c r="B79" s="307" t="s">
        <v>318</v>
      </c>
      <c r="C79" s="308"/>
      <c r="D79" s="113">
        <v>0.66525373837277757</v>
      </c>
      <c r="E79" s="115">
        <v>226</v>
      </c>
      <c r="F79" s="114">
        <v>230</v>
      </c>
      <c r="G79" s="114">
        <v>222</v>
      </c>
      <c r="H79" s="114">
        <v>232</v>
      </c>
      <c r="I79" s="140">
        <v>240</v>
      </c>
      <c r="J79" s="115">
        <v>-14</v>
      </c>
      <c r="K79" s="116">
        <v>-5.833333333333333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0.10008242081714352</v>
      </c>
      <c r="E81" s="143">
        <v>34</v>
      </c>
      <c r="F81" s="144">
        <v>35</v>
      </c>
      <c r="G81" s="144">
        <v>35</v>
      </c>
      <c r="H81" s="144">
        <v>20</v>
      </c>
      <c r="I81" s="145">
        <v>27</v>
      </c>
      <c r="J81" s="143">
        <v>7</v>
      </c>
      <c r="K81" s="146">
        <v>25.925925925925927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4298</v>
      </c>
      <c r="E12" s="114">
        <v>4672</v>
      </c>
      <c r="F12" s="114">
        <v>4538</v>
      </c>
      <c r="G12" s="114">
        <v>4705</v>
      </c>
      <c r="H12" s="140">
        <v>4589</v>
      </c>
      <c r="I12" s="115">
        <v>-291</v>
      </c>
      <c r="J12" s="116">
        <v>-6.3412508171714972</v>
      </c>
      <c r="K12"/>
      <c r="L12"/>
      <c r="M12"/>
      <c r="N12"/>
      <c r="O12"/>
      <c r="P12"/>
    </row>
    <row r="13" spans="1:16" s="110" customFormat="1" ht="14.45" customHeight="1" x14ac:dyDescent="0.2">
      <c r="A13" s="120" t="s">
        <v>105</v>
      </c>
      <c r="B13" s="119" t="s">
        <v>106</v>
      </c>
      <c r="C13" s="113">
        <v>42.415076779897625</v>
      </c>
      <c r="D13" s="115">
        <v>1823</v>
      </c>
      <c r="E13" s="114">
        <v>1959</v>
      </c>
      <c r="F13" s="114">
        <v>1895</v>
      </c>
      <c r="G13" s="114">
        <v>1948</v>
      </c>
      <c r="H13" s="140">
        <v>1921</v>
      </c>
      <c r="I13" s="115">
        <v>-98</v>
      </c>
      <c r="J13" s="116">
        <v>-5.1015096304008329</v>
      </c>
      <c r="K13"/>
      <c r="L13"/>
      <c r="M13"/>
      <c r="N13"/>
      <c r="O13"/>
      <c r="P13"/>
    </row>
    <row r="14" spans="1:16" s="110" customFormat="1" ht="14.45" customHeight="1" x14ac:dyDescent="0.2">
      <c r="A14" s="120"/>
      <c r="B14" s="119" t="s">
        <v>107</v>
      </c>
      <c r="C14" s="113">
        <v>57.584923220102375</v>
      </c>
      <c r="D14" s="115">
        <v>2475</v>
      </c>
      <c r="E14" s="114">
        <v>2713</v>
      </c>
      <c r="F14" s="114">
        <v>2643</v>
      </c>
      <c r="G14" s="114">
        <v>2757</v>
      </c>
      <c r="H14" s="140">
        <v>2668</v>
      </c>
      <c r="I14" s="115">
        <v>-193</v>
      </c>
      <c r="J14" s="116">
        <v>-7.2338830584707647</v>
      </c>
      <c r="K14"/>
      <c r="L14"/>
      <c r="M14"/>
      <c r="N14"/>
      <c r="O14"/>
      <c r="P14"/>
    </row>
    <row r="15" spans="1:16" s="110" customFormat="1" ht="14.45" customHeight="1" x14ac:dyDescent="0.2">
      <c r="A15" s="118" t="s">
        <v>105</v>
      </c>
      <c r="B15" s="121" t="s">
        <v>108</v>
      </c>
      <c r="C15" s="113">
        <v>19.660307119590506</v>
      </c>
      <c r="D15" s="115">
        <v>845</v>
      </c>
      <c r="E15" s="114">
        <v>1040</v>
      </c>
      <c r="F15" s="114">
        <v>930</v>
      </c>
      <c r="G15" s="114">
        <v>1076</v>
      </c>
      <c r="H15" s="140">
        <v>994</v>
      </c>
      <c r="I15" s="115">
        <v>-149</v>
      </c>
      <c r="J15" s="116">
        <v>-14.989939637826962</v>
      </c>
      <c r="K15"/>
      <c r="L15"/>
      <c r="M15"/>
      <c r="N15"/>
      <c r="O15"/>
      <c r="P15"/>
    </row>
    <row r="16" spans="1:16" s="110" customFormat="1" ht="14.45" customHeight="1" x14ac:dyDescent="0.2">
      <c r="A16" s="118"/>
      <c r="B16" s="121" t="s">
        <v>109</v>
      </c>
      <c r="C16" s="113">
        <v>44.718473708701723</v>
      </c>
      <c r="D16" s="115">
        <v>1922</v>
      </c>
      <c r="E16" s="114">
        <v>2078</v>
      </c>
      <c r="F16" s="114">
        <v>2047</v>
      </c>
      <c r="G16" s="114">
        <v>2100</v>
      </c>
      <c r="H16" s="140">
        <v>2110</v>
      </c>
      <c r="I16" s="115">
        <v>-188</v>
      </c>
      <c r="J16" s="116">
        <v>-8.9099526066350716</v>
      </c>
      <c r="K16"/>
      <c r="L16"/>
      <c r="M16"/>
      <c r="N16"/>
      <c r="O16"/>
      <c r="P16"/>
    </row>
    <row r="17" spans="1:16" s="110" customFormat="1" ht="14.45" customHeight="1" x14ac:dyDescent="0.2">
      <c r="A17" s="118"/>
      <c r="B17" s="121" t="s">
        <v>110</v>
      </c>
      <c r="C17" s="113">
        <v>19.404374127501164</v>
      </c>
      <c r="D17" s="115">
        <v>834</v>
      </c>
      <c r="E17" s="114">
        <v>841</v>
      </c>
      <c r="F17" s="114">
        <v>848</v>
      </c>
      <c r="G17" s="114">
        <v>840</v>
      </c>
      <c r="H17" s="140">
        <v>830</v>
      </c>
      <c r="I17" s="115">
        <v>4</v>
      </c>
      <c r="J17" s="116">
        <v>0.48192771084337349</v>
      </c>
      <c r="K17"/>
      <c r="L17"/>
      <c r="M17"/>
      <c r="N17"/>
      <c r="O17"/>
      <c r="P17"/>
    </row>
    <row r="18" spans="1:16" s="110" customFormat="1" ht="14.45" customHeight="1" x14ac:dyDescent="0.2">
      <c r="A18" s="120"/>
      <c r="B18" s="121" t="s">
        <v>111</v>
      </c>
      <c r="C18" s="113">
        <v>16.216845044206607</v>
      </c>
      <c r="D18" s="115">
        <v>697</v>
      </c>
      <c r="E18" s="114">
        <v>713</v>
      </c>
      <c r="F18" s="114">
        <v>713</v>
      </c>
      <c r="G18" s="114">
        <v>689</v>
      </c>
      <c r="H18" s="140">
        <v>655</v>
      </c>
      <c r="I18" s="115">
        <v>42</v>
      </c>
      <c r="J18" s="116">
        <v>6.4122137404580153</v>
      </c>
      <c r="K18"/>
      <c r="L18"/>
      <c r="M18"/>
      <c r="N18"/>
      <c r="O18"/>
      <c r="P18"/>
    </row>
    <row r="19" spans="1:16" s="110" customFormat="1" ht="14.45" customHeight="1" x14ac:dyDescent="0.2">
      <c r="A19" s="120"/>
      <c r="B19" s="121" t="s">
        <v>112</v>
      </c>
      <c r="C19" s="113">
        <v>1.4657980456026058</v>
      </c>
      <c r="D19" s="115">
        <v>63</v>
      </c>
      <c r="E19" s="114">
        <v>73</v>
      </c>
      <c r="F19" s="114">
        <v>86</v>
      </c>
      <c r="G19" s="114">
        <v>78</v>
      </c>
      <c r="H19" s="140">
        <v>69</v>
      </c>
      <c r="I19" s="115">
        <v>-6</v>
      </c>
      <c r="J19" s="116">
        <v>-8.695652173913043</v>
      </c>
      <c r="K19"/>
      <c r="L19"/>
      <c r="M19"/>
      <c r="N19"/>
      <c r="O19"/>
      <c r="P19"/>
    </row>
    <row r="20" spans="1:16" s="110" customFormat="1" ht="14.45" customHeight="1" x14ac:dyDescent="0.2">
      <c r="A20" s="120" t="s">
        <v>113</v>
      </c>
      <c r="B20" s="119" t="s">
        <v>116</v>
      </c>
      <c r="C20" s="113">
        <v>92.508143322475576</v>
      </c>
      <c r="D20" s="115">
        <v>3976</v>
      </c>
      <c r="E20" s="114">
        <v>4335</v>
      </c>
      <c r="F20" s="114">
        <v>4199</v>
      </c>
      <c r="G20" s="114">
        <v>4360</v>
      </c>
      <c r="H20" s="140">
        <v>4279</v>
      </c>
      <c r="I20" s="115">
        <v>-303</v>
      </c>
      <c r="J20" s="116">
        <v>-7.0810937134844592</v>
      </c>
      <c r="K20"/>
      <c r="L20"/>
      <c r="M20"/>
      <c r="N20"/>
      <c r="O20"/>
      <c r="P20"/>
    </row>
    <row r="21" spans="1:16" s="110" customFormat="1" ht="14.45" customHeight="1" x14ac:dyDescent="0.2">
      <c r="A21" s="123"/>
      <c r="B21" s="124" t="s">
        <v>117</v>
      </c>
      <c r="C21" s="125">
        <v>7.352256863657515</v>
      </c>
      <c r="D21" s="143">
        <v>316</v>
      </c>
      <c r="E21" s="144">
        <v>329</v>
      </c>
      <c r="F21" s="144">
        <v>331</v>
      </c>
      <c r="G21" s="144">
        <v>335</v>
      </c>
      <c r="H21" s="145">
        <v>303</v>
      </c>
      <c r="I21" s="143">
        <v>13</v>
      </c>
      <c r="J21" s="146">
        <v>4.2904290429042904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3414</v>
      </c>
      <c r="E56" s="114">
        <v>3651</v>
      </c>
      <c r="F56" s="114">
        <v>3561</v>
      </c>
      <c r="G56" s="114">
        <v>3669</v>
      </c>
      <c r="H56" s="140">
        <v>3564</v>
      </c>
      <c r="I56" s="115">
        <v>-150</v>
      </c>
      <c r="J56" s="116">
        <v>-4.2087542087542085</v>
      </c>
      <c r="K56"/>
      <c r="L56"/>
      <c r="M56"/>
      <c r="N56"/>
      <c r="O56"/>
      <c r="P56"/>
    </row>
    <row r="57" spans="1:16" s="110" customFormat="1" ht="14.45" customHeight="1" x14ac:dyDescent="0.2">
      <c r="A57" s="120" t="s">
        <v>105</v>
      </c>
      <c r="B57" s="119" t="s">
        <v>106</v>
      </c>
      <c r="C57" s="113">
        <v>42.355008787346222</v>
      </c>
      <c r="D57" s="115">
        <v>1446</v>
      </c>
      <c r="E57" s="114">
        <v>1525</v>
      </c>
      <c r="F57" s="114">
        <v>1477</v>
      </c>
      <c r="G57" s="114">
        <v>1507</v>
      </c>
      <c r="H57" s="140">
        <v>1478</v>
      </c>
      <c r="I57" s="115">
        <v>-32</v>
      </c>
      <c r="J57" s="116">
        <v>-2.1650879566982408</v>
      </c>
    </row>
    <row r="58" spans="1:16" s="110" customFormat="1" ht="14.45" customHeight="1" x14ac:dyDescent="0.2">
      <c r="A58" s="120"/>
      <c r="B58" s="119" t="s">
        <v>107</v>
      </c>
      <c r="C58" s="113">
        <v>57.644991212653778</v>
      </c>
      <c r="D58" s="115">
        <v>1968</v>
      </c>
      <c r="E58" s="114">
        <v>2126</v>
      </c>
      <c r="F58" s="114">
        <v>2084</v>
      </c>
      <c r="G58" s="114">
        <v>2162</v>
      </c>
      <c r="H58" s="140">
        <v>2086</v>
      </c>
      <c r="I58" s="115">
        <v>-118</v>
      </c>
      <c r="J58" s="116">
        <v>-5.656759348034516</v>
      </c>
    </row>
    <row r="59" spans="1:16" s="110" customFormat="1" ht="14.45" customHeight="1" x14ac:dyDescent="0.2">
      <c r="A59" s="118" t="s">
        <v>105</v>
      </c>
      <c r="B59" s="121" t="s">
        <v>108</v>
      </c>
      <c r="C59" s="113">
        <v>20.181605155243115</v>
      </c>
      <c r="D59" s="115">
        <v>689</v>
      </c>
      <c r="E59" s="114">
        <v>800</v>
      </c>
      <c r="F59" s="114">
        <v>735</v>
      </c>
      <c r="G59" s="114">
        <v>826</v>
      </c>
      <c r="H59" s="140">
        <v>755</v>
      </c>
      <c r="I59" s="115">
        <v>-66</v>
      </c>
      <c r="J59" s="116">
        <v>-8.741721854304636</v>
      </c>
    </row>
    <row r="60" spans="1:16" s="110" customFormat="1" ht="14.45" customHeight="1" x14ac:dyDescent="0.2">
      <c r="A60" s="118"/>
      <c r="B60" s="121" t="s">
        <v>109</v>
      </c>
      <c r="C60" s="113">
        <v>46.719390743995312</v>
      </c>
      <c r="D60" s="115">
        <v>1595</v>
      </c>
      <c r="E60" s="114">
        <v>1692</v>
      </c>
      <c r="F60" s="114">
        <v>1665</v>
      </c>
      <c r="G60" s="114">
        <v>1713</v>
      </c>
      <c r="H60" s="140">
        <v>1697</v>
      </c>
      <c r="I60" s="115">
        <v>-102</v>
      </c>
      <c r="J60" s="116">
        <v>-6.0106069534472599</v>
      </c>
    </row>
    <row r="61" spans="1:16" s="110" customFormat="1" ht="14.45" customHeight="1" x14ac:dyDescent="0.2">
      <c r="A61" s="118"/>
      <c r="B61" s="121" t="s">
        <v>110</v>
      </c>
      <c r="C61" s="113">
        <v>18.219097832454597</v>
      </c>
      <c r="D61" s="115">
        <v>622</v>
      </c>
      <c r="E61" s="114">
        <v>639</v>
      </c>
      <c r="F61" s="114">
        <v>645</v>
      </c>
      <c r="G61" s="114">
        <v>622</v>
      </c>
      <c r="H61" s="140">
        <v>628</v>
      </c>
      <c r="I61" s="115">
        <v>-6</v>
      </c>
      <c r="J61" s="116">
        <v>-0.95541401273885351</v>
      </c>
    </row>
    <row r="62" spans="1:16" s="110" customFormat="1" ht="14.45" customHeight="1" x14ac:dyDescent="0.2">
      <c r="A62" s="120"/>
      <c r="B62" s="121" t="s">
        <v>111</v>
      </c>
      <c r="C62" s="113">
        <v>14.879906268306971</v>
      </c>
      <c r="D62" s="115">
        <v>508</v>
      </c>
      <c r="E62" s="114">
        <v>520</v>
      </c>
      <c r="F62" s="114">
        <v>516</v>
      </c>
      <c r="G62" s="114">
        <v>508</v>
      </c>
      <c r="H62" s="140">
        <v>484</v>
      </c>
      <c r="I62" s="115">
        <v>24</v>
      </c>
      <c r="J62" s="116">
        <v>4.9586776859504136</v>
      </c>
    </row>
    <row r="63" spans="1:16" s="110" customFormat="1" ht="14.45" customHeight="1" x14ac:dyDescent="0.2">
      <c r="A63" s="120"/>
      <c r="B63" s="121" t="s">
        <v>112</v>
      </c>
      <c r="C63" s="113">
        <v>1.200937316930287</v>
      </c>
      <c r="D63" s="115">
        <v>41</v>
      </c>
      <c r="E63" s="114">
        <v>53</v>
      </c>
      <c r="F63" s="114">
        <v>61</v>
      </c>
      <c r="G63" s="114">
        <v>58</v>
      </c>
      <c r="H63" s="140">
        <v>53</v>
      </c>
      <c r="I63" s="115">
        <v>-12</v>
      </c>
      <c r="J63" s="116">
        <v>-22.641509433962263</v>
      </c>
    </row>
    <row r="64" spans="1:16" s="110" customFormat="1" ht="14.45" customHeight="1" x14ac:dyDescent="0.2">
      <c r="A64" s="120" t="s">
        <v>113</v>
      </c>
      <c r="B64" s="119" t="s">
        <v>116</v>
      </c>
      <c r="C64" s="113">
        <v>87.58055067369655</v>
      </c>
      <c r="D64" s="115">
        <v>2990</v>
      </c>
      <c r="E64" s="114">
        <v>3189</v>
      </c>
      <c r="F64" s="114">
        <v>3123</v>
      </c>
      <c r="G64" s="114">
        <v>3202</v>
      </c>
      <c r="H64" s="140">
        <v>3128</v>
      </c>
      <c r="I64" s="115">
        <v>-138</v>
      </c>
      <c r="J64" s="116">
        <v>-4.4117647058823533</v>
      </c>
    </row>
    <row r="65" spans="1:10" s="110" customFormat="1" ht="14.45" customHeight="1" x14ac:dyDescent="0.2">
      <c r="A65" s="123"/>
      <c r="B65" s="124" t="s">
        <v>117</v>
      </c>
      <c r="C65" s="125">
        <v>12.272993555946105</v>
      </c>
      <c r="D65" s="143">
        <v>419</v>
      </c>
      <c r="E65" s="144">
        <v>455</v>
      </c>
      <c r="F65" s="144">
        <v>431</v>
      </c>
      <c r="G65" s="144">
        <v>458</v>
      </c>
      <c r="H65" s="145">
        <v>431</v>
      </c>
      <c r="I65" s="143">
        <v>-12</v>
      </c>
      <c r="J65" s="146">
        <v>-2.7842227378190256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4298</v>
      </c>
      <c r="G11" s="114">
        <v>4672</v>
      </c>
      <c r="H11" s="114">
        <v>4538</v>
      </c>
      <c r="I11" s="114">
        <v>4705</v>
      </c>
      <c r="J11" s="140">
        <v>4589</v>
      </c>
      <c r="K11" s="114">
        <v>-291</v>
      </c>
      <c r="L11" s="116">
        <v>-6.3412508171714972</v>
      </c>
    </row>
    <row r="12" spans="1:17" s="110" customFormat="1" ht="24" customHeight="1" x14ac:dyDescent="0.2">
      <c r="A12" s="604" t="s">
        <v>185</v>
      </c>
      <c r="B12" s="605"/>
      <c r="C12" s="605"/>
      <c r="D12" s="606"/>
      <c r="E12" s="113">
        <v>42.415076779897625</v>
      </c>
      <c r="F12" s="115">
        <v>1823</v>
      </c>
      <c r="G12" s="114">
        <v>1959</v>
      </c>
      <c r="H12" s="114">
        <v>1895</v>
      </c>
      <c r="I12" s="114">
        <v>1948</v>
      </c>
      <c r="J12" s="140">
        <v>1921</v>
      </c>
      <c r="K12" s="114">
        <v>-98</v>
      </c>
      <c r="L12" s="116">
        <v>-5.1015096304008329</v>
      </c>
    </row>
    <row r="13" spans="1:17" s="110" customFormat="1" ht="15" customHeight="1" x14ac:dyDescent="0.2">
      <c r="A13" s="120"/>
      <c r="B13" s="612" t="s">
        <v>107</v>
      </c>
      <c r="C13" s="612"/>
      <c r="E13" s="113">
        <v>57.584923220102375</v>
      </c>
      <c r="F13" s="115">
        <v>2475</v>
      </c>
      <c r="G13" s="114">
        <v>2713</v>
      </c>
      <c r="H13" s="114">
        <v>2643</v>
      </c>
      <c r="I13" s="114">
        <v>2757</v>
      </c>
      <c r="J13" s="140">
        <v>2668</v>
      </c>
      <c r="K13" s="114">
        <v>-193</v>
      </c>
      <c r="L13" s="116">
        <v>-7.2338830584707647</v>
      </c>
    </row>
    <row r="14" spans="1:17" s="110" customFormat="1" ht="22.5" customHeight="1" x14ac:dyDescent="0.2">
      <c r="A14" s="604" t="s">
        <v>186</v>
      </c>
      <c r="B14" s="605"/>
      <c r="C14" s="605"/>
      <c r="D14" s="606"/>
      <c r="E14" s="113">
        <v>19.660307119590506</v>
      </c>
      <c r="F14" s="115">
        <v>845</v>
      </c>
      <c r="G14" s="114">
        <v>1040</v>
      </c>
      <c r="H14" s="114">
        <v>930</v>
      </c>
      <c r="I14" s="114">
        <v>1076</v>
      </c>
      <c r="J14" s="140">
        <v>994</v>
      </c>
      <c r="K14" s="114">
        <v>-149</v>
      </c>
      <c r="L14" s="116">
        <v>-14.989939637826962</v>
      </c>
    </row>
    <row r="15" spans="1:17" s="110" customFormat="1" ht="15" customHeight="1" x14ac:dyDescent="0.2">
      <c r="A15" s="120"/>
      <c r="B15" s="119"/>
      <c r="C15" s="258" t="s">
        <v>106</v>
      </c>
      <c r="E15" s="113">
        <v>46.745562130177518</v>
      </c>
      <c r="F15" s="115">
        <v>395</v>
      </c>
      <c r="G15" s="114">
        <v>469</v>
      </c>
      <c r="H15" s="114">
        <v>429</v>
      </c>
      <c r="I15" s="114">
        <v>474</v>
      </c>
      <c r="J15" s="140">
        <v>439</v>
      </c>
      <c r="K15" s="114">
        <v>-44</v>
      </c>
      <c r="L15" s="116">
        <v>-10.022779043280183</v>
      </c>
    </row>
    <row r="16" spans="1:17" s="110" customFormat="1" ht="15" customHeight="1" x14ac:dyDescent="0.2">
      <c r="A16" s="120"/>
      <c r="B16" s="119"/>
      <c r="C16" s="258" t="s">
        <v>107</v>
      </c>
      <c r="E16" s="113">
        <v>53.254437869822482</v>
      </c>
      <c r="F16" s="115">
        <v>450</v>
      </c>
      <c r="G16" s="114">
        <v>571</v>
      </c>
      <c r="H16" s="114">
        <v>501</v>
      </c>
      <c r="I16" s="114">
        <v>602</v>
      </c>
      <c r="J16" s="140">
        <v>555</v>
      </c>
      <c r="K16" s="114">
        <v>-105</v>
      </c>
      <c r="L16" s="116">
        <v>-18.918918918918919</v>
      </c>
    </row>
    <row r="17" spans="1:12" s="110" customFormat="1" ht="15" customHeight="1" x14ac:dyDescent="0.2">
      <c r="A17" s="120"/>
      <c r="B17" s="121" t="s">
        <v>109</v>
      </c>
      <c r="C17" s="258"/>
      <c r="E17" s="113">
        <v>44.718473708701723</v>
      </c>
      <c r="F17" s="115">
        <v>1922</v>
      </c>
      <c r="G17" s="114">
        <v>2078</v>
      </c>
      <c r="H17" s="114">
        <v>2047</v>
      </c>
      <c r="I17" s="114">
        <v>2100</v>
      </c>
      <c r="J17" s="140">
        <v>2110</v>
      </c>
      <c r="K17" s="114">
        <v>-188</v>
      </c>
      <c r="L17" s="116">
        <v>-8.9099526066350716</v>
      </c>
    </row>
    <row r="18" spans="1:12" s="110" customFormat="1" ht="15" customHeight="1" x14ac:dyDescent="0.2">
      <c r="A18" s="120"/>
      <c r="B18" s="119"/>
      <c r="C18" s="258" t="s">
        <v>106</v>
      </c>
      <c r="E18" s="113">
        <v>39.698231009365244</v>
      </c>
      <c r="F18" s="115">
        <v>763</v>
      </c>
      <c r="G18" s="114">
        <v>819</v>
      </c>
      <c r="H18" s="114">
        <v>803</v>
      </c>
      <c r="I18" s="114">
        <v>817</v>
      </c>
      <c r="J18" s="140">
        <v>828</v>
      </c>
      <c r="K18" s="114">
        <v>-65</v>
      </c>
      <c r="L18" s="116">
        <v>-7.85024154589372</v>
      </c>
    </row>
    <row r="19" spans="1:12" s="110" customFormat="1" ht="15" customHeight="1" x14ac:dyDescent="0.2">
      <c r="A19" s="120"/>
      <c r="B19" s="119"/>
      <c r="C19" s="258" t="s">
        <v>107</v>
      </c>
      <c r="E19" s="113">
        <v>60.301768990634756</v>
      </c>
      <c r="F19" s="115">
        <v>1159</v>
      </c>
      <c r="G19" s="114">
        <v>1259</v>
      </c>
      <c r="H19" s="114">
        <v>1244</v>
      </c>
      <c r="I19" s="114">
        <v>1283</v>
      </c>
      <c r="J19" s="140">
        <v>1282</v>
      </c>
      <c r="K19" s="114">
        <v>-123</v>
      </c>
      <c r="L19" s="116">
        <v>-9.5943837753510142</v>
      </c>
    </row>
    <row r="20" spans="1:12" s="110" customFormat="1" ht="15" customHeight="1" x14ac:dyDescent="0.2">
      <c r="A20" s="120"/>
      <c r="B20" s="121" t="s">
        <v>110</v>
      </c>
      <c r="C20" s="258"/>
      <c r="E20" s="113">
        <v>19.404374127501164</v>
      </c>
      <c r="F20" s="115">
        <v>834</v>
      </c>
      <c r="G20" s="114">
        <v>841</v>
      </c>
      <c r="H20" s="114">
        <v>848</v>
      </c>
      <c r="I20" s="114">
        <v>840</v>
      </c>
      <c r="J20" s="140">
        <v>830</v>
      </c>
      <c r="K20" s="114">
        <v>4</v>
      </c>
      <c r="L20" s="116">
        <v>0.48192771084337349</v>
      </c>
    </row>
    <row r="21" spans="1:12" s="110" customFormat="1" ht="15" customHeight="1" x14ac:dyDescent="0.2">
      <c r="A21" s="120"/>
      <c r="B21" s="119"/>
      <c r="C21" s="258" t="s">
        <v>106</v>
      </c>
      <c r="E21" s="113">
        <v>35.37170263788969</v>
      </c>
      <c r="F21" s="115">
        <v>295</v>
      </c>
      <c r="G21" s="114">
        <v>294</v>
      </c>
      <c r="H21" s="114">
        <v>290</v>
      </c>
      <c r="I21" s="114">
        <v>292</v>
      </c>
      <c r="J21" s="140">
        <v>297</v>
      </c>
      <c r="K21" s="114">
        <v>-2</v>
      </c>
      <c r="L21" s="116">
        <v>-0.67340067340067344</v>
      </c>
    </row>
    <row r="22" spans="1:12" s="110" customFormat="1" ht="15" customHeight="1" x14ac:dyDescent="0.2">
      <c r="A22" s="120"/>
      <c r="B22" s="119"/>
      <c r="C22" s="258" t="s">
        <v>107</v>
      </c>
      <c r="E22" s="113">
        <v>64.628297362110317</v>
      </c>
      <c r="F22" s="115">
        <v>539</v>
      </c>
      <c r="G22" s="114">
        <v>547</v>
      </c>
      <c r="H22" s="114">
        <v>558</v>
      </c>
      <c r="I22" s="114">
        <v>548</v>
      </c>
      <c r="J22" s="140">
        <v>533</v>
      </c>
      <c r="K22" s="114">
        <v>6</v>
      </c>
      <c r="L22" s="116">
        <v>1.125703564727955</v>
      </c>
    </row>
    <row r="23" spans="1:12" s="110" customFormat="1" ht="15" customHeight="1" x14ac:dyDescent="0.2">
      <c r="A23" s="120"/>
      <c r="B23" s="121" t="s">
        <v>111</v>
      </c>
      <c r="C23" s="258"/>
      <c r="E23" s="113">
        <v>16.216845044206607</v>
      </c>
      <c r="F23" s="115">
        <v>697</v>
      </c>
      <c r="G23" s="114">
        <v>713</v>
      </c>
      <c r="H23" s="114">
        <v>713</v>
      </c>
      <c r="I23" s="114">
        <v>689</v>
      </c>
      <c r="J23" s="140">
        <v>655</v>
      </c>
      <c r="K23" s="114">
        <v>42</v>
      </c>
      <c r="L23" s="116">
        <v>6.4122137404580153</v>
      </c>
    </row>
    <row r="24" spans="1:12" s="110" customFormat="1" ht="15" customHeight="1" x14ac:dyDescent="0.2">
      <c r="A24" s="120"/>
      <c r="B24" s="119"/>
      <c r="C24" s="258" t="s">
        <v>106</v>
      </c>
      <c r="E24" s="113">
        <v>53.08464849354376</v>
      </c>
      <c r="F24" s="115">
        <v>370</v>
      </c>
      <c r="G24" s="114">
        <v>377</v>
      </c>
      <c r="H24" s="114">
        <v>373</v>
      </c>
      <c r="I24" s="114">
        <v>365</v>
      </c>
      <c r="J24" s="140">
        <v>357</v>
      </c>
      <c r="K24" s="114">
        <v>13</v>
      </c>
      <c r="L24" s="116">
        <v>3.6414565826330532</v>
      </c>
    </row>
    <row r="25" spans="1:12" s="110" customFormat="1" ht="15" customHeight="1" x14ac:dyDescent="0.2">
      <c r="A25" s="120"/>
      <c r="B25" s="119"/>
      <c r="C25" s="258" t="s">
        <v>107</v>
      </c>
      <c r="E25" s="113">
        <v>46.91535150645624</v>
      </c>
      <c r="F25" s="115">
        <v>327</v>
      </c>
      <c r="G25" s="114">
        <v>336</v>
      </c>
      <c r="H25" s="114">
        <v>340</v>
      </c>
      <c r="I25" s="114">
        <v>324</v>
      </c>
      <c r="J25" s="140">
        <v>298</v>
      </c>
      <c r="K25" s="114">
        <v>29</v>
      </c>
      <c r="L25" s="116">
        <v>9.7315436241610733</v>
      </c>
    </row>
    <row r="26" spans="1:12" s="110" customFormat="1" ht="15" customHeight="1" x14ac:dyDescent="0.2">
      <c r="A26" s="120"/>
      <c r="C26" s="121" t="s">
        <v>187</v>
      </c>
      <c r="D26" s="110" t="s">
        <v>188</v>
      </c>
      <c r="E26" s="113">
        <v>1.4657980456026058</v>
      </c>
      <c r="F26" s="115">
        <v>63</v>
      </c>
      <c r="G26" s="114">
        <v>73</v>
      </c>
      <c r="H26" s="114">
        <v>86</v>
      </c>
      <c r="I26" s="114">
        <v>78</v>
      </c>
      <c r="J26" s="140">
        <v>69</v>
      </c>
      <c r="K26" s="114">
        <v>-6</v>
      </c>
      <c r="L26" s="116">
        <v>-8.695652173913043</v>
      </c>
    </row>
    <row r="27" spans="1:12" s="110" customFormat="1" ht="15" customHeight="1" x14ac:dyDescent="0.2">
      <c r="A27" s="120"/>
      <c r="B27" s="119"/>
      <c r="D27" s="259" t="s">
        <v>106</v>
      </c>
      <c r="E27" s="113">
        <v>34.920634920634917</v>
      </c>
      <c r="F27" s="115">
        <v>22</v>
      </c>
      <c r="G27" s="114">
        <v>28</v>
      </c>
      <c r="H27" s="114">
        <v>32</v>
      </c>
      <c r="I27" s="114">
        <v>32</v>
      </c>
      <c r="J27" s="140">
        <v>28</v>
      </c>
      <c r="K27" s="114">
        <v>-6</v>
      </c>
      <c r="L27" s="116">
        <v>-21.428571428571427</v>
      </c>
    </row>
    <row r="28" spans="1:12" s="110" customFormat="1" ht="15" customHeight="1" x14ac:dyDescent="0.2">
      <c r="A28" s="120"/>
      <c r="B28" s="119"/>
      <c r="D28" s="259" t="s">
        <v>107</v>
      </c>
      <c r="E28" s="113">
        <v>65.079365079365076</v>
      </c>
      <c r="F28" s="115">
        <v>41</v>
      </c>
      <c r="G28" s="114">
        <v>45</v>
      </c>
      <c r="H28" s="114">
        <v>54</v>
      </c>
      <c r="I28" s="114">
        <v>46</v>
      </c>
      <c r="J28" s="140">
        <v>41</v>
      </c>
      <c r="K28" s="114">
        <v>0</v>
      </c>
      <c r="L28" s="116">
        <v>0</v>
      </c>
    </row>
    <row r="29" spans="1:12" s="110" customFormat="1" ht="24" customHeight="1" x14ac:dyDescent="0.2">
      <c r="A29" s="604" t="s">
        <v>189</v>
      </c>
      <c r="B29" s="605"/>
      <c r="C29" s="605"/>
      <c r="D29" s="606"/>
      <c r="E29" s="113">
        <v>92.508143322475576</v>
      </c>
      <c r="F29" s="115">
        <v>3976</v>
      </c>
      <c r="G29" s="114">
        <v>4335</v>
      </c>
      <c r="H29" s="114">
        <v>4199</v>
      </c>
      <c r="I29" s="114">
        <v>4360</v>
      </c>
      <c r="J29" s="140">
        <v>4279</v>
      </c>
      <c r="K29" s="114">
        <v>-303</v>
      </c>
      <c r="L29" s="116">
        <v>-7.0810937134844592</v>
      </c>
    </row>
    <row r="30" spans="1:12" s="110" customFormat="1" ht="15" customHeight="1" x14ac:dyDescent="0.2">
      <c r="A30" s="120"/>
      <c r="B30" s="119"/>
      <c r="C30" s="258" t="s">
        <v>106</v>
      </c>
      <c r="E30" s="113">
        <v>41.599597585513081</v>
      </c>
      <c r="F30" s="115">
        <v>1654</v>
      </c>
      <c r="G30" s="114">
        <v>1784</v>
      </c>
      <c r="H30" s="114">
        <v>1719</v>
      </c>
      <c r="I30" s="114">
        <v>1776</v>
      </c>
      <c r="J30" s="140">
        <v>1767</v>
      </c>
      <c r="K30" s="114">
        <v>-113</v>
      </c>
      <c r="L30" s="116">
        <v>-6.3950198075834752</v>
      </c>
    </row>
    <row r="31" spans="1:12" s="110" customFormat="1" ht="15" customHeight="1" x14ac:dyDescent="0.2">
      <c r="A31" s="120"/>
      <c r="B31" s="119"/>
      <c r="C31" s="258" t="s">
        <v>107</v>
      </c>
      <c r="E31" s="113">
        <v>58.400402414486919</v>
      </c>
      <c r="F31" s="115">
        <v>2322</v>
      </c>
      <c r="G31" s="114">
        <v>2551</v>
      </c>
      <c r="H31" s="114">
        <v>2480</v>
      </c>
      <c r="I31" s="114">
        <v>2584</v>
      </c>
      <c r="J31" s="140">
        <v>2512</v>
      </c>
      <c r="K31" s="114">
        <v>-190</v>
      </c>
      <c r="L31" s="116">
        <v>-7.563694267515924</v>
      </c>
    </row>
    <row r="32" spans="1:12" s="110" customFormat="1" ht="15" customHeight="1" x14ac:dyDescent="0.2">
      <c r="A32" s="120"/>
      <c r="B32" s="119" t="s">
        <v>117</v>
      </c>
      <c r="C32" s="258"/>
      <c r="E32" s="113">
        <v>7.352256863657515</v>
      </c>
      <c r="F32" s="114">
        <v>316</v>
      </c>
      <c r="G32" s="114">
        <v>329</v>
      </c>
      <c r="H32" s="114">
        <v>331</v>
      </c>
      <c r="I32" s="114">
        <v>335</v>
      </c>
      <c r="J32" s="140">
        <v>303</v>
      </c>
      <c r="K32" s="114">
        <v>13</v>
      </c>
      <c r="L32" s="116">
        <v>4.2904290429042904</v>
      </c>
    </row>
    <row r="33" spans="1:12" s="110" customFormat="1" ht="15" customHeight="1" x14ac:dyDescent="0.2">
      <c r="A33" s="120"/>
      <c r="B33" s="119"/>
      <c r="C33" s="258" t="s">
        <v>106</v>
      </c>
      <c r="E33" s="113">
        <v>52.531645569620252</v>
      </c>
      <c r="F33" s="114">
        <v>166</v>
      </c>
      <c r="G33" s="114">
        <v>173</v>
      </c>
      <c r="H33" s="114">
        <v>173</v>
      </c>
      <c r="I33" s="114">
        <v>169</v>
      </c>
      <c r="J33" s="140">
        <v>153</v>
      </c>
      <c r="K33" s="114">
        <v>13</v>
      </c>
      <c r="L33" s="116">
        <v>8.4967320261437909</v>
      </c>
    </row>
    <row r="34" spans="1:12" s="110" customFormat="1" ht="15" customHeight="1" x14ac:dyDescent="0.2">
      <c r="A34" s="120"/>
      <c r="B34" s="119"/>
      <c r="C34" s="258" t="s">
        <v>107</v>
      </c>
      <c r="E34" s="113">
        <v>47.468354430379748</v>
      </c>
      <c r="F34" s="114">
        <v>150</v>
      </c>
      <c r="G34" s="114">
        <v>156</v>
      </c>
      <c r="H34" s="114">
        <v>158</v>
      </c>
      <c r="I34" s="114">
        <v>166</v>
      </c>
      <c r="J34" s="140">
        <v>150</v>
      </c>
      <c r="K34" s="114">
        <v>0</v>
      </c>
      <c r="L34" s="116">
        <v>0</v>
      </c>
    </row>
    <row r="35" spans="1:12" s="110" customFormat="1" ht="24" customHeight="1" x14ac:dyDescent="0.2">
      <c r="A35" s="604" t="s">
        <v>192</v>
      </c>
      <c r="B35" s="605"/>
      <c r="C35" s="605"/>
      <c r="D35" s="606"/>
      <c r="E35" s="113">
        <v>19.241507677989762</v>
      </c>
      <c r="F35" s="114">
        <v>827</v>
      </c>
      <c r="G35" s="114">
        <v>971</v>
      </c>
      <c r="H35" s="114">
        <v>887</v>
      </c>
      <c r="I35" s="114">
        <v>1009</v>
      </c>
      <c r="J35" s="114">
        <v>930</v>
      </c>
      <c r="K35" s="318">
        <v>-103</v>
      </c>
      <c r="L35" s="319">
        <v>-11.075268817204302</v>
      </c>
    </row>
    <row r="36" spans="1:12" s="110" customFormat="1" ht="15" customHeight="1" x14ac:dyDescent="0.2">
      <c r="A36" s="120"/>
      <c r="B36" s="119"/>
      <c r="C36" s="258" t="s">
        <v>106</v>
      </c>
      <c r="E36" s="113">
        <v>44.135429262394197</v>
      </c>
      <c r="F36" s="114">
        <v>365</v>
      </c>
      <c r="G36" s="114">
        <v>419</v>
      </c>
      <c r="H36" s="114">
        <v>385</v>
      </c>
      <c r="I36" s="114">
        <v>427</v>
      </c>
      <c r="J36" s="114">
        <v>401</v>
      </c>
      <c r="K36" s="318">
        <v>-36</v>
      </c>
      <c r="L36" s="116">
        <v>-8.9775561097256862</v>
      </c>
    </row>
    <row r="37" spans="1:12" s="110" customFormat="1" ht="15" customHeight="1" x14ac:dyDescent="0.2">
      <c r="A37" s="120"/>
      <c r="B37" s="119"/>
      <c r="C37" s="258" t="s">
        <v>107</v>
      </c>
      <c r="E37" s="113">
        <v>55.864570737605803</v>
      </c>
      <c r="F37" s="114">
        <v>462</v>
      </c>
      <c r="G37" s="114">
        <v>552</v>
      </c>
      <c r="H37" s="114">
        <v>502</v>
      </c>
      <c r="I37" s="114">
        <v>582</v>
      </c>
      <c r="J37" s="140">
        <v>529</v>
      </c>
      <c r="K37" s="114">
        <v>-67</v>
      </c>
      <c r="L37" s="116">
        <v>-12.665406427221171</v>
      </c>
    </row>
    <row r="38" spans="1:12" s="110" customFormat="1" ht="15" customHeight="1" x14ac:dyDescent="0.2">
      <c r="A38" s="120"/>
      <c r="B38" s="119" t="s">
        <v>328</v>
      </c>
      <c r="C38" s="258"/>
      <c r="E38" s="113">
        <v>56.700791065611909</v>
      </c>
      <c r="F38" s="114">
        <v>2437</v>
      </c>
      <c r="G38" s="114">
        <v>2613</v>
      </c>
      <c r="H38" s="114">
        <v>2570</v>
      </c>
      <c r="I38" s="114">
        <v>2576</v>
      </c>
      <c r="J38" s="140">
        <v>2596</v>
      </c>
      <c r="K38" s="114">
        <v>-159</v>
      </c>
      <c r="L38" s="116">
        <v>-6.1248073959938365</v>
      </c>
    </row>
    <row r="39" spans="1:12" s="110" customFormat="1" ht="15" customHeight="1" x14ac:dyDescent="0.2">
      <c r="A39" s="120"/>
      <c r="B39" s="119"/>
      <c r="C39" s="258" t="s">
        <v>106</v>
      </c>
      <c r="E39" s="113">
        <v>42.183011899876895</v>
      </c>
      <c r="F39" s="115">
        <v>1028</v>
      </c>
      <c r="G39" s="114">
        <v>1092</v>
      </c>
      <c r="H39" s="114">
        <v>1067</v>
      </c>
      <c r="I39" s="114">
        <v>1077</v>
      </c>
      <c r="J39" s="140">
        <v>1097</v>
      </c>
      <c r="K39" s="114">
        <v>-69</v>
      </c>
      <c r="L39" s="116">
        <v>-6.289881494986326</v>
      </c>
    </row>
    <row r="40" spans="1:12" s="110" customFormat="1" ht="15" customHeight="1" x14ac:dyDescent="0.2">
      <c r="A40" s="120"/>
      <c r="B40" s="119"/>
      <c r="C40" s="258" t="s">
        <v>107</v>
      </c>
      <c r="E40" s="113">
        <v>57.816988100123105</v>
      </c>
      <c r="F40" s="115">
        <v>1409</v>
      </c>
      <c r="G40" s="114">
        <v>1521</v>
      </c>
      <c r="H40" s="114">
        <v>1503</v>
      </c>
      <c r="I40" s="114">
        <v>1499</v>
      </c>
      <c r="J40" s="140">
        <v>1499</v>
      </c>
      <c r="K40" s="114">
        <v>-90</v>
      </c>
      <c r="L40" s="116">
        <v>-6.0040026684456302</v>
      </c>
    </row>
    <row r="41" spans="1:12" s="110" customFormat="1" ht="15" customHeight="1" x14ac:dyDescent="0.2">
      <c r="A41" s="120"/>
      <c r="B41" s="320" t="s">
        <v>516</v>
      </c>
      <c r="C41" s="258"/>
      <c r="E41" s="113">
        <v>9.0739879013494651</v>
      </c>
      <c r="F41" s="115">
        <v>390</v>
      </c>
      <c r="G41" s="114">
        <v>428</v>
      </c>
      <c r="H41" s="114">
        <v>408</v>
      </c>
      <c r="I41" s="114">
        <v>436</v>
      </c>
      <c r="J41" s="140">
        <v>405</v>
      </c>
      <c r="K41" s="114">
        <v>-15</v>
      </c>
      <c r="L41" s="116">
        <v>-3.7037037037037037</v>
      </c>
    </row>
    <row r="42" spans="1:12" s="110" customFormat="1" ht="15" customHeight="1" x14ac:dyDescent="0.2">
      <c r="A42" s="120"/>
      <c r="B42" s="119"/>
      <c r="C42" s="268" t="s">
        <v>106</v>
      </c>
      <c r="D42" s="182"/>
      <c r="E42" s="113">
        <v>42.051282051282051</v>
      </c>
      <c r="F42" s="115">
        <v>164</v>
      </c>
      <c r="G42" s="114">
        <v>182</v>
      </c>
      <c r="H42" s="114">
        <v>174</v>
      </c>
      <c r="I42" s="114">
        <v>171</v>
      </c>
      <c r="J42" s="140">
        <v>161</v>
      </c>
      <c r="K42" s="114">
        <v>3</v>
      </c>
      <c r="L42" s="116">
        <v>1.8633540372670807</v>
      </c>
    </row>
    <row r="43" spans="1:12" s="110" customFormat="1" ht="15" customHeight="1" x14ac:dyDescent="0.2">
      <c r="A43" s="120"/>
      <c r="B43" s="119"/>
      <c r="C43" s="268" t="s">
        <v>107</v>
      </c>
      <c r="D43" s="182"/>
      <c r="E43" s="113">
        <v>57.948717948717949</v>
      </c>
      <c r="F43" s="115">
        <v>226</v>
      </c>
      <c r="G43" s="114">
        <v>246</v>
      </c>
      <c r="H43" s="114">
        <v>234</v>
      </c>
      <c r="I43" s="114">
        <v>265</v>
      </c>
      <c r="J43" s="140">
        <v>244</v>
      </c>
      <c r="K43" s="114">
        <v>-18</v>
      </c>
      <c r="L43" s="116">
        <v>-7.3770491803278686</v>
      </c>
    </row>
    <row r="44" spans="1:12" s="110" customFormat="1" ht="15" customHeight="1" x14ac:dyDescent="0.2">
      <c r="A44" s="120"/>
      <c r="B44" s="119" t="s">
        <v>205</v>
      </c>
      <c r="C44" s="268"/>
      <c r="D44" s="182"/>
      <c r="E44" s="113">
        <v>14.983713355048859</v>
      </c>
      <c r="F44" s="115">
        <v>644</v>
      </c>
      <c r="G44" s="114">
        <v>660</v>
      </c>
      <c r="H44" s="114">
        <v>673</v>
      </c>
      <c r="I44" s="114">
        <v>684</v>
      </c>
      <c r="J44" s="140">
        <v>658</v>
      </c>
      <c r="K44" s="114">
        <v>-14</v>
      </c>
      <c r="L44" s="116">
        <v>-2.1276595744680851</v>
      </c>
    </row>
    <row r="45" spans="1:12" s="110" customFormat="1" ht="15" customHeight="1" x14ac:dyDescent="0.2">
      <c r="A45" s="120"/>
      <c r="B45" s="119"/>
      <c r="C45" s="268" t="s">
        <v>106</v>
      </c>
      <c r="D45" s="182"/>
      <c r="E45" s="113">
        <v>41.304347826086953</v>
      </c>
      <c r="F45" s="115">
        <v>266</v>
      </c>
      <c r="G45" s="114">
        <v>266</v>
      </c>
      <c r="H45" s="114">
        <v>269</v>
      </c>
      <c r="I45" s="114">
        <v>273</v>
      </c>
      <c r="J45" s="140">
        <v>262</v>
      </c>
      <c r="K45" s="114">
        <v>4</v>
      </c>
      <c r="L45" s="116">
        <v>1.5267175572519085</v>
      </c>
    </row>
    <row r="46" spans="1:12" s="110" customFormat="1" ht="15" customHeight="1" x14ac:dyDescent="0.2">
      <c r="A46" s="123"/>
      <c r="B46" s="124"/>
      <c r="C46" s="260" t="s">
        <v>107</v>
      </c>
      <c r="D46" s="261"/>
      <c r="E46" s="125">
        <v>58.695652173913047</v>
      </c>
      <c r="F46" s="143">
        <v>378</v>
      </c>
      <c r="G46" s="144">
        <v>394</v>
      </c>
      <c r="H46" s="144">
        <v>404</v>
      </c>
      <c r="I46" s="144">
        <v>411</v>
      </c>
      <c r="J46" s="145">
        <v>396</v>
      </c>
      <c r="K46" s="144">
        <v>-18</v>
      </c>
      <c r="L46" s="146">
        <v>-4.5454545454545459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4298</v>
      </c>
      <c r="E11" s="114">
        <v>4672</v>
      </c>
      <c r="F11" s="114">
        <v>4538</v>
      </c>
      <c r="G11" s="114">
        <v>4705</v>
      </c>
      <c r="H11" s="140">
        <v>4589</v>
      </c>
      <c r="I11" s="115">
        <v>-291</v>
      </c>
      <c r="J11" s="116">
        <v>-6.3412508171714972</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3.7459283387622149</v>
      </c>
      <c r="D14" s="115">
        <v>161</v>
      </c>
      <c r="E14" s="114">
        <v>179</v>
      </c>
      <c r="F14" s="114">
        <v>184</v>
      </c>
      <c r="G14" s="114">
        <v>215</v>
      </c>
      <c r="H14" s="140">
        <v>182</v>
      </c>
      <c r="I14" s="115">
        <v>-21</v>
      </c>
      <c r="J14" s="116">
        <v>-11.538461538461538</v>
      </c>
      <c r="K14" s="110"/>
      <c r="L14" s="110"/>
      <c r="M14" s="110"/>
      <c r="N14" s="110"/>
      <c r="O14" s="110"/>
    </row>
    <row r="15" spans="1:15" s="110" customFormat="1" ht="24.95" customHeight="1" x14ac:dyDescent="0.2">
      <c r="A15" s="193" t="s">
        <v>216</v>
      </c>
      <c r="B15" s="199" t="s">
        <v>217</v>
      </c>
      <c r="C15" s="113">
        <v>1.4890646812470916</v>
      </c>
      <c r="D15" s="115">
        <v>64</v>
      </c>
      <c r="E15" s="114">
        <v>82</v>
      </c>
      <c r="F15" s="114">
        <v>81</v>
      </c>
      <c r="G15" s="114">
        <v>86</v>
      </c>
      <c r="H15" s="140">
        <v>81</v>
      </c>
      <c r="I15" s="115">
        <v>-17</v>
      </c>
      <c r="J15" s="116">
        <v>-20.987654320987655</v>
      </c>
    </row>
    <row r="16" spans="1:15" s="287" customFormat="1" ht="24.95" customHeight="1" x14ac:dyDescent="0.2">
      <c r="A16" s="193" t="s">
        <v>218</v>
      </c>
      <c r="B16" s="199" t="s">
        <v>141</v>
      </c>
      <c r="C16" s="113">
        <v>1.7217310376919497</v>
      </c>
      <c r="D16" s="115">
        <v>74</v>
      </c>
      <c r="E16" s="114">
        <v>78</v>
      </c>
      <c r="F16" s="114">
        <v>84</v>
      </c>
      <c r="G16" s="114">
        <v>106</v>
      </c>
      <c r="H16" s="140">
        <v>81</v>
      </c>
      <c r="I16" s="115">
        <v>-7</v>
      </c>
      <c r="J16" s="116">
        <v>-8.6419753086419746</v>
      </c>
      <c r="K16" s="110"/>
      <c r="L16" s="110"/>
      <c r="M16" s="110"/>
      <c r="N16" s="110"/>
      <c r="O16" s="110"/>
    </row>
    <row r="17" spans="1:15" s="110" customFormat="1" ht="24.95" customHeight="1" x14ac:dyDescent="0.2">
      <c r="A17" s="193" t="s">
        <v>142</v>
      </c>
      <c r="B17" s="199" t="s">
        <v>220</v>
      </c>
      <c r="C17" s="113">
        <v>0.53513261982317362</v>
      </c>
      <c r="D17" s="115">
        <v>23</v>
      </c>
      <c r="E17" s="114">
        <v>19</v>
      </c>
      <c r="F17" s="114">
        <v>19</v>
      </c>
      <c r="G17" s="114">
        <v>23</v>
      </c>
      <c r="H17" s="140">
        <v>20</v>
      </c>
      <c r="I17" s="115">
        <v>3</v>
      </c>
      <c r="J17" s="116">
        <v>15</v>
      </c>
    </row>
    <row r="18" spans="1:15" s="287" customFormat="1" ht="24.95" customHeight="1" x14ac:dyDescent="0.2">
      <c r="A18" s="201" t="s">
        <v>144</v>
      </c>
      <c r="B18" s="202" t="s">
        <v>145</v>
      </c>
      <c r="C18" s="113">
        <v>1.4425314099581201</v>
      </c>
      <c r="D18" s="115">
        <v>62</v>
      </c>
      <c r="E18" s="114">
        <v>65</v>
      </c>
      <c r="F18" s="114">
        <v>72</v>
      </c>
      <c r="G18" s="114">
        <v>68</v>
      </c>
      <c r="H18" s="140">
        <v>66</v>
      </c>
      <c r="I18" s="115">
        <v>-4</v>
      </c>
      <c r="J18" s="116">
        <v>-6.0606060606060606</v>
      </c>
      <c r="K18" s="110"/>
      <c r="L18" s="110"/>
      <c r="M18" s="110"/>
      <c r="N18" s="110"/>
      <c r="O18" s="110"/>
    </row>
    <row r="19" spans="1:15" s="110" customFormat="1" ht="24.95" customHeight="1" x14ac:dyDescent="0.2">
      <c r="A19" s="193" t="s">
        <v>146</v>
      </c>
      <c r="B19" s="199" t="s">
        <v>147</v>
      </c>
      <c r="C19" s="113">
        <v>14.960446719404374</v>
      </c>
      <c r="D19" s="115">
        <v>643</v>
      </c>
      <c r="E19" s="114">
        <v>694</v>
      </c>
      <c r="F19" s="114">
        <v>656</v>
      </c>
      <c r="G19" s="114">
        <v>655</v>
      </c>
      <c r="H19" s="140">
        <v>646</v>
      </c>
      <c r="I19" s="115">
        <v>-3</v>
      </c>
      <c r="J19" s="116">
        <v>-0.46439628482972134</v>
      </c>
    </row>
    <row r="20" spans="1:15" s="287" customFormat="1" ht="24.95" customHeight="1" x14ac:dyDescent="0.2">
      <c r="A20" s="193" t="s">
        <v>148</v>
      </c>
      <c r="B20" s="199" t="s">
        <v>149</v>
      </c>
      <c r="C20" s="113">
        <v>3.1177291763610984</v>
      </c>
      <c r="D20" s="115">
        <v>134</v>
      </c>
      <c r="E20" s="114">
        <v>144</v>
      </c>
      <c r="F20" s="114">
        <v>150</v>
      </c>
      <c r="G20" s="114">
        <v>149</v>
      </c>
      <c r="H20" s="140">
        <v>164</v>
      </c>
      <c r="I20" s="115">
        <v>-30</v>
      </c>
      <c r="J20" s="116">
        <v>-18.292682926829269</v>
      </c>
      <c r="K20" s="110"/>
      <c r="L20" s="110"/>
      <c r="M20" s="110"/>
      <c r="N20" s="110"/>
      <c r="O20" s="110"/>
    </row>
    <row r="21" spans="1:15" s="110" customFormat="1" ht="24.95" customHeight="1" x14ac:dyDescent="0.2">
      <c r="A21" s="201" t="s">
        <v>150</v>
      </c>
      <c r="B21" s="202" t="s">
        <v>151</v>
      </c>
      <c r="C21" s="113">
        <v>17.10097719869707</v>
      </c>
      <c r="D21" s="115">
        <v>735</v>
      </c>
      <c r="E21" s="114">
        <v>844</v>
      </c>
      <c r="F21" s="114">
        <v>827</v>
      </c>
      <c r="G21" s="114">
        <v>862</v>
      </c>
      <c r="H21" s="140">
        <v>839</v>
      </c>
      <c r="I21" s="115">
        <v>-104</v>
      </c>
      <c r="J21" s="116">
        <v>-12.395709177592371</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t="s">
        <v>513</v>
      </c>
      <c r="D23" s="115" t="s">
        <v>513</v>
      </c>
      <c r="E23" s="114" t="s">
        <v>513</v>
      </c>
      <c r="F23" s="114" t="s">
        <v>513</v>
      </c>
      <c r="G23" s="114" t="s">
        <v>513</v>
      </c>
      <c r="H23" s="140" t="s">
        <v>513</v>
      </c>
      <c r="I23" s="115" t="s">
        <v>513</v>
      </c>
      <c r="J23" s="116" t="s">
        <v>513</v>
      </c>
    </row>
    <row r="24" spans="1:15" s="110" customFormat="1" ht="24.95" customHeight="1" x14ac:dyDescent="0.2">
      <c r="A24" s="193" t="s">
        <v>156</v>
      </c>
      <c r="B24" s="199" t="s">
        <v>221</v>
      </c>
      <c r="C24" s="113">
        <v>7.887389483480689</v>
      </c>
      <c r="D24" s="115">
        <v>339</v>
      </c>
      <c r="E24" s="114">
        <v>347</v>
      </c>
      <c r="F24" s="114">
        <v>351</v>
      </c>
      <c r="G24" s="114">
        <v>369</v>
      </c>
      <c r="H24" s="140">
        <v>410</v>
      </c>
      <c r="I24" s="115">
        <v>-71</v>
      </c>
      <c r="J24" s="116">
        <v>-17.317073170731707</v>
      </c>
    </row>
    <row r="25" spans="1:15" s="110" customFormat="1" ht="24.95" customHeight="1" x14ac:dyDescent="0.2">
      <c r="A25" s="193" t="s">
        <v>222</v>
      </c>
      <c r="B25" s="204" t="s">
        <v>159</v>
      </c>
      <c r="C25" s="113">
        <v>5.7701256398324805</v>
      </c>
      <c r="D25" s="115">
        <v>248</v>
      </c>
      <c r="E25" s="114">
        <v>245</v>
      </c>
      <c r="F25" s="114">
        <v>211</v>
      </c>
      <c r="G25" s="114">
        <v>227</v>
      </c>
      <c r="H25" s="140">
        <v>213</v>
      </c>
      <c r="I25" s="115">
        <v>35</v>
      </c>
      <c r="J25" s="116">
        <v>16.431924882629108</v>
      </c>
    </row>
    <row r="26" spans="1:15" s="110" customFormat="1" ht="24.95" customHeight="1" x14ac:dyDescent="0.2">
      <c r="A26" s="201">
        <v>782.78300000000002</v>
      </c>
      <c r="B26" s="203" t="s">
        <v>160</v>
      </c>
      <c r="C26" s="113">
        <v>0.41879944160074456</v>
      </c>
      <c r="D26" s="115">
        <v>18</v>
      </c>
      <c r="E26" s="114">
        <v>18</v>
      </c>
      <c r="F26" s="114">
        <v>18</v>
      </c>
      <c r="G26" s="114">
        <v>13</v>
      </c>
      <c r="H26" s="140">
        <v>16</v>
      </c>
      <c r="I26" s="115">
        <v>2</v>
      </c>
      <c r="J26" s="116">
        <v>12.5</v>
      </c>
    </row>
    <row r="27" spans="1:15" s="110" customFormat="1" ht="24.95" customHeight="1" x14ac:dyDescent="0.2">
      <c r="A27" s="193" t="s">
        <v>161</v>
      </c>
      <c r="B27" s="199" t="s">
        <v>162</v>
      </c>
      <c r="C27" s="113">
        <v>1.0469986040018613</v>
      </c>
      <c r="D27" s="115">
        <v>45</v>
      </c>
      <c r="E27" s="114">
        <v>42</v>
      </c>
      <c r="F27" s="114">
        <v>57</v>
      </c>
      <c r="G27" s="114">
        <v>59</v>
      </c>
      <c r="H27" s="140">
        <v>48</v>
      </c>
      <c r="I27" s="115">
        <v>-3</v>
      </c>
      <c r="J27" s="116">
        <v>-6.25</v>
      </c>
    </row>
    <row r="28" spans="1:15" s="110" customFormat="1" ht="24.95" customHeight="1" x14ac:dyDescent="0.2">
      <c r="A28" s="193" t="s">
        <v>163</v>
      </c>
      <c r="B28" s="199" t="s">
        <v>164</v>
      </c>
      <c r="C28" s="113">
        <v>4.1414611447184742</v>
      </c>
      <c r="D28" s="115">
        <v>178</v>
      </c>
      <c r="E28" s="114">
        <v>259</v>
      </c>
      <c r="F28" s="114">
        <v>199</v>
      </c>
      <c r="G28" s="114">
        <v>287</v>
      </c>
      <c r="H28" s="140">
        <v>214</v>
      </c>
      <c r="I28" s="115">
        <v>-36</v>
      </c>
      <c r="J28" s="116">
        <v>-16.822429906542055</v>
      </c>
    </row>
    <row r="29" spans="1:15" s="110" customFormat="1" ht="24.95" customHeight="1" x14ac:dyDescent="0.2">
      <c r="A29" s="193">
        <v>86</v>
      </c>
      <c r="B29" s="199" t="s">
        <v>165</v>
      </c>
      <c r="C29" s="113">
        <v>6.4448580735225685</v>
      </c>
      <c r="D29" s="115">
        <v>277</v>
      </c>
      <c r="E29" s="114">
        <v>275</v>
      </c>
      <c r="F29" s="114">
        <v>275</v>
      </c>
      <c r="G29" s="114">
        <v>278</v>
      </c>
      <c r="H29" s="140">
        <v>272</v>
      </c>
      <c r="I29" s="115">
        <v>5</v>
      </c>
      <c r="J29" s="116">
        <v>1.838235294117647</v>
      </c>
    </row>
    <row r="30" spans="1:15" s="110" customFormat="1" ht="24.95" customHeight="1" x14ac:dyDescent="0.2">
      <c r="A30" s="193">
        <v>87.88</v>
      </c>
      <c r="B30" s="204" t="s">
        <v>166</v>
      </c>
      <c r="C30" s="113">
        <v>3.3038622615169846</v>
      </c>
      <c r="D30" s="115">
        <v>142</v>
      </c>
      <c r="E30" s="114">
        <v>163</v>
      </c>
      <c r="F30" s="114">
        <v>176</v>
      </c>
      <c r="G30" s="114">
        <v>173</v>
      </c>
      <c r="H30" s="140">
        <v>170</v>
      </c>
      <c r="I30" s="115">
        <v>-28</v>
      </c>
      <c r="J30" s="116">
        <v>-16.470588235294116</v>
      </c>
    </row>
    <row r="31" spans="1:15" s="110" customFormat="1" ht="24.95" customHeight="1" x14ac:dyDescent="0.2">
      <c r="A31" s="193" t="s">
        <v>167</v>
      </c>
      <c r="B31" s="199" t="s">
        <v>168</v>
      </c>
      <c r="C31" s="113">
        <v>27.617496510004653</v>
      </c>
      <c r="D31" s="115">
        <v>1187</v>
      </c>
      <c r="E31" s="114">
        <v>1246</v>
      </c>
      <c r="F31" s="114">
        <v>1231</v>
      </c>
      <c r="G31" s="114">
        <v>1214</v>
      </c>
      <c r="H31" s="140">
        <v>1198</v>
      </c>
      <c r="I31" s="115">
        <v>-11</v>
      </c>
      <c r="J31" s="116">
        <v>-0.91819699499165275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94.276407631456493</v>
      </c>
      <c r="D36" s="143">
        <v>4052</v>
      </c>
      <c r="E36" s="144">
        <v>4403</v>
      </c>
      <c r="F36" s="144">
        <v>4261</v>
      </c>
      <c r="G36" s="144">
        <v>4400</v>
      </c>
      <c r="H36" s="145">
        <v>4321</v>
      </c>
      <c r="I36" s="143">
        <v>-269</v>
      </c>
      <c r="J36" s="146">
        <v>-6.2254107845406157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4298</v>
      </c>
      <c r="F11" s="264">
        <v>4672</v>
      </c>
      <c r="G11" s="264">
        <v>4538</v>
      </c>
      <c r="H11" s="264">
        <v>4705</v>
      </c>
      <c r="I11" s="265">
        <v>4589</v>
      </c>
      <c r="J11" s="263">
        <v>-291</v>
      </c>
      <c r="K11" s="266">
        <v>-6.3412508171714972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46.882270823638905</v>
      </c>
      <c r="E13" s="115">
        <v>2015</v>
      </c>
      <c r="F13" s="114">
        <v>2148</v>
      </c>
      <c r="G13" s="114">
        <v>2092</v>
      </c>
      <c r="H13" s="114">
        <v>2116</v>
      </c>
      <c r="I13" s="140">
        <v>2070</v>
      </c>
      <c r="J13" s="115">
        <v>-55</v>
      </c>
      <c r="K13" s="116">
        <v>-2.6570048309178742</v>
      </c>
    </row>
    <row r="14" spans="1:15" ht="15.95" customHeight="1" x14ac:dyDescent="0.2">
      <c r="A14" s="306" t="s">
        <v>230</v>
      </c>
      <c r="B14" s="307"/>
      <c r="C14" s="308"/>
      <c r="D14" s="113">
        <v>35.295486272684968</v>
      </c>
      <c r="E14" s="115">
        <v>1517</v>
      </c>
      <c r="F14" s="114">
        <v>1668</v>
      </c>
      <c r="G14" s="114">
        <v>1634</v>
      </c>
      <c r="H14" s="114">
        <v>1713</v>
      </c>
      <c r="I14" s="140">
        <v>1718</v>
      </c>
      <c r="J14" s="115">
        <v>-201</v>
      </c>
      <c r="K14" s="116">
        <v>-11.699650756693829</v>
      </c>
    </row>
    <row r="15" spans="1:15" ht="15.95" customHeight="1" x14ac:dyDescent="0.2">
      <c r="A15" s="306" t="s">
        <v>231</v>
      </c>
      <c r="B15" s="307"/>
      <c r="C15" s="308"/>
      <c r="D15" s="113">
        <v>8.2363890181479764</v>
      </c>
      <c r="E15" s="115">
        <v>354</v>
      </c>
      <c r="F15" s="114">
        <v>363</v>
      </c>
      <c r="G15" s="114">
        <v>346</v>
      </c>
      <c r="H15" s="114">
        <v>341</v>
      </c>
      <c r="I15" s="140">
        <v>342</v>
      </c>
      <c r="J15" s="115">
        <v>12</v>
      </c>
      <c r="K15" s="116">
        <v>3.5087719298245612</v>
      </c>
    </row>
    <row r="16" spans="1:15" ht="15.95" customHeight="1" x14ac:dyDescent="0.2">
      <c r="A16" s="306" t="s">
        <v>232</v>
      </c>
      <c r="B16" s="307"/>
      <c r="C16" s="308"/>
      <c r="D16" s="113">
        <v>4.6300604932526754</v>
      </c>
      <c r="E16" s="115">
        <v>199</v>
      </c>
      <c r="F16" s="114">
        <v>271</v>
      </c>
      <c r="G16" s="114">
        <v>231</v>
      </c>
      <c r="H16" s="114">
        <v>306</v>
      </c>
      <c r="I16" s="140">
        <v>237</v>
      </c>
      <c r="J16" s="115">
        <v>-38</v>
      </c>
      <c r="K16" s="116">
        <v>-16.033755274261605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0.3024662633783155</v>
      </c>
      <c r="E18" s="115">
        <v>13</v>
      </c>
      <c r="F18" s="114">
        <v>13</v>
      </c>
      <c r="G18" s="114">
        <v>9</v>
      </c>
      <c r="H18" s="114">
        <v>11</v>
      </c>
      <c r="I18" s="140">
        <v>11</v>
      </c>
      <c r="J18" s="115">
        <v>2</v>
      </c>
      <c r="K18" s="116">
        <v>18.181818181818183</v>
      </c>
    </row>
    <row r="19" spans="1:11" ht="14.1" customHeight="1" x14ac:dyDescent="0.2">
      <c r="A19" s="306" t="s">
        <v>235</v>
      </c>
      <c r="B19" s="307" t="s">
        <v>236</v>
      </c>
      <c r="C19" s="308"/>
      <c r="D19" s="113">
        <v>6.9799906933457417E-2</v>
      </c>
      <c r="E19" s="115">
        <v>3</v>
      </c>
      <c r="F19" s="114">
        <v>4</v>
      </c>
      <c r="G19" s="114">
        <v>3</v>
      </c>
      <c r="H19" s="114">
        <v>3</v>
      </c>
      <c r="I19" s="140">
        <v>4</v>
      </c>
      <c r="J19" s="115">
        <v>-1</v>
      </c>
      <c r="K19" s="116">
        <v>-25</v>
      </c>
    </row>
    <row r="20" spans="1:11" ht="14.1" customHeight="1" x14ac:dyDescent="0.2">
      <c r="A20" s="306">
        <v>12</v>
      </c>
      <c r="B20" s="307" t="s">
        <v>237</v>
      </c>
      <c r="C20" s="308"/>
      <c r="D20" s="113">
        <v>0.76779897626803162</v>
      </c>
      <c r="E20" s="115">
        <v>33</v>
      </c>
      <c r="F20" s="114">
        <v>32</v>
      </c>
      <c r="G20" s="114">
        <v>31</v>
      </c>
      <c r="H20" s="114">
        <v>29</v>
      </c>
      <c r="I20" s="140">
        <v>28</v>
      </c>
      <c r="J20" s="115">
        <v>5</v>
      </c>
      <c r="K20" s="116">
        <v>17.857142857142858</v>
      </c>
    </row>
    <row r="21" spans="1:11" ht="14.1" customHeight="1" x14ac:dyDescent="0.2">
      <c r="A21" s="306">
        <v>21</v>
      </c>
      <c r="B21" s="307" t="s">
        <v>238</v>
      </c>
      <c r="C21" s="308"/>
      <c r="D21" s="113">
        <v>0.16286644951140064</v>
      </c>
      <c r="E21" s="115">
        <v>7</v>
      </c>
      <c r="F21" s="114">
        <v>6</v>
      </c>
      <c r="G21" s="114">
        <v>7</v>
      </c>
      <c r="H21" s="114">
        <v>6</v>
      </c>
      <c r="I21" s="140" t="s">
        <v>513</v>
      </c>
      <c r="J21" s="115" t="s">
        <v>513</v>
      </c>
      <c r="K21" s="116" t="s">
        <v>513</v>
      </c>
    </row>
    <row r="22" spans="1:11" ht="14.1" customHeight="1" x14ac:dyDescent="0.2">
      <c r="A22" s="306">
        <v>22</v>
      </c>
      <c r="B22" s="307" t="s">
        <v>239</v>
      </c>
      <c r="C22" s="308"/>
      <c r="D22" s="113">
        <v>0.3024662633783155</v>
      </c>
      <c r="E22" s="115">
        <v>13</v>
      </c>
      <c r="F22" s="114">
        <v>9</v>
      </c>
      <c r="G22" s="114">
        <v>11</v>
      </c>
      <c r="H22" s="114">
        <v>14</v>
      </c>
      <c r="I22" s="140">
        <v>10</v>
      </c>
      <c r="J22" s="115">
        <v>3</v>
      </c>
      <c r="K22" s="116">
        <v>30</v>
      </c>
    </row>
    <row r="23" spans="1:11" ht="14.1" customHeight="1" x14ac:dyDescent="0.2">
      <c r="A23" s="306">
        <v>23</v>
      </c>
      <c r="B23" s="307" t="s">
        <v>240</v>
      </c>
      <c r="C23" s="308"/>
      <c r="D23" s="113">
        <v>0.34899953466728711</v>
      </c>
      <c r="E23" s="115">
        <v>15</v>
      </c>
      <c r="F23" s="114">
        <v>15</v>
      </c>
      <c r="G23" s="114">
        <v>16</v>
      </c>
      <c r="H23" s="114">
        <v>18</v>
      </c>
      <c r="I23" s="140">
        <v>16</v>
      </c>
      <c r="J23" s="115">
        <v>-1</v>
      </c>
      <c r="K23" s="116">
        <v>-6.25</v>
      </c>
    </row>
    <row r="24" spans="1:11" ht="14.1" customHeight="1" x14ac:dyDescent="0.2">
      <c r="A24" s="306">
        <v>24</v>
      </c>
      <c r="B24" s="307" t="s">
        <v>241</v>
      </c>
      <c r="C24" s="308"/>
      <c r="D24" s="113">
        <v>0.18613308515588645</v>
      </c>
      <c r="E24" s="115">
        <v>8</v>
      </c>
      <c r="F24" s="114">
        <v>11</v>
      </c>
      <c r="G24" s="114">
        <v>13</v>
      </c>
      <c r="H24" s="114">
        <v>11</v>
      </c>
      <c r="I24" s="140">
        <v>10</v>
      </c>
      <c r="J24" s="115">
        <v>-2</v>
      </c>
      <c r="K24" s="116">
        <v>-20</v>
      </c>
    </row>
    <row r="25" spans="1:11" ht="14.1" customHeight="1" x14ac:dyDescent="0.2">
      <c r="A25" s="306">
        <v>25</v>
      </c>
      <c r="B25" s="307" t="s">
        <v>242</v>
      </c>
      <c r="C25" s="308"/>
      <c r="D25" s="113">
        <v>0.90739879013494651</v>
      </c>
      <c r="E25" s="115">
        <v>39</v>
      </c>
      <c r="F25" s="114">
        <v>43</v>
      </c>
      <c r="G25" s="114">
        <v>36</v>
      </c>
      <c r="H25" s="114">
        <v>33</v>
      </c>
      <c r="I25" s="140">
        <v>32</v>
      </c>
      <c r="J25" s="115">
        <v>7</v>
      </c>
      <c r="K25" s="116">
        <v>21.875</v>
      </c>
    </row>
    <row r="26" spans="1:11" ht="14.1" customHeight="1" x14ac:dyDescent="0.2">
      <c r="A26" s="306">
        <v>26</v>
      </c>
      <c r="B26" s="307" t="s">
        <v>243</v>
      </c>
      <c r="C26" s="308"/>
      <c r="D26" s="113">
        <v>0.44206607724523034</v>
      </c>
      <c r="E26" s="115">
        <v>19</v>
      </c>
      <c r="F26" s="114">
        <v>21</v>
      </c>
      <c r="G26" s="114">
        <v>22</v>
      </c>
      <c r="H26" s="114">
        <v>20</v>
      </c>
      <c r="I26" s="140">
        <v>24</v>
      </c>
      <c r="J26" s="115">
        <v>-5</v>
      </c>
      <c r="K26" s="116">
        <v>-20.833333333333332</v>
      </c>
    </row>
    <row r="27" spans="1:11" ht="14.1" customHeight="1" x14ac:dyDescent="0.2">
      <c r="A27" s="306">
        <v>27</v>
      </c>
      <c r="B27" s="307" t="s">
        <v>244</v>
      </c>
      <c r="C27" s="308"/>
      <c r="D27" s="113">
        <v>0.32573289902280128</v>
      </c>
      <c r="E27" s="115">
        <v>14</v>
      </c>
      <c r="F27" s="114">
        <v>10</v>
      </c>
      <c r="G27" s="114">
        <v>12</v>
      </c>
      <c r="H27" s="114">
        <v>14</v>
      </c>
      <c r="I27" s="140">
        <v>18</v>
      </c>
      <c r="J27" s="115">
        <v>-4</v>
      </c>
      <c r="K27" s="116">
        <v>-22.222222222222221</v>
      </c>
    </row>
    <row r="28" spans="1:11" ht="14.1" customHeight="1" x14ac:dyDescent="0.2">
      <c r="A28" s="306">
        <v>28</v>
      </c>
      <c r="B28" s="307" t="s">
        <v>245</v>
      </c>
      <c r="C28" s="308"/>
      <c r="D28" s="113">
        <v>0.23266635644485809</v>
      </c>
      <c r="E28" s="115">
        <v>10</v>
      </c>
      <c r="F28" s="114">
        <v>12</v>
      </c>
      <c r="G28" s="114">
        <v>11</v>
      </c>
      <c r="H28" s="114">
        <v>11</v>
      </c>
      <c r="I28" s="140">
        <v>12</v>
      </c>
      <c r="J28" s="115">
        <v>-2</v>
      </c>
      <c r="K28" s="116">
        <v>-16.666666666666668</v>
      </c>
    </row>
    <row r="29" spans="1:11" ht="14.1" customHeight="1" x14ac:dyDescent="0.2">
      <c r="A29" s="306">
        <v>29</v>
      </c>
      <c r="B29" s="307" t="s">
        <v>246</v>
      </c>
      <c r="C29" s="308"/>
      <c r="D29" s="113">
        <v>3.5365286179618427</v>
      </c>
      <c r="E29" s="115">
        <v>152</v>
      </c>
      <c r="F29" s="114">
        <v>173</v>
      </c>
      <c r="G29" s="114">
        <v>145</v>
      </c>
      <c r="H29" s="114">
        <v>164</v>
      </c>
      <c r="I29" s="140">
        <v>157</v>
      </c>
      <c r="J29" s="115">
        <v>-5</v>
      </c>
      <c r="K29" s="116">
        <v>-3.1847133757961785</v>
      </c>
    </row>
    <row r="30" spans="1:11" ht="14.1" customHeight="1" x14ac:dyDescent="0.2">
      <c r="A30" s="306" t="s">
        <v>247</v>
      </c>
      <c r="B30" s="307" t="s">
        <v>248</v>
      </c>
      <c r="C30" s="308"/>
      <c r="D30" s="113">
        <v>0.37226617031177289</v>
      </c>
      <c r="E30" s="115">
        <v>16</v>
      </c>
      <c r="F30" s="114">
        <v>15</v>
      </c>
      <c r="G30" s="114">
        <v>17</v>
      </c>
      <c r="H30" s="114">
        <v>19</v>
      </c>
      <c r="I30" s="140">
        <v>16</v>
      </c>
      <c r="J30" s="115">
        <v>0</v>
      </c>
      <c r="K30" s="116">
        <v>0</v>
      </c>
    </row>
    <row r="31" spans="1:11" ht="14.1" customHeight="1" x14ac:dyDescent="0.2">
      <c r="A31" s="306" t="s">
        <v>249</v>
      </c>
      <c r="B31" s="307" t="s">
        <v>250</v>
      </c>
      <c r="C31" s="308"/>
      <c r="D31" s="113">
        <v>3.1642624476500698</v>
      </c>
      <c r="E31" s="115">
        <v>136</v>
      </c>
      <c r="F31" s="114">
        <v>158</v>
      </c>
      <c r="G31" s="114">
        <v>128</v>
      </c>
      <c r="H31" s="114">
        <v>145</v>
      </c>
      <c r="I31" s="140">
        <v>141</v>
      </c>
      <c r="J31" s="115">
        <v>-5</v>
      </c>
      <c r="K31" s="116">
        <v>-3.5460992907801416</v>
      </c>
    </row>
    <row r="32" spans="1:11" ht="14.1" customHeight="1" x14ac:dyDescent="0.2">
      <c r="A32" s="306">
        <v>31</v>
      </c>
      <c r="B32" s="307" t="s">
        <v>251</v>
      </c>
      <c r="C32" s="308"/>
      <c r="D32" s="113">
        <v>0.20939972080037228</v>
      </c>
      <c r="E32" s="115">
        <v>9</v>
      </c>
      <c r="F32" s="114">
        <v>9</v>
      </c>
      <c r="G32" s="114">
        <v>8</v>
      </c>
      <c r="H32" s="114">
        <v>12</v>
      </c>
      <c r="I32" s="140">
        <v>12</v>
      </c>
      <c r="J32" s="115">
        <v>-3</v>
      </c>
      <c r="K32" s="116">
        <v>-25</v>
      </c>
    </row>
    <row r="33" spans="1:11" ht="14.1" customHeight="1" x14ac:dyDescent="0.2">
      <c r="A33" s="306">
        <v>32</v>
      </c>
      <c r="B33" s="307" t="s">
        <v>252</v>
      </c>
      <c r="C33" s="308"/>
      <c r="D33" s="113">
        <v>0.34899953466728711</v>
      </c>
      <c r="E33" s="115">
        <v>15</v>
      </c>
      <c r="F33" s="114">
        <v>16</v>
      </c>
      <c r="G33" s="114">
        <v>16</v>
      </c>
      <c r="H33" s="114">
        <v>18</v>
      </c>
      <c r="I33" s="140">
        <v>17</v>
      </c>
      <c r="J33" s="115">
        <v>-2</v>
      </c>
      <c r="K33" s="116">
        <v>-11.764705882352942</v>
      </c>
    </row>
    <row r="34" spans="1:11" ht="14.1" customHeight="1" x14ac:dyDescent="0.2">
      <c r="A34" s="306">
        <v>33</v>
      </c>
      <c r="B34" s="307" t="s">
        <v>253</v>
      </c>
      <c r="C34" s="308"/>
      <c r="D34" s="113">
        <v>0.20939972080037228</v>
      </c>
      <c r="E34" s="115">
        <v>9</v>
      </c>
      <c r="F34" s="114">
        <v>8</v>
      </c>
      <c r="G34" s="114">
        <v>11</v>
      </c>
      <c r="H34" s="114">
        <v>12</v>
      </c>
      <c r="I34" s="140">
        <v>11</v>
      </c>
      <c r="J34" s="115">
        <v>-2</v>
      </c>
      <c r="K34" s="116">
        <v>-18.181818181818183</v>
      </c>
    </row>
    <row r="35" spans="1:11" ht="14.1" customHeight="1" x14ac:dyDescent="0.2">
      <c r="A35" s="306">
        <v>34</v>
      </c>
      <c r="B35" s="307" t="s">
        <v>254</v>
      </c>
      <c r="C35" s="308"/>
      <c r="D35" s="113">
        <v>3.0944625407166124</v>
      </c>
      <c r="E35" s="115">
        <v>133</v>
      </c>
      <c r="F35" s="114">
        <v>133</v>
      </c>
      <c r="G35" s="114">
        <v>141</v>
      </c>
      <c r="H35" s="114">
        <v>143</v>
      </c>
      <c r="I35" s="140">
        <v>139</v>
      </c>
      <c r="J35" s="115">
        <v>-6</v>
      </c>
      <c r="K35" s="116">
        <v>-4.3165467625899279</v>
      </c>
    </row>
    <row r="36" spans="1:11" ht="14.1" customHeight="1" x14ac:dyDescent="0.2">
      <c r="A36" s="306">
        <v>41</v>
      </c>
      <c r="B36" s="307" t="s">
        <v>255</v>
      </c>
      <c r="C36" s="308"/>
      <c r="D36" s="113">
        <v>0</v>
      </c>
      <c r="E36" s="115">
        <v>0</v>
      </c>
      <c r="F36" s="114" t="s">
        <v>513</v>
      </c>
      <c r="G36" s="114" t="s">
        <v>513</v>
      </c>
      <c r="H36" s="114" t="s">
        <v>513</v>
      </c>
      <c r="I36" s="140" t="s">
        <v>513</v>
      </c>
      <c r="J36" s="115" t="s">
        <v>513</v>
      </c>
      <c r="K36" s="116" t="s">
        <v>513</v>
      </c>
    </row>
    <row r="37" spans="1:11" ht="14.1" customHeight="1" x14ac:dyDescent="0.2">
      <c r="A37" s="306">
        <v>42</v>
      </c>
      <c r="B37" s="307" t="s">
        <v>256</v>
      </c>
      <c r="C37" s="308"/>
      <c r="D37" s="113">
        <v>0</v>
      </c>
      <c r="E37" s="115">
        <v>0</v>
      </c>
      <c r="F37" s="114">
        <v>0</v>
      </c>
      <c r="G37" s="114">
        <v>0</v>
      </c>
      <c r="H37" s="114">
        <v>0</v>
      </c>
      <c r="I37" s="140">
        <v>0</v>
      </c>
      <c r="J37" s="115">
        <v>0</v>
      </c>
      <c r="K37" s="116">
        <v>0</v>
      </c>
    </row>
    <row r="38" spans="1:11" ht="14.1" customHeight="1" x14ac:dyDescent="0.2">
      <c r="A38" s="306">
        <v>43</v>
      </c>
      <c r="B38" s="307" t="s">
        <v>257</v>
      </c>
      <c r="C38" s="308"/>
      <c r="D38" s="113">
        <v>0.34899953466728711</v>
      </c>
      <c r="E38" s="115">
        <v>15</v>
      </c>
      <c r="F38" s="114">
        <v>13</v>
      </c>
      <c r="G38" s="114">
        <v>13</v>
      </c>
      <c r="H38" s="114">
        <v>15</v>
      </c>
      <c r="I38" s="140">
        <v>20</v>
      </c>
      <c r="J38" s="115">
        <v>-5</v>
      </c>
      <c r="K38" s="116">
        <v>-25</v>
      </c>
    </row>
    <row r="39" spans="1:11" ht="14.1" customHeight="1" x14ac:dyDescent="0.2">
      <c r="A39" s="306">
        <v>51</v>
      </c>
      <c r="B39" s="307" t="s">
        <v>258</v>
      </c>
      <c r="C39" s="308"/>
      <c r="D39" s="113">
        <v>14.146114471847371</v>
      </c>
      <c r="E39" s="115">
        <v>608</v>
      </c>
      <c r="F39" s="114">
        <v>627</v>
      </c>
      <c r="G39" s="114">
        <v>640</v>
      </c>
      <c r="H39" s="114">
        <v>625</v>
      </c>
      <c r="I39" s="140">
        <v>610</v>
      </c>
      <c r="J39" s="115">
        <v>-2</v>
      </c>
      <c r="K39" s="116">
        <v>-0.32786885245901637</v>
      </c>
    </row>
    <row r="40" spans="1:11" ht="14.1" customHeight="1" x14ac:dyDescent="0.2">
      <c r="A40" s="306" t="s">
        <v>259</v>
      </c>
      <c r="B40" s="307" t="s">
        <v>260</v>
      </c>
      <c r="C40" s="308"/>
      <c r="D40" s="113">
        <v>13.866914844113541</v>
      </c>
      <c r="E40" s="115">
        <v>596</v>
      </c>
      <c r="F40" s="114">
        <v>614</v>
      </c>
      <c r="G40" s="114">
        <v>628</v>
      </c>
      <c r="H40" s="114">
        <v>613</v>
      </c>
      <c r="I40" s="140">
        <v>600</v>
      </c>
      <c r="J40" s="115">
        <v>-4</v>
      </c>
      <c r="K40" s="116">
        <v>-0.66666666666666663</v>
      </c>
    </row>
    <row r="41" spans="1:11" ht="14.1" customHeight="1" x14ac:dyDescent="0.2">
      <c r="A41" s="306"/>
      <c r="B41" s="307" t="s">
        <v>261</v>
      </c>
      <c r="C41" s="308"/>
      <c r="D41" s="113">
        <v>1.4425314099581201</v>
      </c>
      <c r="E41" s="115">
        <v>62</v>
      </c>
      <c r="F41" s="114">
        <v>60</v>
      </c>
      <c r="G41" s="114">
        <v>77</v>
      </c>
      <c r="H41" s="114">
        <v>61</v>
      </c>
      <c r="I41" s="140">
        <v>59</v>
      </c>
      <c r="J41" s="115">
        <v>3</v>
      </c>
      <c r="K41" s="116">
        <v>5.0847457627118642</v>
      </c>
    </row>
    <row r="42" spans="1:11" ht="14.1" customHeight="1" x14ac:dyDescent="0.2">
      <c r="A42" s="306">
        <v>52</v>
      </c>
      <c r="B42" s="307" t="s">
        <v>262</v>
      </c>
      <c r="C42" s="308"/>
      <c r="D42" s="113">
        <v>5.6305258259655657</v>
      </c>
      <c r="E42" s="115">
        <v>242</v>
      </c>
      <c r="F42" s="114">
        <v>246</v>
      </c>
      <c r="G42" s="114">
        <v>247</v>
      </c>
      <c r="H42" s="114">
        <v>245</v>
      </c>
      <c r="I42" s="140">
        <v>262</v>
      </c>
      <c r="J42" s="115">
        <v>-20</v>
      </c>
      <c r="K42" s="116">
        <v>-7.6335877862595423</v>
      </c>
    </row>
    <row r="43" spans="1:11" ht="14.1" customHeight="1" x14ac:dyDescent="0.2">
      <c r="A43" s="306" t="s">
        <v>263</v>
      </c>
      <c r="B43" s="307" t="s">
        <v>264</v>
      </c>
      <c r="C43" s="308"/>
      <c r="D43" s="113">
        <v>5.6072591903210798</v>
      </c>
      <c r="E43" s="115">
        <v>241</v>
      </c>
      <c r="F43" s="114">
        <v>244</v>
      </c>
      <c r="G43" s="114">
        <v>244</v>
      </c>
      <c r="H43" s="114">
        <v>242</v>
      </c>
      <c r="I43" s="140">
        <v>260</v>
      </c>
      <c r="J43" s="115">
        <v>-19</v>
      </c>
      <c r="K43" s="116">
        <v>-7.3076923076923075</v>
      </c>
    </row>
    <row r="44" spans="1:11" ht="14.1" customHeight="1" x14ac:dyDescent="0.2">
      <c r="A44" s="306">
        <v>53</v>
      </c>
      <c r="B44" s="307" t="s">
        <v>265</v>
      </c>
      <c r="C44" s="308"/>
      <c r="D44" s="113">
        <v>0.65146579804560256</v>
      </c>
      <c r="E44" s="115">
        <v>28</v>
      </c>
      <c r="F44" s="114">
        <v>35</v>
      </c>
      <c r="G44" s="114">
        <v>39</v>
      </c>
      <c r="H44" s="114">
        <v>41</v>
      </c>
      <c r="I44" s="140">
        <v>48</v>
      </c>
      <c r="J44" s="115">
        <v>-20</v>
      </c>
      <c r="K44" s="116">
        <v>-41.666666666666664</v>
      </c>
    </row>
    <row r="45" spans="1:11" ht="14.1" customHeight="1" x14ac:dyDescent="0.2">
      <c r="A45" s="306" t="s">
        <v>266</v>
      </c>
      <c r="B45" s="307" t="s">
        <v>267</v>
      </c>
      <c r="C45" s="308"/>
      <c r="D45" s="113">
        <v>0.60493252675663101</v>
      </c>
      <c r="E45" s="115">
        <v>26</v>
      </c>
      <c r="F45" s="114">
        <v>33</v>
      </c>
      <c r="G45" s="114">
        <v>37</v>
      </c>
      <c r="H45" s="114">
        <v>39</v>
      </c>
      <c r="I45" s="140">
        <v>46</v>
      </c>
      <c r="J45" s="115">
        <v>-20</v>
      </c>
      <c r="K45" s="116">
        <v>-43.478260869565219</v>
      </c>
    </row>
    <row r="46" spans="1:11" ht="14.1" customHeight="1" x14ac:dyDescent="0.2">
      <c r="A46" s="306">
        <v>54</v>
      </c>
      <c r="B46" s="307" t="s">
        <v>268</v>
      </c>
      <c r="C46" s="308"/>
      <c r="D46" s="113">
        <v>12.308050255932992</v>
      </c>
      <c r="E46" s="115">
        <v>529</v>
      </c>
      <c r="F46" s="114">
        <v>551</v>
      </c>
      <c r="G46" s="114">
        <v>530</v>
      </c>
      <c r="H46" s="114">
        <v>530</v>
      </c>
      <c r="I46" s="140">
        <v>515</v>
      </c>
      <c r="J46" s="115">
        <v>14</v>
      </c>
      <c r="K46" s="116">
        <v>2.7184466019417477</v>
      </c>
    </row>
    <row r="47" spans="1:11" ht="14.1" customHeight="1" x14ac:dyDescent="0.2">
      <c r="A47" s="306">
        <v>61</v>
      </c>
      <c r="B47" s="307" t="s">
        <v>269</v>
      </c>
      <c r="C47" s="308"/>
      <c r="D47" s="113">
        <v>0.65146579804560256</v>
      </c>
      <c r="E47" s="115">
        <v>28</v>
      </c>
      <c r="F47" s="114">
        <v>25</v>
      </c>
      <c r="G47" s="114">
        <v>23</v>
      </c>
      <c r="H47" s="114">
        <v>23</v>
      </c>
      <c r="I47" s="140">
        <v>22</v>
      </c>
      <c r="J47" s="115">
        <v>6</v>
      </c>
      <c r="K47" s="116">
        <v>27.272727272727273</v>
      </c>
    </row>
    <row r="48" spans="1:11" ht="14.1" customHeight="1" x14ac:dyDescent="0.2">
      <c r="A48" s="306">
        <v>62</v>
      </c>
      <c r="B48" s="307" t="s">
        <v>270</v>
      </c>
      <c r="C48" s="308"/>
      <c r="D48" s="113">
        <v>8.9343880874825494</v>
      </c>
      <c r="E48" s="115">
        <v>384</v>
      </c>
      <c r="F48" s="114">
        <v>423</v>
      </c>
      <c r="G48" s="114">
        <v>385</v>
      </c>
      <c r="H48" s="114">
        <v>401</v>
      </c>
      <c r="I48" s="140">
        <v>388</v>
      </c>
      <c r="J48" s="115">
        <v>-4</v>
      </c>
      <c r="K48" s="116">
        <v>-1.0309278350515463</v>
      </c>
    </row>
    <row r="49" spans="1:11" ht="14.1" customHeight="1" x14ac:dyDescent="0.2">
      <c r="A49" s="306">
        <v>63</v>
      </c>
      <c r="B49" s="307" t="s">
        <v>271</v>
      </c>
      <c r="C49" s="308"/>
      <c r="D49" s="113">
        <v>14.727780362959516</v>
      </c>
      <c r="E49" s="115">
        <v>633</v>
      </c>
      <c r="F49" s="114">
        <v>751</v>
      </c>
      <c r="G49" s="114">
        <v>729</v>
      </c>
      <c r="H49" s="114">
        <v>765</v>
      </c>
      <c r="I49" s="140">
        <v>786</v>
      </c>
      <c r="J49" s="115">
        <v>-153</v>
      </c>
      <c r="K49" s="116">
        <v>-19.465648854961831</v>
      </c>
    </row>
    <row r="50" spans="1:11" ht="14.1" customHeight="1" x14ac:dyDescent="0.2">
      <c r="A50" s="306" t="s">
        <v>272</v>
      </c>
      <c r="B50" s="307" t="s">
        <v>273</v>
      </c>
      <c r="C50" s="308"/>
      <c r="D50" s="113">
        <v>0.72126570497906006</v>
      </c>
      <c r="E50" s="115">
        <v>31</v>
      </c>
      <c r="F50" s="114">
        <v>31</v>
      </c>
      <c r="G50" s="114">
        <v>33</v>
      </c>
      <c r="H50" s="114">
        <v>29</v>
      </c>
      <c r="I50" s="140">
        <v>29</v>
      </c>
      <c r="J50" s="115">
        <v>2</v>
      </c>
      <c r="K50" s="116">
        <v>6.8965517241379306</v>
      </c>
    </row>
    <row r="51" spans="1:11" ht="14.1" customHeight="1" x14ac:dyDescent="0.2">
      <c r="A51" s="306" t="s">
        <v>274</v>
      </c>
      <c r="B51" s="307" t="s">
        <v>275</v>
      </c>
      <c r="C51" s="308"/>
      <c r="D51" s="113">
        <v>12.773382968822709</v>
      </c>
      <c r="E51" s="115">
        <v>549</v>
      </c>
      <c r="F51" s="114">
        <v>657</v>
      </c>
      <c r="G51" s="114">
        <v>627</v>
      </c>
      <c r="H51" s="114">
        <v>664</v>
      </c>
      <c r="I51" s="140">
        <v>654</v>
      </c>
      <c r="J51" s="115">
        <v>-105</v>
      </c>
      <c r="K51" s="116">
        <v>-16.055045871559631</v>
      </c>
    </row>
    <row r="52" spans="1:11" ht="14.1" customHeight="1" x14ac:dyDescent="0.2">
      <c r="A52" s="306">
        <v>71</v>
      </c>
      <c r="B52" s="307" t="s">
        <v>276</v>
      </c>
      <c r="C52" s="308"/>
      <c r="D52" s="113">
        <v>9.8650535132619819</v>
      </c>
      <c r="E52" s="115">
        <v>424</v>
      </c>
      <c r="F52" s="114">
        <v>453</v>
      </c>
      <c r="G52" s="114">
        <v>446</v>
      </c>
      <c r="H52" s="114">
        <v>479</v>
      </c>
      <c r="I52" s="140">
        <v>462</v>
      </c>
      <c r="J52" s="115">
        <v>-38</v>
      </c>
      <c r="K52" s="116">
        <v>-8.2251082251082259</v>
      </c>
    </row>
    <row r="53" spans="1:11" ht="14.1" customHeight="1" x14ac:dyDescent="0.2">
      <c r="A53" s="306" t="s">
        <v>277</v>
      </c>
      <c r="B53" s="307" t="s">
        <v>278</v>
      </c>
      <c r="C53" s="308"/>
      <c r="D53" s="113">
        <v>0.90739879013494651</v>
      </c>
      <c r="E53" s="115">
        <v>39</v>
      </c>
      <c r="F53" s="114">
        <v>42</v>
      </c>
      <c r="G53" s="114">
        <v>44</v>
      </c>
      <c r="H53" s="114">
        <v>38</v>
      </c>
      <c r="I53" s="140">
        <v>38</v>
      </c>
      <c r="J53" s="115">
        <v>1</v>
      </c>
      <c r="K53" s="116">
        <v>2.6315789473684212</v>
      </c>
    </row>
    <row r="54" spans="1:11" ht="14.1" customHeight="1" x14ac:dyDescent="0.2">
      <c r="A54" s="306" t="s">
        <v>279</v>
      </c>
      <c r="B54" s="307" t="s">
        <v>280</v>
      </c>
      <c r="C54" s="308"/>
      <c r="D54" s="113">
        <v>8.515588645881806</v>
      </c>
      <c r="E54" s="115">
        <v>366</v>
      </c>
      <c r="F54" s="114">
        <v>389</v>
      </c>
      <c r="G54" s="114">
        <v>377</v>
      </c>
      <c r="H54" s="114">
        <v>417</v>
      </c>
      <c r="I54" s="140">
        <v>398</v>
      </c>
      <c r="J54" s="115">
        <v>-32</v>
      </c>
      <c r="K54" s="116">
        <v>-8.0402010050251249</v>
      </c>
    </row>
    <row r="55" spans="1:11" ht="14.1" customHeight="1" x14ac:dyDescent="0.2">
      <c r="A55" s="306">
        <v>72</v>
      </c>
      <c r="B55" s="307" t="s">
        <v>281</v>
      </c>
      <c r="C55" s="308"/>
      <c r="D55" s="113">
        <v>1.9311307584923221</v>
      </c>
      <c r="E55" s="115">
        <v>83</v>
      </c>
      <c r="F55" s="114">
        <v>92</v>
      </c>
      <c r="G55" s="114">
        <v>90</v>
      </c>
      <c r="H55" s="114">
        <v>89</v>
      </c>
      <c r="I55" s="140">
        <v>82</v>
      </c>
      <c r="J55" s="115">
        <v>1</v>
      </c>
      <c r="K55" s="116">
        <v>1.2195121951219512</v>
      </c>
    </row>
    <row r="56" spans="1:11" ht="14.1" customHeight="1" x14ac:dyDescent="0.2">
      <c r="A56" s="306" t="s">
        <v>282</v>
      </c>
      <c r="B56" s="307" t="s">
        <v>283</v>
      </c>
      <c r="C56" s="308"/>
      <c r="D56" s="113">
        <v>0.39553280595625873</v>
      </c>
      <c r="E56" s="115">
        <v>17</v>
      </c>
      <c r="F56" s="114">
        <v>18</v>
      </c>
      <c r="G56" s="114">
        <v>18</v>
      </c>
      <c r="H56" s="114">
        <v>17</v>
      </c>
      <c r="I56" s="140">
        <v>17</v>
      </c>
      <c r="J56" s="115">
        <v>0</v>
      </c>
      <c r="K56" s="116">
        <v>0</v>
      </c>
    </row>
    <row r="57" spans="1:11" ht="14.1" customHeight="1" x14ac:dyDescent="0.2">
      <c r="A57" s="306" t="s">
        <v>284</v>
      </c>
      <c r="B57" s="307" t="s">
        <v>285</v>
      </c>
      <c r="C57" s="308"/>
      <c r="D57" s="113">
        <v>1.0004653327128896</v>
      </c>
      <c r="E57" s="115">
        <v>43</v>
      </c>
      <c r="F57" s="114">
        <v>50</v>
      </c>
      <c r="G57" s="114">
        <v>49</v>
      </c>
      <c r="H57" s="114">
        <v>49</v>
      </c>
      <c r="I57" s="140">
        <v>45</v>
      </c>
      <c r="J57" s="115">
        <v>-2</v>
      </c>
      <c r="K57" s="116">
        <v>-4.4444444444444446</v>
      </c>
    </row>
    <row r="58" spans="1:11" ht="14.1" customHeight="1" x14ac:dyDescent="0.2">
      <c r="A58" s="306">
        <v>73</v>
      </c>
      <c r="B58" s="307" t="s">
        <v>286</v>
      </c>
      <c r="C58" s="308"/>
      <c r="D58" s="113">
        <v>1.0237319683573756</v>
      </c>
      <c r="E58" s="115">
        <v>44</v>
      </c>
      <c r="F58" s="114">
        <v>47</v>
      </c>
      <c r="G58" s="114">
        <v>49</v>
      </c>
      <c r="H58" s="114">
        <v>52</v>
      </c>
      <c r="I58" s="140">
        <v>52</v>
      </c>
      <c r="J58" s="115">
        <v>-8</v>
      </c>
      <c r="K58" s="116">
        <v>-15.384615384615385</v>
      </c>
    </row>
    <row r="59" spans="1:11" ht="14.1" customHeight="1" x14ac:dyDescent="0.2">
      <c r="A59" s="306" t="s">
        <v>287</v>
      </c>
      <c r="B59" s="307" t="s">
        <v>288</v>
      </c>
      <c r="C59" s="308"/>
      <c r="D59" s="113">
        <v>0.79106561191251745</v>
      </c>
      <c r="E59" s="115">
        <v>34</v>
      </c>
      <c r="F59" s="114">
        <v>35</v>
      </c>
      <c r="G59" s="114">
        <v>37</v>
      </c>
      <c r="H59" s="114">
        <v>39</v>
      </c>
      <c r="I59" s="140">
        <v>39</v>
      </c>
      <c r="J59" s="115">
        <v>-5</v>
      </c>
      <c r="K59" s="116">
        <v>-12.820512820512821</v>
      </c>
    </row>
    <row r="60" spans="1:11" ht="14.1" customHeight="1" x14ac:dyDescent="0.2">
      <c r="A60" s="306">
        <v>81</v>
      </c>
      <c r="B60" s="307" t="s">
        <v>289</v>
      </c>
      <c r="C60" s="308"/>
      <c r="D60" s="113">
        <v>3.1177291763610984</v>
      </c>
      <c r="E60" s="115">
        <v>134</v>
      </c>
      <c r="F60" s="114">
        <v>134</v>
      </c>
      <c r="G60" s="114">
        <v>136</v>
      </c>
      <c r="H60" s="114">
        <v>137</v>
      </c>
      <c r="I60" s="140">
        <v>131</v>
      </c>
      <c r="J60" s="115">
        <v>3</v>
      </c>
      <c r="K60" s="116">
        <v>2.2900763358778624</v>
      </c>
    </row>
    <row r="61" spans="1:11" ht="14.1" customHeight="1" x14ac:dyDescent="0.2">
      <c r="A61" s="306" t="s">
        <v>290</v>
      </c>
      <c r="B61" s="307" t="s">
        <v>291</v>
      </c>
      <c r="C61" s="308"/>
      <c r="D61" s="113">
        <v>1.3727315030246627</v>
      </c>
      <c r="E61" s="115">
        <v>59</v>
      </c>
      <c r="F61" s="114">
        <v>55</v>
      </c>
      <c r="G61" s="114">
        <v>53</v>
      </c>
      <c r="H61" s="114">
        <v>55</v>
      </c>
      <c r="I61" s="140">
        <v>52</v>
      </c>
      <c r="J61" s="115">
        <v>7</v>
      </c>
      <c r="K61" s="116">
        <v>13.461538461538462</v>
      </c>
    </row>
    <row r="62" spans="1:11" ht="14.1" customHeight="1" x14ac:dyDescent="0.2">
      <c r="A62" s="306" t="s">
        <v>292</v>
      </c>
      <c r="B62" s="307" t="s">
        <v>293</v>
      </c>
      <c r="C62" s="308"/>
      <c r="D62" s="113">
        <v>0.53513261982317362</v>
      </c>
      <c r="E62" s="115">
        <v>23</v>
      </c>
      <c r="F62" s="114">
        <v>29</v>
      </c>
      <c r="G62" s="114">
        <v>30</v>
      </c>
      <c r="H62" s="114">
        <v>33</v>
      </c>
      <c r="I62" s="140">
        <v>30</v>
      </c>
      <c r="J62" s="115">
        <v>-7</v>
      </c>
      <c r="K62" s="116">
        <v>-23.333333333333332</v>
      </c>
    </row>
    <row r="63" spans="1:11" ht="14.1" customHeight="1" x14ac:dyDescent="0.2">
      <c r="A63" s="306"/>
      <c r="B63" s="307" t="s">
        <v>294</v>
      </c>
      <c r="C63" s="308"/>
      <c r="D63" s="113">
        <v>0.51186598417868778</v>
      </c>
      <c r="E63" s="115">
        <v>22</v>
      </c>
      <c r="F63" s="114">
        <v>26</v>
      </c>
      <c r="G63" s="114">
        <v>28</v>
      </c>
      <c r="H63" s="114">
        <v>32</v>
      </c>
      <c r="I63" s="140">
        <v>29</v>
      </c>
      <c r="J63" s="115">
        <v>-7</v>
      </c>
      <c r="K63" s="116">
        <v>-24.137931034482758</v>
      </c>
    </row>
    <row r="64" spans="1:11" ht="14.1" customHeight="1" x14ac:dyDescent="0.2">
      <c r="A64" s="306" t="s">
        <v>295</v>
      </c>
      <c r="B64" s="307" t="s">
        <v>296</v>
      </c>
      <c r="C64" s="308"/>
      <c r="D64" s="113">
        <v>0.11633317822242904</v>
      </c>
      <c r="E64" s="115">
        <v>5</v>
      </c>
      <c r="F64" s="114">
        <v>4</v>
      </c>
      <c r="G64" s="114">
        <v>4</v>
      </c>
      <c r="H64" s="114">
        <v>4</v>
      </c>
      <c r="I64" s="140">
        <v>3</v>
      </c>
      <c r="J64" s="115">
        <v>2</v>
      </c>
      <c r="K64" s="116">
        <v>66.666666666666671</v>
      </c>
    </row>
    <row r="65" spans="1:11" ht="14.1" customHeight="1" x14ac:dyDescent="0.2">
      <c r="A65" s="306" t="s">
        <v>297</v>
      </c>
      <c r="B65" s="307" t="s">
        <v>298</v>
      </c>
      <c r="C65" s="308"/>
      <c r="D65" s="113">
        <v>0.76779897626803162</v>
      </c>
      <c r="E65" s="115">
        <v>33</v>
      </c>
      <c r="F65" s="114">
        <v>34</v>
      </c>
      <c r="G65" s="114">
        <v>31</v>
      </c>
      <c r="H65" s="114">
        <v>31</v>
      </c>
      <c r="I65" s="140">
        <v>33</v>
      </c>
      <c r="J65" s="115">
        <v>0</v>
      </c>
      <c r="K65" s="116">
        <v>0</v>
      </c>
    </row>
    <row r="66" spans="1:11" ht="14.1" customHeight="1" x14ac:dyDescent="0.2">
      <c r="A66" s="306">
        <v>82</v>
      </c>
      <c r="B66" s="307" t="s">
        <v>299</v>
      </c>
      <c r="C66" s="308"/>
      <c r="D66" s="113">
        <v>1.0237319683573756</v>
      </c>
      <c r="E66" s="115">
        <v>44</v>
      </c>
      <c r="F66" s="114">
        <v>49</v>
      </c>
      <c r="G66" s="114">
        <v>46</v>
      </c>
      <c r="H66" s="114">
        <v>48</v>
      </c>
      <c r="I66" s="140">
        <v>48</v>
      </c>
      <c r="J66" s="115">
        <v>-4</v>
      </c>
      <c r="K66" s="116">
        <v>-8.3333333333333339</v>
      </c>
    </row>
    <row r="67" spans="1:11" ht="14.1" customHeight="1" x14ac:dyDescent="0.2">
      <c r="A67" s="306" t="s">
        <v>300</v>
      </c>
      <c r="B67" s="307" t="s">
        <v>301</v>
      </c>
      <c r="C67" s="308"/>
      <c r="D67" s="113">
        <v>0.13959981386691483</v>
      </c>
      <c r="E67" s="115">
        <v>6</v>
      </c>
      <c r="F67" s="114">
        <v>8</v>
      </c>
      <c r="G67" s="114">
        <v>9</v>
      </c>
      <c r="H67" s="114">
        <v>8</v>
      </c>
      <c r="I67" s="140">
        <v>7</v>
      </c>
      <c r="J67" s="115">
        <v>-1</v>
      </c>
      <c r="K67" s="116">
        <v>-14.285714285714286</v>
      </c>
    </row>
    <row r="68" spans="1:11" ht="14.1" customHeight="1" x14ac:dyDescent="0.2">
      <c r="A68" s="306" t="s">
        <v>302</v>
      </c>
      <c r="B68" s="307" t="s">
        <v>303</v>
      </c>
      <c r="C68" s="308"/>
      <c r="D68" s="113">
        <v>0.34899953466728711</v>
      </c>
      <c r="E68" s="115">
        <v>15</v>
      </c>
      <c r="F68" s="114">
        <v>17</v>
      </c>
      <c r="G68" s="114">
        <v>15</v>
      </c>
      <c r="H68" s="114">
        <v>15</v>
      </c>
      <c r="I68" s="140">
        <v>16</v>
      </c>
      <c r="J68" s="115">
        <v>-1</v>
      </c>
      <c r="K68" s="116">
        <v>-6.25</v>
      </c>
    </row>
    <row r="69" spans="1:11" ht="14.1" customHeight="1" x14ac:dyDescent="0.2">
      <c r="A69" s="306">
        <v>83</v>
      </c>
      <c r="B69" s="307" t="s">
        <v>304</v>
      </c>
      <c r="C69" s="308"/>
      <c r="D69" s="113">
        <v>1.698464402047464</v>
      </c>
      <c r="E69" s="115">
        <v>73</v>
      </c>
      <c r="F69" s="114">
        <v>77</v>
      </c>
      <c r="G69" s="114">
        <v>78</v>
      </c>
      <c r="H69" s="114">
        <v>81</v>
      </c>
      <c r="I69" s="140">
        <v>85</v>
      </c>
      <c r="J69" s="115">
        <v>-12</v>
      </c>
      <c r="K69" s="116">
        <v>-14.117647058823529</v>
      </c>
    </row>
    <row r="70" spans="1:11" ht="14.1" customHeight="1" x14ac:dyDescent="0.2">
      <c r="A70" s="306" t="s">
        <v>305</v>
      </c>
      <c r="B70" s="307" t="s">
        <v>306</v>
      </c>
      <c r="C70" s="308"/>
      <c r="D70" s="113">
        <v>1.0237319683573756</v>
      </c>
      <c r="E70" s="115">
        <v>44</v>
      </c>
      <c r="F70" s="114">
        <v>48</v>
      </c>
      <c r="G70" s="114">
        <v>51</v>
      </c>
      <c r="H70" s="114">
        <v>53</v>
      </c>
      <c r="I70" s="140">
        <v>56</v>
      </c>
      <c r="J70" s="115">
        <v>-12</v>
      </c>
      <c r="K70" s="116">
        <v>-21.428571428571427</v>
      </c>
    </row>
    <row r="71" spans="1:11" ht="14.1" customHeight="1" x14ac:dyDescent="0.2">
      <c r="A71" s="306"/>
      <c r="B71" s="307" t="s">
        <v>307</v>
      </c>
      <c r="C71" s="308"/>
      <c r="D71" s="113">
        <v>0.32573289902280128</v>
      </c>
      <c r="E71" s="115">
        <v>14</v>
      </c>
      <c r="F71" s="114">
        <v>17</v>
      </c>
      <c r="G71" s="114">
        <v>20</v>
      </c>
      <c r="H71" s="114">
        <v>23</v>
      </c>
      <c r="I71" s="140">
        <v>26</v>
      </c>
      <c r="J71" s="115">
        <v>-12</v>
      </c>
      <c r="K71" s="116">
        <v>-46.153846153846153</v>
      </c>
    </row>
    <row r="72" spans="1:11" ht="14.1" customHeight="1" x14ac:dyDescent="0.2">
      <c r="A72" s="306">
        <v>84</v>
      </c>
      <c r="B72" s="307" t="s">
        <v>308</v>
      </c>
      <c r="C72" s="308"/>
      <c r="D72" s="113">
        <v>2.9548627268496976</v>
      </c>
      <c r="E72" s="115">
        <v>127</v>
      </c>
      <c r="F72" s="114">
        <v>204</v>
      </c>
      <c r="G72" s="114">
        <v>158</v>
      </c>
      <c r="H72" s="114">
        <v>222</v>
      </c>
      <c r="I72" s="140">
        <v>154</v>
      </c>
      <c r="J72" s="115">
        <v>-27</v>
      </c>
      <c r="K72" s="116">
        <v>-17.532467532467532</v>
      </c>
    </row>
    <row r="73" spans="1:11" ht="14.1" customHeight="1" x14ac:dyDescent="0.2">
      <c r="A73" s="306" t="s">
        <v>309</v>
      </c>
      <c r="B73" s="307" t="s">
        <v>310</v>
      </c>
      <c r="C73" s="308"/>
      <c r="D73" s="113">
        <v>0.44206607724523034</v>
      </c>
      <c r="E73" s="115">
        <v>19</v>
      </c>
      <c r="F73" s="114">
        <v>17</v>
      </c>
      <c r="G73" s="114">
        <v>14</v>
      </c>
      <c r="H73" s="114">
        <v>20</v>
      </c>
      <c r="I73" s="140">
        <v>20</v>
      </c>
      <c r="J73" s="115">
        <v>-1</v>
      </c>
      <c r="K73" s="116">
        <v>-5</v>
      </c>
    </row>
    <row r="74" spans="1:11" ht="14.1" customHeight="1" x14ac:dyDescent="0.2">
      <c r="A74" s="306" t="s">
        <v>311</v>
      </c>
      <c r="B74" s="307" t="s">
        <v>312</v>
      </c>
      <c r="C74" s="308"/>
      <c r="D74" s="113">
        <v>0.13959981386691483</v>
      </c>
      <c r="E74" s="115">
        <v>6</v>
      </c>
      <c r="F74" s="114">
        <v>6</v>
      </c>
      <c r="G74" s="114">
        <v>6</v>
      </c>
      <c r="H74" s="114">
        <v>6</v>
      </c>
      <c r="I74" s="140">
        <v>7</v>
      </c>
      <c r="J74" s="115">
        <v>-1</v>
      </c>
      <c r="K74" s="116">
        <v>-14.285714285714286</v>
      </c>
    </row>
    <row r="75" spans="1:11" ht="14.1" customHeight="1" x14ac:dyDescent="0.2">
      <c r="A75" s="306" t="s">
        <v>313</v>
      </c>
      <c r="B75" s="307" t="s">
        <v>314</v>
      </c>
      <c r="C75" s="308"/>
      <c r="D75" s="113">
        <v>1.0702652396463472</v>
      </c>
      <c r="E75" s="115">
        <v>46</v>
      </c>
      <c r="F75" s="114">
        <v>108</v>
      </c>
      <c r="G75" s="114">
        <v>83</v>
      </c>
      <c r="H75" s="114">
        <v>146</v>
      </c>
      <c r="I75" s="140">
        <v>81</v>
      </c>
      <c r="J75" s="115">
        <v>-35</v>
      </c>
      <c r="K75" s="116">
        <v>-43.209876543209873</v>
      </c>
    </row>
    <row r="76" spans="1:11" ht="14.1" customHeight="1" x14ac:dyDescent="0.2">
      <c r="A76" s="306">
        <v>91</v>
      </c>
      <c r="B76" s="307" t="s">
        <v>315</v>
      </c>
      <c r="C76" s="308"/>
      <c r="D76" s="113" t="s">
        <v>513</v>
      </c>
      <c r="E76" s="115" t="s">
        <v>513</v>
      </c>
      <c r="F76" s="114">
        <v>4</v>
      </c>
      <c r="G76" s="114" t="s">
        <v>513</v>
      </c>
      <c r="H76" s="114" t="s">
        <v>513</v>
      </c>
      <c r="I76" s="140">
        <v>4</v>
      </c>
      <c r="J76" s="115" t="s">
        <v>513</v>
      </c>
      <c r="K76" s="116" t="s">
        <v>513</v>
      </c>
    </row>
    <row r="77" spans="1:11" ht="14.1" customHeight="1" x14ac:dyDescent="0.2">
      <c r="A77" s="306">
        <v>92</v>
      </c>
      <c r="B77" s="307" t="s">
        <v>316</v>
      </c>
      <c r="C77" s="308"/>
      <c r="D77" s="113">
        <v>0.3024662633783155</v>
      </c>
      <c r="E77" s="115">
        <v>13</v>
      </c>
      <c r="F77" s="114">
        <v>17</v>
      </c>
      <c r="G77" s="114">
        <v>15</v>
      </c>
      <c r="H77" s="114">
        <v>14</v>
      </c>
      <c r="I77" s="140">
        <v>15</v>
      </c>
      <c r="J77" s="115">
        <v>-2</v>
      </c>
      <c r="K77" s="116">
        <v>-13.333333333333334</v>
      </c>
    </row>
    <row r="78" spans="1:11" ht="14.1" customHeight="1" x14ac:dyDescent="0.2">
      <c r="A78" s="306">
        <v>93</v>
      </c>
      <c r="B78" s="307" t="s">
        <v>317</v>
      </c>
      <c r="C78" s="308"/>
      <c r="D78" s="113" t="s">
        <v>513</v>
      </c>
      <c r="E78" s="115" t="s">
        <v>513</v>
      </c>
      <c r="F78" s="114" t="s">
        <v>513</v>
      </c>
      <c r="G78" s="114">
        <v>4</v>
      </c>
      <c r="H78" s="114">
        <v>5</v>
      </c>
      <c r="I78" s="140">
        <v>4</v>
      </c>
      <c r="J78" s="115" t="s">
        <v>513</v>
      </c>
      <c r="K78" s="116" t="s">
        <v>513</v>
      </c>
    </row>
    <row r="79" spans="1:11" ht="14.1" customHeight="1" x14ac:dyDescent="0.2">
      <c r="A79" s="306">
        <v>94</v>
      </c>
      <c r="B79" s="307" t="s">
        <v>318</v>
      </c>
      <c r="C79" s="308"/>
      <c r="D79" s="113">
        <v>4.1879944160074452</v>
      </c>
      <c r="E79" s="115">
        <v>180</v>
      </c>
      <c r="F79" s="114">
        <v>187</v>
      </c>
      <c r="G79" s="114">
        <v>182</v>
      </c>
      <c r="H79" s="114">
        <v>183</v>
      </c>
      <c r="I79" s="140">
        <v>177</v>
      </c>
      <c r="J79" s="115">
        <v>3</v>
      </c>
      <c r="K79" s="116">
        <v>1.6949152542372881</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4.9557933922754769</v>
      </c>
      <c r="E81" s="143">
        <v>213</v>
      </c>
      <c r="F81" s="144">
        <v>222</v>
      </c>
      <c r="G81" s="144">
        <v>235</v>
      </c>
      <c r="H81" s="144">
        <v>229</v>
      </c>
      <c r="I81" s="145">
        <v>222</v>
      </c>
      <c r="J81" s="143">
        <v>-9</v>
      </c>
      <c r="K81" s="146">
        <v>-4.0540540540540544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1995</v>
      </c>
      <c r="G12" s="536">
        <v>1594</v>
      </c>
      <c r="H12" s="536">
        <v>2621</v>
      </c>
      <c r="I12" s="536">
        <v>1622</v>
      </c>
      <c r="J12" s="537">
        <v>2097</v>
      </c>
      <c r="K12" s="538">
        <v>-102</v>
      </c>
      <c r="L12" s="349">
        <v>-4.8640915593705296</v>
      </c>
    </row>
    <row r="13" spans="1:17" s="110" customFormat="1" ht="15" customHeight="1" x14ac:dyDescent="0.2">
      <c r="A13" s="350" t="s">
        <v>344</v>
      </c>
      <c r="B13" s="351" t="s">
        <v>345</v>
      </c>
      <c r="C13" s="347"/>
      <c r="D13" s="347"/>
      <c r="E13" s="348"/>
      <c r="F13" s="536">
        <v>1011</v>
      </c>
      <c r="G13" s="536">
        <v>816</v>
      </c>
      <c r="H13" s="536">
        <v>1383</v>
      </c>
      <c r="I13" s="536">
        <v>982</v>
      </c>
      <c r="J13" s="537">
        <v>1171</v>
      </c>
      <c r="K13" s="538">
        <v>-160</v>
      </c>
      <c r="L13" s="349">
        <v>-13.663535439795046</v>
      </c>
    </row>
    <row r="14" spans="1:17" s="110" customFormat="1" ht="22.5" customHeight="1" x14ac:dyDescent="0.2">
      <c r="A14" s="350"/>
      <c r="B14" s="351" t="s">
        <v>346</v>
      </c>
      <c r="C14" s="347"/>
      <c r="D14" s="347"/>
      <c r="E14" s="348"/>
      <c r="F14" s="536">
        <v>984</v>
      </c>
      <c r="G14" s="536">
        <v>778</v>
      </c>
      <c r="H14" s="536">
        <v>1238</v>
      </c>
      <c r="I14" s="536">
        <v>640</v>
      </c>
      <c r="J14" s="537">
        <v>926</v>
      </c>
      <c r="K14" s="538">
        <v>58</v>
      </c>
      <c r="L14" s="349">
        <v>6.2634989200863931</v>
      </c>
    </row>
    <row r="15" spans="1:17" s="110" customFormat="1" ht="15" customHeight="1" x14ac:dyDescent="0.2">
      <c r="A15" s="350" t="s">
        <v>347</v>
      </c>
      <c r="B15" s="351" t="s">
        <v>108</v>
      </c>
      <c r="C15" s="347"/>
      <c r="D15" s="347"/>
      <c r="E15" s="348"/>
      <c r="F15" s="536">
        <v>544</v>
      </c>
      <c r="G15" s="536">
        <v>497</v>
      </c>
      <c r="H15" s="536">
        <v>1218</v>
      </c>
      <c r="I15" s="536">
        <v>428</v>
      </c>
      <c r="J15" s="537">
        <v>587</v>
      </c>
      <c r="K15" s="538">
        <v>-43</v>
      </c>
      <c r="L15" s="349">
        <v>-7.3253833049403747</v>
      </c>
    </row>
    <row r="16" spans="1:17" s="110" customFormat="1" ht="15" customHeight="1" x14ac:dyDescent="0.2">
      <c r="A16" s="350"/>
      <c r="B16" s="351" t="s">
        <v>109</v>
      </c>
      <c r="C16" s="347"/>
      <c r="D16" s="347"/>
      <c r="E16" s="348"/>
      <c r="F16" s="536">
        <v>1238</v>
      </c>
      <c r="G16" s="536">
        <v>982</v>
      </c>
      <c r="H16" s="536">
        <v>1249</v>
      </c>
      <c r="I16" s="536">
        <v>1053</v>
      </c>
      <c r="J16" s="537">
        <v>1329</v>
      </c>
      <c r="K16" s="538">
        <v>-91</v>
      </c>
      <c r="L16" s="349">
        <v>-6.8472535741158769</v>
      </c>
    </row>
    <row r="17" spans="1:12" s="110" customFormat="1" ht="15" customHeight="1" x14ac:dyDescent="0.2">
      <c r="A17" s="350"/>
      <c r="B17" s="351" t="s">
        <v>110</v>
      </c>
      <c r="C17" s="347"/>
      <c r="D17" s="347"/>
      <c r="E17" s="348"/>
      <c r="F17" s="536">
        <v>193</v>
      </c>
      <c r="G17" s="536">
        <v>96</v>
      </c>
      <c r="H17" s="536">
        <v>130</v>
      </c>
      <c r="I17" s="536">
        <v>131</v>
      </c>
      <c r="J17" s="537">
        <v>170</v>
      </c>
      <c r="K17" s="538">
        <v>23</v>
      </c>
      <c r="L17" s="349">
        <v>13.529411764705882</v>
      </c>
    </row>
    <row r="18" spans="1:12" s="110" customFormat="1" ht="15" customHeight="1" x14ac:dyDescent="0.2">
      <c r="A18" s="350"/>
      <c r="B18" s="351" t="s">
        <v>111</v>
      </c>
      <c r="C18" s="347"/>
      <c r="D18" s="347"/>
      <c r="E18" s="348"/>
      <c r="F18" s="536">
        <v>20</v>
      </c>
      <c r="G18" s="536">
        <v>19</v>
      </c>
      <c r="H18" s="536">
        <v>24</v>
      </c>
      <c r="I18" s="536">
        <v>10</v>
      </c>
      <c r="J18" s="537">
        <v>11</v>
      </c>
      <c r="K18" s="538">
        <v>9</v>
      </c>
      <c r="L18" s="349">
        <v>81.818181818181813</v>
      </c>
    </row>
    <row r="19" spans="1:12" s="110" customFormat="1" ht="15" customHeight="1" x14ac:dyDescent="0.2">
      <c r="A19" s="118" t="s">
        <v>113</v>
      </c>
      <c r="B19" s="119" t="s">
        <v>181</v>
      </c>
      <c r="C19" s="347"/>
      <c r="D19" s="347"/>
      <c r="E19" s="348"/>
      <c r="F19" s="536">
        <v>1316</v>
      </c>
      <c r="G19" s="536">
        <v>1019</v>
      </c>
      <c r="H19" s="536">
        <v>2043</v>
      </c>
      <c r="I19" s="536">
        <v>1169</v>
      </c>
      <c r="J19" s="537">
        <v>1535</v>
      </c>
      <c r="K19" s="538">
        <v>-219</v>
      </c>
      <c r="L19" s="349">
        <v>-14.267100977198696</v>
      </c>
    </row>
    <row r="20" spans="1:12" s="110" customFormat="1" ht="15" customHeight="1" x14ac:dyDescent="0.2">
      <c r="A20" s="118"/>
      <c r="B20" s="119" t="s">
        <v>182</v>
      </c>
      <c r="C20" s="347"/>
      <c r="D20" s="347"/>
      <c r="E20" s="348"/>
      <c r="F20" s="536">
        <v>679</v>
      </c>
      <c r="G20" s="536">
        <v>575</v>
      </c>
      <c r="H20" s="536">
        <v>578</v>
      </c>
      <c r="I20" s="536">
        <v>453</v>
      </c>
      <c r="J20" s="537">
        <v>562</v>
      </c>
      <c r="K20" s="538">
        <v>117</v>
      </c>
      <c r="L20" s="349">
        <v>20.818505338078293</v>
      </c>
    </row>
    <row r="21" spans="1:12" s="110" customFormat="1" ht="15" customHeight="1" x14ac:dyDescent="0.2">
      <c r="A21" s="118" t="s">
        <v>113</v>
      </c>
      <c r="B21" s="119" t="s">
        <v>116</v>
      </c>
      <c r="C21" s="347"/>
      <c r="D21" s="347"/>
      <c r="E21" s="348"/>
      <c r="F21" s="536">
        <v>1715</v>
      </c>
      <c r="G21" s="536">
        <v>1308</v>
      </c>
      <c r="H21" s="536">
        <v>2236</v>
      </c>
      <c r="I21" s="536">
        <v>1348</v>
      </c>
      <c r="J21" s="537">
        <v>1775</v>
      </c>
      <c r="K21" s="538">
        <v>-60</v>
      </c>
      <c r="L21" s="349">
        <v>-3.380281690140845</v>
      </c>
    </row>
    <row r="22" spans="1:12" s="110" customFormat="1" ht="15" customHeight="1" x14ac:dyDescent="0.2">
      <c r="A22" s="118"/>
      <c r="B22" s="119" t="s">
        <v>117</v>
      </c>
      <c r="C22" s="347"/>
      <c r="D22" s="347"/>
      <c r="E22" s="348"/>
      <c r="F22" s="536">
        <v>280</v>
      </c>
      <c r="G22" s="536">
        <v>283</v>
      </c>
      <c r="H22" s="536">
        <v>381</v>
      </c>
      <c r="I22" s="536">
        <v>272</v>
      </c>
      <c r="J22" s="537">
        <v>321</v>
      </c>
      <c r="K22" s="538">
        <v>-41</v>
      </c>
      <c r="L22" s="349">
        <v>-12.772585669781931</v>
      </c>
    </row>
    <row r="23" spans="1:12" s="110" customFormat="1" ht="15" customHeight="1" x14ac:dyDescent="0.2">
      <c r="A23" s="352" t="s">
        <v>347</v>
      </c>
      <c r="B23" s="353" t="s">
        <v>193</v>
      </c>
      <c r="C23" s="354"/>
      <c r="D23" s="354"/>
      <c r="E23" s="355"/>
      <c r="F23" s="539">
        <v>38</v>
      </c>
      <c r="G23" s="539">
        <v>124</v>
      </c>
      <c r="H23" s="539">
        <v>650</v>
      </c>
      <c r="I23" s="539">
        <v>24</v>
      </c>
      <c r="J23" s="540">
        <v>56</v>
      </c>
      <c r="K23" s="541">
        <v>-18</v>
      </c>
      <c r="L23" s="356">
        <v>-32.142857142857146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36.5</v>
      </c>
      <c r="G25" s="542">
        <v>46.2</v>
      </c>
      <c r="H25" s="542">
        <v>46.1</v>
      </c>
      <c r="I25" s="542">
        <v>43.4</v>
      </c>
      <c r="J25" s="542">
        <v>38.799999999999997</v>
      </c>
      <c r="K25" s="543" t="s">
        <v>349</v>
      </c>
      <c r="L25" s="364">
        <v>-2.2999999999999972</v>
      </c>
    </row>
    <row r="26" spans="1:12" s="110" customFormat="1" ht="15" customHeight="1" x14ac:dyDescent="0.2">
      <c r="A26" s="365" t="s">
        <v>105</v>
      </c>
      <c r="B26" s="366" t="s">
        <v>345</v>
      </c>
      <c r="C26" s="362"/>
      <c r="D26" s="362"/>
      <c r="E26" s="363"/>
      <c r="F26" s="542">
        <v>36.200000000000003</v>
      </c>
      <c r="G26" s="542">
        <v>44.7</v>
      </c>
      <c r="H26" s="542">
        <v>44.5</v>
      </c>
      <c r="I26" s="542">
        <v>41.9</v>
      </c>
      <c r="J26" s="544">
        <v>35.1</v>
      </c>
      <c r="K26" s="543" t="s">
        <v>349</v>
      </c>
      <c r="L26" s="364">
        <v>1.1000000000000014</v>
      </c>
    </row>
    <row r="27" spans="1:12" s="110" customFormat="1" ht="15" customHeight="1" x14ac:dyDescent="0.2">
      <c r="A27" s="365"/>
      <c r="B27" s="366" t="s">
        <v>346</v>
      </c>
      <c r="C27" s="362"/>
      <c r="D27" s="362"/>
      <c r="E27" s="363"/>
      <c r="F27" s="542">
        <v>36.9</v>
      </c>
      <c r="G27" s="542">
        <v>47.8</v>
      </c>
      <c r="H27" s="542">
        <v>47.7</v>
      </c>
      <c r="I27" s="542">
        <v>45.9</v>
      </c>
      <c r="J27" s="542">
        <v>43.5</v>
      </c>
      <c r="K27" s="543" t="s">
        <v>349</v>
      </c>
      <c r="L27" s="364">
        <v>-6.6000000000000014</v>
      </c>
    </row>
    <row r="28" spans="1:12" s="110" customFormat="1" ht="15" customHeight="1" x14ac:dyDescent="0.2">
      <c r="A28" s="365" t="s">
        <v>113</v>
      </c>
      <c r="B28" s="366" t="s">
        <v>108</v>
      </c>
      <c r="C28" s="362"/>
      <c r="D28" s="362"/>
      <c r="E28" s="363"/>
      <c r="F28" s="542">
        <v>47.3</v>
      </c>
      <c r="G28" s="542">
        <v>59.6</v>
      </c>
      <c r="H28" s="542">
        <v>59.2</v>
      </c>
      <c r="I28" s="542">
        <v>51.6</v>
      </c>
      <c r="J28" s="542">
        <v>50.6</v>
      </c>
      <c r="K28" s="543" t="s">
        <v>349</v>
      </c>
      <c r="L28" s="364">
        <v>-3.3000000000000043</v>
      </c>
    </row>
    <row r="29" spans="1:12" s="110" customFormat="1" ht="11.25" x14ac:dyDescent="0.2">
      <c r="A29" s="365"/>
      <c r="B29" s="366" t="s">
        <v>109</v>
      </c>
      <c r="C29" s="362"/>
      <c r="D29" s="362"/>
      <c r="E29" s="363"/>
      <c r="F29" s="542">
        <v>34.9</v>
      </c>
      <c r="G29" s="542">
        <v>41.5</v>
      </c>
      <c r="H29" s="542">
        <v>41</v>
      </c>
      <c r="I29" s="542">
        <v>41.5</v>
      </c>
      <c r="J29" s="544">
        <v>36.1</v>
      </c>
      <c r="K29" s="543" t="s">
        <v>349</v>
      </c>
      <c r="L29" s="364">
        <v>-1.2000000000000028</v>
      </c>
    </row>
    <row r="30" spans="1:12" s="110" customFormat="1" ht="15" customHeight="1" x14ac:dyDescent="0.2">
      <c r="A30" s="365"/>
      <c r="B30" s="366" t="s">
        <v>110</v>
      </c>
      <c r="C30" s="362"/>
      <c r="D30" s="362"/>
      <c r="E30" s="363"/>
      <c r="F30" s="542">
        <v>20.2</v>
      </c>
      <c r="G30" s="542">
        <v>41.7</v>
      </c>
      <c r="H30" s="542">
        <v>39.200000000000003</v>
      </c>
      <c r="I30" s="542">
        <v>34.6</v>
      </c>
      <c r="J30" s="542">
        <v>24.1</v>
      </c>
      <c r="K30" s="543" t="s">
        <v>349</v>
      </c>
      <c r="L30" s="364">
        <v>-3.9000000000000021</v>
      </c>
    </row>
    <row r="31" spans="1:12" s="110" customFormat="1" ht="15" customHeight="1" x14ac:dyDescent="0.2">
      <c r="A31" s="365"/>
      <c r="B31" s="366" t="s">
        <v>111</v>
      </c>
      <c r="C31" s="362"/>
      <c r="D31" s="362"/>
      <c r="E31" s="363"/>
      <c r="F31" s="542">
        <v>30</v>
      </c>
      <c r="G31" s="542">
        <v>47.4</v>
      </c>
      <c r="H31" s="542">
        <v>29.2</v>
      </c>
      <c r="I31" s="542">
        <v>30</v>
      </c>
      <c r="J31" s="542">
        <v>18.2</v>
      </c>
      <c r="K31" s="543" t="s">
        <v>349</v>
      </c>
      <c r="L31" s="364">
        <v>11.8</v>
      </c>
    </row>
    <row r="32" spans="1:12" s="110" customFormat="1" ht="15" customHeight="1" x14ac:dyDescent="0.2">
      <c r="A32" s="367" t="s">
        <v>113</v>
      </c>
      <c r="B32" s="368" t="s">
        <v>181</v>
      </c>
      <c r="C32" s="362"/>
      <c r="D32" s="362"/>
      <c r="E32" s="363"/>
      <c r="F32" s="542">
        <v>33.299999999999997</v>
      </c>
      <c r="G32" s="542">
        <v>40.6</v>
      </c>
      <c r="H32" s="542">
        <v>43.7</v>
      </c>
      <c r="I32" s="542">
        <v>40.200000000000003</v>
      </c>
      <c r="J32" s="544">
        <v>34.9</v>
      </c>
      <c r="K32" s="543" t="s">
        <v>349</v>
      </c>
      <c r="L32" s="364">
        <v>-1.6000000000000014</v>
      </c>
    </row>
    <row r="33" spans="1:12" s="110" customFormat="1" ht="15" customHeight="1" x14ac:dyDescent="0.2">
      <c r="A33" s="367"/>
      <c r="B33" s="368" t="s">
        <v>182</v>
      </c>
      <c r="C33" s="362"/>
      <c r="D33" s="362"/>
      <c r="E33" s="363"/>
      <c r="F33" s="542">
        <v>42.5</v>
      </c>
      <c r="G33" s="542">
        <v>54.6</v>
      </c>
      <c r="H33" s="542">
        <v>51.8</v>
      </c>
      <c r="I33" s="542">
        <v>51.6</v>
      </c>
      <c r="J33" s="542">
        <v>48.8</v>
      </c>
      <c r="K33" s="543" t="s">
        <v>349</v>
      </c>
      <c r="L33" s="364">
        <v>-6.2999999999999972</v>
      </c>
    </row>
    <row r="34" spans="1:12" s="369" customFormat="1" ht="15" customHeight="1" x14ac:dyDescent="0.2">
      <c r="A34" s="367" t="s">
        <v>113</v>
      </c>
      <c r="B34" s="368" t="s">
        <v>116</v>
      </c>
      <c r="C34" s="362"/>
      <c r="D34" s="362"/>
      <c r="E34" s="363"/>
      <c r="F34" s="542">
        <v>35.799999999999997</v>
      </c>
      <c r="G34" s="542">
        <v>46.8</v>
      </c>
      <c r="H34" s="542">
        <v>45</v>
      </c>
      <c r="I34" s="542">
        <v>44.4</v>
      </c>
      <c r="J34" s="542">
        <v>38.4</v>
      </c>
      <c r="K34" s="543" t="s">
        <v>349</v>
      </c>
      <c r="L34" s="364">
        <v>-2.6000000000000014</v>
      </c>
    </row>
    <row r="35" spans="1:12" s="369" customFormat="1" ht="11.25" x14ac:dyDescent="0.2">
      <c r="A35" s="370"/>
      <c r="B35" s="371" t="s">
        <v>117</v>
      </c>
      <c r="C35" s="372"/>
      <c r="D35" s="372"/>
      <c r="E35" s="373"/>
      <c r="F35" s="545">
        <v>40.4</v>
      </c>
      <c r="G35" s="545">
        <v>43.7</v>
      </c>
      <c r="H35" s="545">
        <v>51.1</v>
      </c>
      <c r="I35" s="545">
        <v>38.1</v>
      </c>
      <c r="J35" s="546">
        <v>40.799999999999997</v>
      </c>
      <c r="K35" s="547" t="s">
        <v>349</v>
      </c>
      <c r="L35" s="374">
        <v>-0.39999999999999858</v>
      </c>
    </row>
    <row r="36" spans="1:12" s="369" customFormat="1" ht="15.95" customHeight="1" x14ac:dyDescent="0.2">
      <c r="A36" s="375" t="s">
        <v>350</v>
      </c>
      <c r="B36" s="376"/>
      <c r="C36" s="377"/>
      <c r="D36" s="376"/>
      <c r="E36" s="378"/>
      <c r="F36" s="548">
        <v>1920</v>
      </c>
      <c r="G36" s="548">
        <v>1445</v>
      </c>
      <c r="H36" s="548">
        <v>1888</v>
      </c>
      <c r="I36" s="548">
        <v>1584</v>
      </c>
      <c r="J36" s="548">
        <v>2014</v>
      </c>
      <c r="K36" s="549">
        <v>-94</v>
      </c>
      <c r="L36" s="380">
        <v>-4.6673286991062559</v>
      </c>
    </row>
    <row r="37" spans="1:12" s="369" customFormat="1" ht="15.95" customHeight="1" x14ac:dyDescent="0.2">
      <c r="A37" s="381"/>
      <c r="B37" s="382" t="s">
        <v>113</v>
      </c>
      <c r="C37" s="382" t="s">
        <v>351</v>
      </c>
      <c r="D37" s="382"/>
      <c r="E37" s="383"/>
      <c r="F37" s="548">
        <v>701</v>
      </c>
      <c r="G37" s="548">
        <v>667</v>
      </c>
      <c r="H37" s="548">
        <v>870</v>
      </c>
      <c r="I37" s="548">
        <v>688</v>
      </c>
      <c r="J37" s="548">
        <v>781</v>
      </c>
      <c r="K37" s="549">
        <v>-80</v>
      </c>
      <c r="L37" s="380">
        <v>-10.243277848911651</v>
      </c>
    </row>
    <row r="38" spans="1:12" s="369" customFormat="1" ht="15.95" customHeight="1" x14ac:dyDescent="0.2">
      <c r="A38" s="381"/>
      <c r="B38" s="384" t="s">
        <v>105</v>
      </c>
      <c r="C38" s="384" t="s">
        <v>106</v>
      </c>
      <c r="D38" s="385"/>
      <c r="E38" s="383"/>
      <c r="F38" s="548">
        <v>973</v>
      </c>
      <c r="G38" s="548">
        <v>750</v>
      </c>
      <c r="H38" s="548">
        <v>979</v>
      </c>
      <c r="I38" s="548">
        <v>965</v>
      </c>
      <c r="J38" s="550">
        <v>1131</v>
      </c>
      <c r="K38" s="549">
        <v>-158</v>
      </c>
      <c r="L38" s="380">
        <v>-13.969938107869142</v>
      </c>
    </row>
    <row r="39" spans="1:12" s="369" customFormat="1" ht="15.95" customHeight="1" x14ac:dyDescent="0.2">
      <c r="A39" s="381"/>
      <c r="B39" s="385"/>
      <c r="C39" s="382" t="s">
        <v>352</v>
      </c>
      <c r="D39" s="385"/>
      <c r="E39" s="383"/>
      <c r="F39" s="548">
        <v>352</v>
      </c>
      <c r="G39" s="548">
        <v>335</v>
      </c>
      <c r="H39" s="548">
        <v>436</v>
      </c>
      <c r="I39" s="548">
        <v>404</v>
      </c>
      <c r="J39" s="548">
        <v>397</v>
      </c>
      <c r="K39" s="549">
        <v>-45</v>
      </c>
      <c r="L39" s="380">
        <v>-11.335012594458439</v>
      </c>
    </row>
    <row r="40" spans="1:12" s="369" customFormat="1" ht="15.95" customHeight="1" x14ac:dyDescent="0.2">
      <c r="A40" s="381"/>
      <c r="B40" s="384"/>
      <c r="C40" s="384" t="s">
        <v>107</v>
      </c>
      <c r="D40" s="385"/>
      <c r="E40" s="383"/>
      <c r="F40" s="548">
        <v>947</v>
      </c>
      <c r="G40" s="548">
        <v>695</v>
      </c>
      <c r="H40" s="548">
        <v>909</v>
      </c>
      <c r="I40" s="548">
        <v>619</v>
      </c>
      <c r="J40" s="548">
        <v>883</v>
      </c>
      <c r="K40" s="549">
        <v>64</v>
      </c>
      <c r="L40" s="380">
        <v>7.2480181200453</v>
      </c>
    </row>
    <row r="41" spans="1:12" s="369" customFormat="1" ht="24" customHeight="1" x14ac:dyDescent="0.2">
      <c r="A41" s="381"/>
      <c r="B41" s="385"/>
      <c r="C41" s="382" t="s">
        <v>352</v>
      </c>
      <c r="D41" s="385"/>
      <c r="E41" s="383"/>
      <c r="F41" s="548">
        <v>349</v>
      </c>
      <c r="G41" s="548">
        <v>332</v>
      </c>
      <c r="H41" s="548">
        <v>434</v>
      </c>
      <c r="I41" s="548">
        <v>284</v>
      </c>
      <c r="J41" s="550">
        <v>384</v>
      </c>
      <c r="K41" s="549">
        <v>-35</v>
      </c>
      <c r="L41" s="380">
        <v>-9.1145833333333339</v>
      </c>
    </row>
    <row r="42" spans="1:12" s="110" customFormat="1" ht="15" customHeight="1" x14ac:dyDescent="0.2">
      <c r="A42" s="381"/>
      <c r="B42" s="384" t="s">
        <v>113</v>
      </c>
      <c r="C42" s="384" t="s">
        <v>353</v>
      </c>
      <c r="D42" s="385"/>
      <c r="E42" s="383"/>
      <c r="F42" s="548">
        <v>482</v>
      </c>
      <c r="G42" s="548">
        <v>366</v>
      </c>
      <c r="H42" s="548">
        <v>552</v>
      </c>
      <c r="I42" s="548">
        <v>397</v>
      </c>
      <c r="J42" s="548">
        <v>524</v>
      </c>
      <c r="K42" s="549">
        <v>-42</v>
      </c>
      <c r="L42" s="380">
        <v>-8.0152671755725198</v>
      </c>
    </row>
    <row r="43" spans="1:12" s="110" customFormat="1" ht="15" customHeight="1" x14ac:dyDescent="0.2">
      <c r="A43" s="381"/>
      <c r="B43" s="385"/>
      <c r="C43" s="382" t="s">
        <v>352</v>
      </c>
      <c r="D43" s="385"/>
      <c r="E43" s="383"/>
      <c r="F43" s="548">
        <v>228</v>
      </c>
      <c r="G43" s="548">
        <v>218</v>
      </c>
      <c r="H43" s="548">
        <v>327</v>
      </c>
      <c r="I43" s="548">
        <v>205</v>
      </c>
      <c r="J43" s="548">
        <v>265</v>
      </c>
      <c r="K43" s="549">
        <v>-37</v>
      </c>
      <c r="L43" s="380">
        <v>-13.962264150943396</v>
      </c>
    </row>
    <row r="44" spans="1:12" s="110" customFormat="1" ht="15" customHeight="1" x14ac:dyDescent="0.2">
      <c r="A44" s="381"/>
      <c r="B44" s="384"/>
      <c r="C44" s="366" t="s">
        <v>109</v>
      </c>
      <c r="D44" s="385"/>
      <c r="E44" s="383"/>
      <c r="F44" s="548">
        <v>1225</v>
      </c>
      <c r="G44" s="548">
        <v>964</v>
      </c>
      <c r="H44" s="548">
        <v>1182</v>
      </c>
      <c r="I44" s="548">
        <v>1047</v>
      </c>
      <c r="J44" s="550">
        <v>1309</v>
      </c>
      <c r="K44" s="549">
        <v>-84</v>
      </c>
      <c r="L44" s="380">
        <v>-6.4171122994652405</v>
      </c>
    </row>
    <row r="45" spans="1:12" s="110" customFormat="1" ht="15" customHeight="1" x14ac:dyDescent="0.2">
      <c r="A45" s="381"/>
      <c r="B45" s="385"/>
      <c r="C45" s="382" t="s">
        <v>352</v>
      </c>
      <c r="D45" s="385"/>
      <c r="E45" s="383"/>
      <c r="F45" s="548">
        <v>428</v>
      </c>
      <c r="G45" s="548">
        <v>400</v>
      </c>
      <c r="H45" s="548">
        <v>485</v>
      </c>
      <c r="I45" s="548">
        <v>435</v>
      </c>
      <c r="J45" s="548">
        <v>473</v>
      </c>
      <c r="K45" s="549">
        <v>-45</v>
      </c>
      <c r="L45" s="380">
        <v>-9.513742071881607</v>
      </c>
    </row>
    <row r="46" spans="1:12" s="110" customFormat="1" ht="15" customHeight="1" x14ac:dyDescent="0.2">
      <c r="A46" s="381"/>
      <c r="B46" s="384"/>
      <c r="C46" s="366" t="s">
        <v>110</v>
      </c>
      <c r="D46" s="385"/>
      <c r="E46" s="383"/>
      <c r="F46" s="548">
        <v>193</v>
      </c>
      <c r="G46" s="548">
        <v>96</v>
      </c>
      <c r="H46" s="548">
        <v>130</v>
      </c>
      <c r="I46" s="548">
        <v>130</v>
      </c>
      <c r="J46" s="548">
        <v>170</v>
      </c>
      <c r="K46" s="549">
        <v>23</v>
      </c>
      <c r="L46" s="380">
        <v>13.529411764705882</v>
      </c>
    </row>
    <row r="47" spans="1:12" s="110" customFormat="1" ht="15" customHeight="1" x14ac:dyDescent="0.2">
      <c r="A47" s="381"/>
      <c r="B47" s="385"/>
      <c r="C47" s="382" t="s">
        <v>352</v>
      </c>
      <c r="D47" s="385"/>
      <c r="E47" s="383"/>
      <c r="F47" s="548">
        <v>39</v>
      </c>
      <c r="G47" s="548">
        <v>40</v>
      </c>
      <c r="H47" s="548">
        <v>51</v>
      </c>
      <c r="I47" s="548">
        <v>45</v>
      </c>
      <c r="J47" s="550" t="s">
        <v>513</v>
      </c>
      <c r="K47" s="549" t="s">
        <v>513</v>
      </c>
      <c r="L47" s="380" t="s">
        <v>513</v>
      </c>
    </row>
    <row r="48" spans="1:12" s="110" customFormat="1" ht="15" customHeight="1" x14ac:dyDescent="0.2">
      <c r="A48" s="381"/>
      <c r="B48" s="385"/>
      <c r="C48" s="366" t="s">
        <v>111</v>
      </c>
      <c r="D48" s="386"/>
      <c r="E48" s="387"/>
      <c r="F48" s="548">
        <v>20</v>
      </c>
      <c r="G48" s="548">
        <v>19</v>
      </c>
      <c r="H48" s="548">
        <v>24</v>
      </c>
      <c r="I48" s="548">
        <v>10</v>
      </c>
      <c r="J48" s="548">
        <v>11</v>
      </c>
      <c r="K48" s="549">
        <v>9</v>
      </c>
      <c r="L48" s="380">
        <v>81.818181818181813</v>
      </c>
    </row>
    <row r="49" spans="1:12" s="110" customFormat="1" ht="15" customHeight="1" x14ac:dyDescent="0.2">
      <c r="A49" s="381"/>
      <c r="B49" s="385"/>
      <c r="C49" s="382" t="s">
        <v>352</v>
      </c>
      <c r="D49" s="385"/>
      <c r="E49" s="383"/>
      <c r="F49" s="548">
        <v>6</v>
      </c>
      <c r="G49" s="548">
        <v>9</v>
      </c>
      <c r="H49" s="548">
        <v>7</v>
      </c>
      <c r="I49" s="548">
        <v>3</v>
      </c>
      <c r="J49" s="548" t="s">
        <v>513</v>
      </c>
      <c r="K49" s="549" t="s">
        <v>513</v>
      </c>
      <c r="L49" s="380" t="s">
        <v>513</v>
      </c>
    </row>
    <row r="50" spans="1:12" s="110" customFormat="1" ht="15" customHeight="1" x14ac:dyDescent="0.2">
      <c r="A50" s="381"/>
      <c r="B50" s="384" t="s">
        <v>113</v>
      </c>
      <c r="C50" s="382" t="s">
        <v>181</v>
      </c>
      <c r="D50" s="385"/>
      <c r="E50" s="383"/>
      <c r="F50" s="548">
        <v>1245</v>
      </c>
      <c r="G50" s="548">
        <v>874</v>
      </c>
      <c r="H50" s="548">
        <v>1332</v>
      </c>
      <c r="I50" s="548">
        <v>1136</v>
      </c>
      <c r="J50" s="550" t="s">
        <v>513</v>
      </c>
      <c r="K50" s="549" t="s">
        <v>513</v>
      </c>
      <c r="L50" s="380" t="s">
        <v>513</v>
      </c>
    </row>
    <row r="51" spans="1:12" s="110" customFormat="1" ht="15" customHeight="1" x14ac:dyDescent="0.2">
      <c r="A51" s="381"/>
      <c r="B51" s="385"/>
      <c r="C51" s="382" t="s">
        <v>352</v>
      </c>
      <c r="D51" s="385"/>
      <c r="E51" s="383"/>
      <c r="F51" s="548">
        <v>414</v>
      </c>
      <c r="G51" s="548">
        <v>355</v>
      </c>
      <c r="H51" s="548">
        <v>582</v>
      </c>
      <c r="I51" s="548">
        <v>457</v>
      </c>
      <c r="J51" s="548">
        <v>509</v>
      </c>
      <c r="K51" s="549">
        <v>-95</v>
      </c>
      <c r="L51" s="380">
        <v>-18.664047151277014</v>
      </c>
    </row>
    <row r="52" spans="1:12" s="110" customFormat="1" ht="15" customHeight="1" x14ac:dyDescent="0.2">
      <c r="A52" s="381"/>
      <c r="B52" s="384"/>
      <c r="C52" s="382" t="s">
        <v>182</v>
      </c>
      <c r="D52" s="385"/>
      <c r="E52" s="383"/>
      <c r="F52" s="548">
        <v>675</v>
      </c>
      <c r="G52" s="548">
        <v>571</v>
      </c>
      <c r="H52" s="548">
        <v>556</v>
      </c>
      <c r="I52" s="548">
        <v>448</v>
      </c>
      <c r="J52" s="548">
        <v>557</v>
      </c>
      <c r="K52" s="549">
        <v>118</v>
      </c>
      <c r="L52" s="380">
        <v>21.184919210053859</v>
      </c>
    </row>
    <row r="53" spans="1:12" s="269" customFormat="1" ht="11.25" customHeight="1" x14ac:dyDescent="0.2">
      <c r="A53" s="381"/>
      <c r="B53" s="385"/>
      <c r="C53" s="382" t="s">
        <v>352</v>
      </c>
      <c r="D53" s="385"/>
      <c r="E53" s="383"/>
      <c r="F53" s="548">
        <v>287</v>
      </c>
      <c r="G53" s="548">
        <v>312</v>
      </c>
      <c r="H53" s="548">
        <v>288</v>
      </c>
      <c r="I53" s="548">
        <v>231</v>
      </c>
      <c r="J53" s="550">
        <v>272</v>
      </c>
      <c r="K53" s="549">
        <v>15</v>
      </c>
      <c r="L53" s="380">
        <v>5.5147058823529411</v>
      </c>
    </row>
    <row r="54" spans="1:12" s="151" customFormat="1" ht="12.75" customHeight="1" x14ac:dyDescent="0.2">
      <c r="A54" s="381"/>
      <c r="B54" s="384" t="s">
        <v>113</v>
      </c>
      <c r="C54" s="384" t="s">
        <v>116</v>
      </c>
      <c r="D54" s="385"/>
      <c r="E54" s="383"/>
      <c r="F54" s="548">
        <v>1643</v>
      </c>
      <c r="G54" s="548">
        <v>1172</v>
      </c>
      <c r="H54" s="548">
        <v>1563</v>
      </c>
      <c r="I54" s="548">
        <v>1312</v>
      </c>
      <c r="J54" s="548">
        <v>1702</v>
      </c>
      <c r="K54" s="549">
        <v>-59</v>
      </c>
      <c r="L54" s="380">
        <v>-3.4665099882491188</v>
      </c>
    </row>
    <row r="55" spans="1:12" ht="11.25" x14ac:dyDescent="0.2">
      <c r="A55" s="381"/>
      <c r="B55" s="385"/>
      <c r="C55" s="382" t="s">
        <v>352</v>
      </c>
      <c r="D55" s="385"/>
      <c r="E55" s="383"/>
      <c r="F55" s="548">
        <v>589</v>
      </c>
      <c r="G55" s="548">
        <v>548</v>
      </c>
      <c r="H55" s="548">
        <v>704</v>
      </c>
      <c r="I55" s="548">
        <v>583</v>
      </c>
      <c r="J55" s="548">
        <v>654</v>
      </c>
      <c r="K55" s="549">
        <v>-65</v>
      </c>
      <c r="L55" s="380">
        <v>-9.9388379204892967</v>
      </c>
    </row>
    <row r="56" spans="1:12" ht="14.25" customHeight="1" x14ac:dyDescent="0.2">
      <c r="A56" s="381"/>
      <c r="B56" s="385"/>
      <c r="C56" s="384" t="s">
        <v>117</v>
      </c>
      <c r="D56" s="385"/>
      <c r="E56" s="383"/>
      <c r="F56" s="548">
        <v>277</v>
      </c>
      <c r="G56" s="548">
        <v>270</v>
      </c>
      <c r="H56" s="548">
        <v>321</v>
      </c>
      <c r="I56" s="548">
        <v>270</v>
      </c>
      <c r="J56" s="548">
        <v>311</v>
      </c>
      <c r="K56" s="549">
        <v>-34</v>
      </c>
      <c r="L56" s="380">
        <v>-10.932475884244372</v>
      </c>
    </row>
    <row r="57" spans="1:12" ht="18.75" customHeight="1" x14ac:dyDescent="0.2">
      <c r="A57" s="388"/>
      <c r="B57" s="389"/>
      <c r="C57" s="390" t="s">
        <v>352</v>
      </c>
      <c r="D57" s="389"/>
      <c r="E57" s="391"/>
      <c r="F57" s="551">
        <v>112</v>
      </c>
      <c r="G57" s="552">
        <v>118</v>
      </c>
      <c r="H57" s="552">
        <v>164</v>
      </c>
      <c r="I57" s="552">
        <v>103</v>
      </c>
      <c r="J57" s="552">
        <v>127</v>
      </c>
      <c r="K57" s="553">
        <f t="shared" ref="K57" si="0">IF(OR(F57=".",J57=".")=TRUE,".",IF(OR(F57="*",J57="*")=TRUE,"*",IF(AND(F57="-",J57="-")=TRUE,"-",IF(AND(ISNUMBER(J57),ISNUMBER(F57))=TRUE,IF(F57-J57=0,0,F57-J57),IF(ISNUMBER(F57)=TRUE,F57,-J57)))))</f>
        <v>-15</v>
      </c>
      <c r="L57" s="392">
        <f t="shared" ref="L57" si="1">IF(K57 =".",".",IF(K57 ="*","*",IF(K57="-","-",IF(K57=0,0,IF(OR(J57="-",J57=".",F57="-",F57=".")=TRUE,"X",IF(J57=0,"0,0",IF(ABS(K57*100/J57)&gt;250,".X",(K57*100/J57))))))))</f>
        <v>-11.811023622047244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1995</v>
      </c>
      <c r="E11" s="114">
        <v>1594</v>
      </c>
      <c r="F11" s="114">
        <v>2621</v>
      </c>
      <c r="G11" s="114">
        <v>1622</v>
      </c>
      <c r="H11" s="140">
        <v>2097</v>
      </c>
      <c r="I11" s="115">
        <v>-102</v>
      </c>
      <c r="J11" s="116">
        <v>-4.8640915593705296</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13.784461152882205</v>
      </c>
      <c r="D14" s="115">
        <v>275</v>
      </c>
      <c r="E14" s="114">
        <v>258</v>
      </c>
      <c r="F14" s="114">
        <v>529</v>
      </c>
      <c r="G14" s="114">
        <v>278</v>
      </c>
      <c r="H14" s="140">
        <v>363</v>
      </c>
      <c r="I14" s="115">
        <v>-88</v>
      </c>
      <c r="J14" s="116">
        <v>-24.242424242424242</v>
      </c>
      <c r="K14" s="110"/>
      <c r="L14" s="110"/>
      <c r="M14" s="110"/>
      <c r="N14" s="110"/>
      <c r="O14" s="110"/>
    </row>
    <row r="15" spans="1:15" s="110" customFormat="1" ht="24.95" customHeight="1" x14ac:dyDescent="0.2">
      <c r="A15" s="193" t="s">
        <v>216</v>
      </c>
      <c r="B15" s="199" t="s">
        <v>217</v>
      </c>
      <c r="C15" s="113">
        <v>1.5538847117794485</v>
      </c>
      <c r="D15" s="115">
        <v>31</v>
      </c>
      <c r="E15" s="114">
        <v>41</v>
      </c>
      <c r="F15" s="114">
        <v>48</v>
      </c>
      <c r="G15" s="114">
        <v>27</v>
      </c>
      <c r="H15" s="140">
        <v>34</v>
      </c>
      <c r="I15" s="115">
        <v>-3</v>
      </c>
      <c r="J15" s="116">
        <v>-8.8235294117647065</v>
      </c>
    </row>
    <row r="16" spans="1:15" s="287" customFormat="1" ht="24.95" customHeight="1" x14ac:dyDescent="0.2">
      <c r="A16" s="193" t="s">
        <v>218</v>
      </c>
      <c r="B16" s="199" t="s">
        <v>141</v>
      </c>
      <c r="C16" s="113">
        <v>10.87719298245614</v>
      </c>
      <c r="D16" s="115">
        <v>217</v>
      </c>
      <c r="E16" s="114">
        <v>205</v>
      </c>
      <c r="F16" s="114">
        <v>446</v>
      </c>
      <c r="G16" s="114">
        <v>225</v>
      </c>
      <c r="H16" s="140">
        <v>305</v>
      </c>
      <c r="I16" s="115">
        <v>-88</v>
      </c>
      <c r="J16" s="116">
        <v>-28.852459016393443</v>
      </c>
      <c r="K16" s="110"/>
      <c r="L16" s="110"/>
      <c r="M16" s="110"/>
      <c r="N16" s="110"/>
      <c r="O16" s="110"/>
    </row>
    <row r="17" spans="1:15" s="110" customFormat="1" ht="24.95" customHeight="1" x14ac:dyDescent="0.2">
      <c r="A17" s="193" t="s">
        <v>142</v>
      </c>
      <c r="B17" s="199" t="s">
        <v>220</v>
      </c>
      <c r="C17" s="113">
        <v>1.3533834586466165</v>
      </c>
      <c r="D17" s="115">
        <v>27</v>
      </c>
      <c r="E17" s="114">
        <v>12</v>
      </c>
      <c r="F17" s="114">
        <v>35</v>
      </c>
      <c r="G17" s="114">
        <v>26</v>
      </c>
      <c r="H17" s="140">
        <v>24</v>
      </c>
      <c r="I17" s="115">
        <v>3</v>
      </c>
      <c r="J17" s="116">
        <v>12.5</v>
      </c>
    </row>
    <row r="18" spans="1:15" s="287" customFormat="1" ht="24.95" customHeight="1" x14ac:dyDescent="0.2">
      <c r="A18" s="201" t="s">
        <v>144</v>
      </c>
      <c r="B18" s="202" t="s">
        <v>145</v>
      </c>
      <c r="C18" s="113">
        <v>3.8095238095238093</v>
      </c>
      <c r="D18" s="115">
        <v>76</v>
      </c>
      <c r="E18" s="114" t="s">
        <v>513</v>
      </c>
      <c r="F18" s="114">
        <v>65</v>
      </c>
      <c r="G18" s="114" t="s">
        <v>513</v>
      </c>
      <c r="H18" s="140">
        <v>87</v>
      </c>
      <c r="I18" s="115">
        <v>-11</v>
      </c>
      <c r="J18" s="116">
        <v>-12.64367816091954</v>
      </c>
      <c r="K18" s="110"/>
      <c r="L18" s="110"/>
      <c r="M18" s="110"/>
      <c r="N18" s="110"/>
      <c r="O18" s="110"/>
    </row>
    <row r="19" spans="1:15" s="110" customFormat="1" ht="24.95" customHeight="1" x14ac:dyDescent="0.2">
      <c r="A19" s="193" t="s">
        <v>146</v>
      </c>
      <c r="B19" s="199" t="s">
        <v>147</v>
      </c>
      <c r="C19" s="113">
        <v>11.578947368421053</v>
      </c>
      <c r="D19" s="115">
        <v>231</v>
      </c>
      <c r="E19" s="114">
        <v>197</v>
      </c>
      <c r="F19" s="114">
        <v>331</v>
      </c>
      <c r="G19" s="114">
        <v>204</v>
      </c>
      <c r="H19" s="140">
        <v>252</v>
      </c>
      <c r="I19" s="115">
        <v>-21</v>
      </c>
      <c r="J19" s="116">
        <v>-8.3333333333333339</v>
      </c>
    </row>
    <row r="20" spans="1:15" s="287" customFormat="1" ht="24.95" customHeight="1" x14ac:dyDescent="0.2">
      <c r="A20" s="193" t="s">
        <v>148</v>
      </c>
      <c r="B20" s="199" t="s">
        <v>149</v>
      </c>
      <c r="C20" s="113">
        <v>2.6065162907268169</v>
      </c>
      <c r="D20" s="115">
        <v>52</v>
      </c>
      <c r="E20" s="114">
        <v>60</v>
      </c>
      <c r="F20" s="114">
        <v>70</v>
      </c>
      <c r="G20" s="114">
        <v>60</v>
      </c>
      <c r="H20" s="140">
        <v>75</v>
      </c>
      <c r="I20" s="115">
        <v>-23</v>
      </c>
      <c r="J20" s="116">
        <v>-30.666666666666668</v>
      </c>
      <c r="K20" s="110"/>
      <c r="L20" s="110"/>
      <c r="M20" s="110"/>
      <c r="N20" s="110"/>
      <c r="O20" s="110"/>
    </row>
    <row r="21" spans="1:15" s="110" customFormat="1" ht="24.95" customHeight="1" x14ac:dyDescent="0.2">
      <c r="A21" s="201" t="s">
        <v>150</v>
      </c>
      <c r="B21" s="202" t="s">
        <v>151</v>
      </c>
      <c r="C21" s="113">
        <v>6.1654135338345863</v>
      </c>
      <c r="D21" s="115">
        <v>123</v>
      </c>
      <c r="E21" s="114">
        <v>99</v>
      </c>
      <c r="F21" s="114">
        <v>89</v>
      </c>
      <c r="G21" s="114">
        <v>88</v>
      </c>
      <c r="H21" s="140">
        <v>136</v>
      </c>
      <c r="I21" s="115">
        <v>-13</v>
      </c>
      <c r="J21" s="116">
        <v>-9.5588235294117645</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t="s">
        <v>513</v>
      </c>
      <c r="D23" s="115" t="s">
        <v>513</v>
      </c>
      <c r="E23" s="114" t="s">
        <v>513</v>
      </c>
      <c r="F23" s="114" t="s">
        <v>513</v>
      </c>
      <c r="G23" s="114" t="s">
        <v>513</v>
      </c>
      <c r="H23" s="140" t="s">
        <v>513</v>
      </c>
      <c r="I23" s="115" t="s">
        <v>513</v>
      </c>
      <c r="J23" s="116" t="s">
        <v>513</v>
      </c>
    </row>
    <row r="24" spans="1:15" s="110" customFormat="1" ht="24.95" customHeight="1" x14ac:dyDescent="0.2">
      <c r="A24" s="193" t="s">
        <v>156</v>
      </c>
      <c r="B24" s="199" t="s">
        <v>221</v>
      </c>
      <c r="C24" s="113">
        <v>4.7117794486215541</v>
      </c>
      <c r="D24" s="115">
        <v>94</v>
      </c>
      <c r="E24" s="114">
        <v>99</v>
      </c>
      <c r="F24" s="114">
        <v>129</v>
      </c>
      <c r="G24" s="114">
        <v>56</v>
      </c>
      <c r="H24" s="140">
        <v>138</v>
      </c>
      <c r="I24" s="115">
        <v>-44</v>
      </c>
      <c r="J24" s="116">
        <v>-31.884057971014492</v>
      </c>
    </row>
    <row r="25" spans="1:15" s="110" customFormat="1" ht="24.95" customHeight="1" x14ac:dyDescent="0.2">
      <c r="A25" s="193" t="s">
        <v>222</v>
      </c>
      <c r="B25" s="204" t="s">
        <v>159</v>
      </c>
      <c r="C25" s="113">
        <v>5.4636591478696745</v>
      </c>
      <c r="D25" s="115">
        <v>109</v>
      </c>
      <c r="E25" s="114">
        <v>61</v>
      </c>
      <c r="F25" s="114">
        <v>127</v>
      </c>
      <c r="G25" s="114">
        <v>82</v>
      </c>
      <c r="H25" s="140">
        <v>123</v>
      </c>
      <c r="I25" s="115">
        <v>-14</v>
      </c>
      <c r="J25" s="116">
        <v>-11.382113821138212</v>
      </c>
    </row>
    <row r="26" spans="1:15" s="110" customFormat="1" ht="24.95" customHeight="1" x14ac:dyDescent="0.2">
      <c r="A26" s="201">
        <v>782.78300000000002</v>
      </c>
      <c r="B26" s="203" t="s">
        <v>160</v>
      </c>
      <c r="C26" s="113">
        <v>13.934837092731829</v>
      </c>
      <c r="D26" s="115">
        <v>278</v>
      </c>
      <c r="E26" s="114">
        <v>224</v>
      </c>
      <c r="F26" s="114">
        <v>305</v>
      </c>
      <c r="G26" s="114">
        <v>283</v>
      </c>
      <c r="H26" s="140">
        <v>360</v>
      </c>
      <c r="I26" s="115">
        <v>-82</v>
      </c>
      <c r="J26" s="116">
        <v>-22.777777777777779</v>
      </c>
    </row>
    <row r="27" spans="1:15" s="110" customFormat="1" ht="24.95" customHeight="1" x14ac:dyDescent="0.2">
      <c r="A27" s="193" t="s">
        <v>161</v>
      </c>
      <c r="B27" s="199" t="s">
        <v>162</v>
      </c>
      <c r="C27" s="113">
        <v>1.8546365914786966</v>
      </c>
      <c r="D27" s="115">
        <v>37</v>
      </c>
      <c r="E27" s="114">
        <v>24</v>
      </c>
      <c r="F27" s="114">
        <v>88</v>
      </c>
      <c r="G27" s="114">
        <v>45</v>
      </c>
      <c r="H27" s="140">
        <v>39</v>
      </c>
      <c r="I27" s="115">
        <v>-2</v>
      </c>
      <c r="J27" s="116">
        <v>-5.1282051282051286</v>
      </c>
    </row>
    <row r="28" spans="1:15" s="110" customFormat="1" ht="24.95" customHeight="1" x14ac:dyDescent="0.2">
      <c r="A28" s="193" t="s">
        <v>163</v>
      </c>
      <c r="B28" s="199" t="s">
        <v>164</v>
      </c>
      <c r="C28" s="113">
        <v>15.137844611528822</v>
      </c>
      <c r="D28" s="115">
        <v>302</v>
      </c>
      <c r="E28" s="114">
        <v>100</v>
      </c>
      <c r="F28" s="114">
        <v>143</v>
      </c>
      <c r="G28" s="114">
        <v>136</v>
      </c>
      <c r="H28" s="140">
        <v>81</v>
      </c>
      <c r="I28" s="115">
        <v>221</v>
      </c>
      <c r="J28" s="116" t="s">
        <v>514</v>
      </c>
    </row>
    <row r="29" spans="1:15" s="110" customFormat="1" ht="24.95" customHeight="1" x14ac:dyDescent="0.2">
      <c r="A29" s="193">
        <v>86</v>
      </c>
      <c r="B29" s="199" t="s">
        <v>165</v>
      </c>
      <c r="C29" s="113">
        <v>4.8120300751879697</v>
      </c>
      <c r="D29" s="115">
        <v>96</v>
      </c>
      <c r="E29" s="114">
        <v>142</v>
      </c>
      <c r="F29" s="114">
        <v>151</v>
      </c>
      <c r="G29" s="114">
        <v>88</v>
      </c>
      <c r="H29" s="140">
        <v>102</v>
      </c>
      <c r="I29" s="115">
        <v>-6</v>
      </c>
      <c r="J29" s="116">
        <v>-5.882352941176471</v>
      </c>
    </row>
    <row r="30" spans="1:15" s="110" customFormat="1" ht="24.95" customHeight="1" x14ac:dyDescent="0.2">
      <c r="A30" s="193">
        <v>87.88</v>
      </c>
      <c r="B30" s="204" t="s">
        <v>166</v>
      </c>
      <c r="C30" s="113">
        <v>4.0601503759398501</v>
      </c>
      <c r="D30" s="115">
        <v>81</v>
      </c>
      <c r="E30" s="114">
        <v>93</v>
      </c>
      <c r="F30" s="114">
        <v>157</v>
      </c>
      <c r="G30" s="114">
        <v>79</v>
      </c>
      <c r="H30" s="140">
        <v>69</v>
      </c>
      <c r="I30" s="115">
        <v>12</v>
      </c>
      <c r="J30" s="116">
        <v>17.391304347826086</v>
      </c>
    </row>
    <row r="31" spans="1:15" s="110" customFormat="1" ht="24.95" customHeight="1" x14ac:dyDescent="0.2">
      <c r="A31" s="193" t="s">
        <v>167</v>
      </c>
      <c r="B31" s="199" t="s">
        <v>168</v>
      </c>
      <c r="C31" s="113">
        <v>3.1077694235588971</v>
      </c>
      <c r="D31" s="115">
        <v>62</v>
      </c>
      <c r="E31" s="114">
        <v>97</v>
      </c>
      <c r="F31" s="114">
        <v>134</v>
      </c>
      <c r="G31" s="114">
        <v>66</v>
      </c>
      <c r="H31" s="140">
        <v>91</v>
      </c>
      <c r="I31" s="115">
        <v>-29</v>
      </c>
      <c r="J31" s="116">
        <v>-31.868131868131869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81.353383458646618</v>
      </c>
      <c r="D36" s="143">
        <v>1623</v>
      </c>
      <c r="E36" s="144">
        <v>1305</v>
      </c>
      <c r="F36" s="144">
        <v>2003</v>
      </c>
      <c r="G36" s="144">
        <v>1285</v>
      </c>
      <c r="H36" s="145">
        <v>1620</v>
      </c>
      <c r="I36" s="143">
        <v>3</v>
      </c>
      <c r="J36" s="146">
        <v>0.18518518518518517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1995</v>
      </c>
      <c r="F11" s="264">
        <v>1594</v>
      </c>
      <c r="G11" s="264">
        <v>2621</v>
      </c>
      <c r="H11" s="264">
        <v>1622</v>
      </c>
      <c r="I11" s="265">
        <v>2097</v>
      </c>
      <c r="J11" s="263">
        <v>-102</v>
      </c>
      <c r="K11" s="266">
        <v>-4.8640915593705296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22.406015037593985</v>
      </c>
      <c r="E13" s="115">
        <v>447</v>
      </c>
      <c r="F13" s="114">
        <v>435</v>
      </c>
      <c r="G13" s="114">
        <v>522</v>
      </c>
      <c r="H13" s="114">
        <v>441</v>
      </c>
      <c r="I13" s="140">
        <v>519</v>
      </c>
      <c r="J13" s="115">
        <v>-72</v>
      </c>
      <c r="K13" s="116">
        <v>-13.872832369942197</v>
      </c>
    </row>
    <row r="14" spans="1:15" ht="15.95" customHeight="1" x14ac:dyDescent="0.2">
      <c r="A14" s="306" t="s">
        <v>230</v>
      </c>
      <c r="B14" s="307"/>
      <c r="C14" s="308"/>
      <c r="D14" s="113">
        <v>52.932330827067666</v>
      </c>
      <c r="E14" s="115">
        <v>1056</v>
      </c>
      <c r="F14" s="114">
        <v>813</v>
      </c>
      <c r="G14" s="114">
        <v>1651</v>
      </c>
      <c r="H14" s="114">
        <v>824</v>
      </c>
      <c r="I14" s="140">
        <v>1125</v>
      </c>
      <c r="J14" s="115">
        <v>-69</v>
      </c>
      <c r="K14" s="116">
        <v>-6.1333333333333337</v>
      </c>
    </row>
    <row r="15" spans="1:15" ht="15.95" customHeight="1" x14ac:dyDescent="0.2">
      <c r="A15" s="306" t="s">
        <v>231</v>
      </c>
      <c r="B15" s="307"/>
      <c r="C15" s="308"/>
      <c r="D15" s="113">
        <v>9.9749373433583965</v>
      </c>
      <c r="E15" s="115">
        <v>199</v>
      </c>
      <c r="F15" s="114">
        <v>149</v>
      </c>
      <c r="G15" s="114">
        <v>182</v>
      </c>
      <c r="H15" s="114">
        <v>173</v>
      </c>
      <c r="I15" s="140">
        <v>204</v>
      </c>
      <c r="J15" s="115">
        <v>-5</v>
      </c>
      <c r="K15" s="116">
        <v>-2.4509803921568629</v>
      </c>
    </row>
    <row r="16" spans="1:15" ht="15.95" customHeight="1" x14ac:dyDescent="0.2">
      <c r="A16" s="306" t="s">
        <v>232</v>
      </c>
      <c r="B16" s="307"/>
      <c r="C16" s="308"/>
      <c r="D16" s="113">
        <v>14.335839598997493</v>
      </c>
      <c r="E16" s="115">
        <v>286</v>
      </c>
      <c r="F16" s="114">
        <v>193</v>
      </c>
      <c r="G16" s="114">
        <v>239</v>
      </c>
      <c r="H16" s="114">
        <v>183</v>
      </c>
      <c r="I16" s="140">
        <v>243</v>
      </c>
      <c r="J16" s="115">
        <v>43</v>
      </c>
      <c r="K16" s="116">
        <v>17.695473251028808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0.35087719298245612</v>
      </c>
      <c r="E18" s="115">
        <v>7</v>
      </c>
      <c r="F18" s="114" t="s">
        <v>513</v>
      </c>
      <c r="G18" s="114" t="s">
        <v>513</v>
      </c>
      <c r="H18" s="114">
        <v>6</v>
      </c>
      <c r="I18" s="140">
        <v>11</v>
      </c>
      <c r="J18" s="115">
        <v>-4</v>
      </c>
      <c r="K18" s="116">
        <v>-36.363636363636367</v>
      </c>
    </row>
    <row r="19" spans="1:11" ht="14.1" customHeight="1" x14ac:dyDescent="0.2">
      <c r="A19" s="306" t="s">
        <v>235</v>
      </c>
      <c r="B19" s="307" t="s">
        <v>236</v>
      </c>
      <c r="C19" s="308"/>
      <c r="D19" s="113" t="s">
        <v>513</v>
      </c>
      <c r="E19" s="115" t="s">
        <v>513</v>
      </c>
      <c r="F19" s="114" t="s">
        <v>513</v>
      </c>
      <c r="G19" s="114" t="s">
        <v>513</v>
      </c>
      <c r="H19" s="114" t="s">
        <v>513</v>
      </c>
      <c r="I19" s="140" t="s">
        <v>513</v>
      </c>
      <c r="J19" s="115" t="s">
        <v>513</v>
      </c>
      <c r="K19" s="116" t="s">
        <v>513</v>
      </c>
    </row>
    <row r="20" spans="1:11" ht="14.1" customHeight="1" x14ac:dyDescent="0.2">
      <c r="A20" s="306">
        <v>12</v>
      </c>
      <c r="B20" s="307" t="s">
        <v>237</v>
      </c>
      <c r="C20" s="308"/>
      <c r="D20" s="113">
        <v>0.50125313283208017</v>
      </c>
      <c r="E20" s="115">
        <v>10</v>
      </c>
      <c r="F20" s="114">
        <v>4</v>
      </c>
      <c r="G20" s="114">
        <v>23</v>
      </c>
      <c r="H20" s="114">
        <v>23</v>
      </c>
      <c r="I20" s="140">
        <v>14</v>
      </c>
      <c r="J20" s="115">
        <v>-4</v>
      </c>
      <c r="K20" s="116">
        <v>-28.571428571428573</v>
      </c>
    </row>
    <row r="21" spans="1:11" ht="14.1" customHeight="1" x14ac:dyDescent="0.2">
      <c r="A21" s="306">
        <v>21</v>
      </c>
      <c r="B21" s="307" t="s">
        <v>238</v>
      </c>
      <c r="C21" s="308"/>
      <c r="D21" s="113">
        <v>0.40100250626566414</v>
      </c>
      <c r="E21" s="115">
        <v>8</v>
      </c>
      <c r="F21" s="114" t="s">
        <v>513</v>
      </c>
      <c r="G21" s="114">
        <v>8</v>
      </c>
      <c r="H21" s="114">
        <v>7</v>
      </c>
      <c r="I21" s="140">
        <v>9</v>
      </c>
      <c r="J21" s="115">
        <v>-1</v>
      </c>
      <c r="K21" s="116">
        <v>-11.111111111111111</v>
      </c>
    </row>
    <row r="22" spans="1:11" ht="14.1" customHeight="1" x14ac:dyDescent="0.2">
      <c r="A22" s="306">
        <v>22</v>
      </c>
      <c r="B22" s="307" t="s">
        <v>239</v>
      </c>
      <c r="C22" s="308"/>
      <c r="D22" s="113">
        <v>1.9047619047619047</v>
      </c>
      <c r="E22" s="115">
        <v>38</v>
      </c>
      <c r="F22" s="114">
        <v>25</v>
      </c>
      <c r="G22" s="114">
        <v>57</v>
      </c>
      <c r="H22" s="114">
        <v>52</v>
      </c>
      <c r="I22" s="140">
        <v>38</v>
      </c>
      <c r="J22" s="115">
        <v>0</v>
      </c>
      <c r="K22" s="116">
        <v>0</v>
      </c>
    </row>
    <row r="23" spans="1:11" ht="14.1" customHeight="1" x14ac:dyDescent="0.2">
      <c r="A23" s="306">
        <v>23</v>
      </c>
      <c r="B23" s="307" t="s">
        <v>240</v>
      </c>
      <c r="C23" s="308"/>
      <c r="D23" s="113">
        <v>0.55137844611528819</v>
      </c>
      <c r="E23" s="115">
        <v>11</v>
      </c>
      <c r="F23" s="114">
        <v>6</v>
      </c>
      <c r="G23" s="114">
        <v>12</v>
      </c>
      <c r="H23" s="114">
        <v>10</v>
      </c>
      <c r="I23" s="140" t="s">
        <v>513</v>
      </c>
      <c r="J23" s="115" t="s">
        <v>513</v>
      </c>
      <c r="K23" s="116" t="s">
        <v>513</v>
      </c>
    </row>
    <row r="24" spans="1:11" ht="14.1" customHeight="1" x14ac:dyDescent="0.2">
      <c r="A24" s="306">
        <v>24</v>
      </c>
      <c r="B24" s="307" t="s">
        <v>241</v>
      </c>
      <c r="C24" s="308"/>
      <c r="D24" s="113">
        <v>3.1077694235588971</v>
      </c>
      <c r="E24" s="115">
        <v>62</v>
      </c>
      <c r="F24" s="114">
        <v>79</v>
      </c>
      <c r="G24" s="114">
        <v>117</v>
      </c>
      <c r="H24" s="114">
        <v>101</v>
      </c>
      <c r="I24" s="140">
        <v>119</v>
      </c>
      <c r="J24" s="115">
        <v>-57</v>
      </c>
      <c r="K24" s="116">
        <v>-47.899159663865547</v>
      </c>
    </row>
    <row r="25" spans="1:11" ht="14.1" customHeight="1" x14ac:dyDescent="0.2">
      <c r="A25" s="306">
        <v>25</v>
      </c>
      <c r="B25" s="307" t="s">
        <v>242</v>
      </c>
      <c r="C25" s="308"/>
      <c r="D25" s="113">
        <v>6.0150375939849621</v>
      </c>
      <c r="E25" s="115">
        <v>120</v>
      </c>
      <c r="F25" s="114">
        <v>61</v>
      </c>
      <c r="G25" s="114">
        <v>181</v>
      </c>
      <c r="H25" s="114">
        <v>103</v>
      </c>
      <c r="I25" s="140">
        <v>137</v>
      </c>
      <c r="J25" s="115">
        <v>-17</v>
      </c>
      <c r="K25" s="116">
        <v>-12.408759124087592</v>
      </c>
    </row>
    <row r="26" spans="1:11" ht="14.1" customHeight="1" x14ac:dyDescent="0.2">
      <c r="A26" s="306">
        <v>26</v>
      </c>
      <c r="B26" s="307" t="s">
        <v>243</v>
      </c>
      <c r="C26" s="308"/>
      <c r="D26" s="113">
        <v>3.1578947368421053</v>
      </c>
      <c r="E26" s="115">
        <v>63</v>
      </c>
      <c r="F26" s="114">
        <v>42</v>
      </c>
      <c r="G26" s="114">
        <v>108</v>
      </c>
      <c r="H26" s="114">
        <v>35</v>
      </c>
      <c r="I26" s="140">
        <v>68</v>
      </c>
      <c r="J26" s="115">
        <v>-5</v>
      </c>
      <c r="K26" s="116">
        <v>-7.3529411764705879</v>
      </c>
    </row>
    <row r="27" spans="1:11" ht="14.1" customHeight="1" x14ac:dyDescent="0.2">
      <c r="A27" s="306">
        <v>27</v>
      </c>
      <c r="B27" s="307" t="s">
        <v>244</v>
      </c>
      <c r="C27" s="308"/>
      <c r="D27" s="113">
        <v>2.3057644110275688</v>
      </c>
      <c r="E27" s="115">
        <v>46</v>
      </c>
      <c r="F27" s="114">
        <v>51</v>
      </c>
      <c r="G27" s="114">
        <v>85</v>
      </c>
      <c r="H27" s="114">
        <v>65</v>
      </c>
      <c r="I27" s="140">
        <v>85</v>
      </c>
      <c r="J27" s="115">
        <v>-39</v>
      </c>
      <c r="K27" s="116">
        <v>-45.882352941176471</v>
      </c>
    </row>
    <row r="28" spans="1:11" ht="14.1" customHeight="1" x14ac:dyDescent="0.2">
      <c r="A28" s="306">
        <v>28</v>
      </c>
      <c r="B28" s="307" t="s">
        <v>245</v>
      </c>
      <c r="C28" s="308"/>
      <c r="D28" s="113">
        <v>0.35087719298245612</v>
      </c>
      <c r="E28" s="115">
        <v>7</v>
      </c>
      <c r="F28" s="114">
        <v>9</v>
      </c>
      <c r="G28" s="114">
        <v>5</v>
      </c>
      <c r="H28" s="114">
        <v>6</v>
      </c>
      <c r="I28" s="140">
        <v>7</v>
      </c>
      <c r="J28" s="115">
        <v>0</v>
      </c>
      <c r="K28" s="116">
        <v>0</v>
      </c>
    </row>
    <row r="29" spans="1:11" ht="14.1" customHeight="1" x14ac:dyDescent="0.2">
      <c r="A29" s="306">
        <v>29</v>
      </c>
      <c r="B29" s="307" t="s">
        <v>246</v>
      </c>
      <c r="C29" s="308"/>
      <c r="D29" s="113">
        <v>3.0576441102756893</v>
      </c>
      <c r="E29" s="115">
        <v>61</v>
      </c>
      <c r="F29" s="114">
        <v>55</v>
      </c>
      <c r="G29" s="114">
        <v>57</v>
      </c>
      <c r="H29" s="114">
        <v>34</v>
      </c>
      <c r="I29" s="140">
        <v>65</v>
      </c>
      <c r="J29" s="115">
        <v>-4</v>
      </c>
      <c r="K29" s="116">
        <v>-6.1538461538461542</v>
      </c>
    </row>
    <row r="30" spans="1:11" ht="14.1" customHeight="1" x14ac:dyDescent="0.2">
      <c r="A30" s="306" t="s">
        <v>247</v>
      </c>
      <c r="B30" s="307" t="s">
        <v>248</v>
      </c>
      <c r="C30" s="308"/>
      <c r="D30" s="113">
        <v>0.15037593984962405</v>
      </c>
      <c r="E30" s="115">
        <v>3</v>
      </c>
      <c r="F30" s="114">
        <v>10</v>
      </c>
      <c r="G30" s="114">
        <v>12</v>
      </c>
      <c r="H30" s="114">
        <v>5</v>
      </c>
      <c r="I30" s="140">
        <v>12</v>
      </c>
      <c r="J30" s="115">
        <v>-9</v>
      </c>
      <c r="K30" s="116">
        <v>-75</v>
      </c>
    </row>
    <row r="31" spans="1:11" ht="14.1" customHeight="1" x14ac:dyDescent="0.2">
      <c r="A31" s="306" t="s">
        <v>249</v>
      </c>
      <c r="B31" s="307" t="s">
        <v>250</v>
      </c>
      <c r="C31" s="308"/>
      <c r="D31" s="113">
        <v>2.907268170426065</v>
      </c>
      <c r="E31" s="115">
        <v>58</v>
      </c>
      <c r="F31" s="114">
        <v>45</v>
      </c>
      <c r="G31" s="114">
        <v>45</v>
      </c>
      <c r="H31" s="114">
        <v>29</v>
      </c>
      <c r="I31" s="140">
        <v>53</v>
      </c>
      <c r="J31" s="115">
        <v>5</v>
      </c>
      <c r="K31" s="116">
        <v>9.433962264150944</v>
      </c>
    </row>
    <row r="32" spans="1:11" ht="14.1" customHeight="1" x14ac:dyDescent="0.2">
      <c r="A32" s="306">
        <v>31</v>
      </c>
      <c r="B32" s="307" t="s">
        <v>251</v>
      </c>
      <c r="C32" s="308"/>
      <c r="D32" s="113">
        <v>0.55137844611528819</v>
      </c>
      <c r="E32" s="115">
        <v>11</v>
      </c>
      <c r="F32" s="114">
        <v>5</v>
      </c>
      <c r="G32" s="114">
        <v>10</v>
      </c>
      <c r="H32" s="114">
        <v>8</v>
      </c>
      <c r="I32" s="140">
        <v>31</v>
      </c>
      <c r="J32" s="115">
        <v>-20</v>
      </c>
      <c r="K32" s="116">
        <v>-64.516129032258064</v>
      </c>
    </row>
    <row r="33" spans="1:11" ht="14.1" customHeight="1" x14ac:dyDescent="0.2">
      <c r="A33" s="306">
        <v>32</v>
      </c>
      <c r="B33" s="307" t="s">
        <v>252</v>
      </c>
      <c r="C33" s="308"/>
      <c r="D33" s="113">
        <v>1.4035087719298245</v>
      </c>
      <c r="E33" s="115">
        <v>28</v>
      </c>
      <c r="F33" s="114">
        <v>5</v>
      </c>
      <c r="G33" s="114">
        <v>32</v>
      </c>
      <c r="H33" s="114">
        <v>28</v>
      </c>
      <c r="I33" s="140">
        <v>29</v>
      </c>
      <c r="J33" s="115">
        <v>-1</v>
      </c>
      <c r="K33" s="116">
        <v>-3.4482758620689653</v>
      </c>
    </row>
    <row r="34" spans="1:11" ht="14.1" customHeight="1" x14ac:dyDescent="0.2">
      <c r="A34" s="306">
        <v>33</v>
      </c>
      <c r="B34" s="307" t="s">
        <v>253</v>
      </c>
      <c r="C34" s="308"/>
      <c r="D34" s="113">
        <v>0.80200501253132828</v>
      </c>
      <c r="E34" s="115">
        <v>16</v>
      </c>
      <c r="F34" s="114">
        <v>9</v>
      </c>
      <c r="G34" s="114">
        <v>21</v>
      </c>
      <c r="H34" s="114">
        <v>19</v>
      </c>
      <c r="I34" s="140">
        <v>17</v>
      </c>
      <c r="J34" s="115">
        <v>-1</v>
      </c>
      <c r="K34" s="116">
        <v>-5.882352941176471</v>
      </c>
    </row>
    <row r="35" spans="1:11" ht="14.1" customHeight="1" x14ac:dyDescent="0.2">
      <c r="A35" s="306">
        <v>34</v>
      </c>
      <c r="B35" s="307" t="s">
        <v>254</v>
      </c>
      <c r="C35" s="308"/>
      <c r="D35" s="113">
        <v>1.6541353383458646</v>
      </c>
      <c r="E35" s="115">
        <v>33</v>
      </c>
      <c r="F35" s="114">
        <v>12</v>
      </c>
      <c r="G35" s="114">
        <v>25</v>
      </c>
      <c r="H35" s="114">
        <v>22</v>
      </c>
      <c r="I35" s="140">
        <v>35</v>
      </c>
      <c r="J35" s="115">
        <v>-2</v>
      </c>
      <c r="K35" s="116">
        <v>-5.7142857142857144</v>
      </c>
    </row>
    <row r="36" spans="1:11" ht="14.1" customHeight="1" x14ac:dyDescent="0.2">
      <c r="A36" s="306">
        <v>41</v>
      </c>
      <c r="B36" s="307" t="s">
        <v>255</v>
      </c>
      <c r="C36" s="308"/>
      <c r="D36" s="113">
        <v>0.20050125313283207</v>
      </c>
      <c r="E36" s="115">
        <v>4</v>
      </c>
      <c r="F36" s="114" t="s">
        <v>513</v>
      </c>
      <c r="G36" s="114" t="s">
        <v>513</v>
      </c>
      <c r="H36" s="114" t="s">
        <v>513</v>
      </c>
      <c r="I36" s="140">
        <v>7</v>
      </c>
      <c r="J36" s="115">
        <v>-3</v>
      </c>
      <c r="K36" s="116">
        <v>-42.857142857142854</v>
      </c>
    </row>
    <row r="37" spans="1:11" ht="14.1" customHeight="1" x14ac:dyDescent="0.2">
      <c r="A37" s="306">
        <v>42</v>
      </c>
      <c r="B37" s="307" t="s">
        <v>256</v>
      </c>
      <c r="C37" s="308"/>
      <c r="D37" s="113" t="s">
        <v>513</v>
      </c>
      <c r="E37" s="115" t="s">
        <v>513</v>
      </c>
      <c r="F37" s="114" t="s">
        <v>513</v>
      </c>
      <c r="G37" s="114" t="s">
        <v>513</v>
      </c>
      <c r="H37" s="114">
        <v>0</v>
      </c>
      <c r="I37" s="140">
        <v>0</v>
      </c>
      <c r="J37" s="115" t="s">
        <v>513</v>
      </c>
      <c r="K37" s="116" t="s">
        <v>513</v>
      </c>
    </row>
    <row r="38" spans="1:11" ht="14.1" customHeight="1" x14ac:dyDescent="0.2">
      <c r="A38" s="306">
        <v>43</v>
      </c>
      <c r="B38" s="307" t="s">
        <v>257</v>
      </c>
      <c r="C38" s="308"/>
      <c r="D38" s="113">
        <v>2.2055137844611528</v>
      </c>
      <c r="E38" s="115">
        <v>44</v>
      </c>
      <c r="F38" s="114">
        <v>13</v>
      </c>
      <c r="G38" s="114">
        <v>56</v>
      </c>
      <c r="H38" s="114">
        <v>11</v>
      </c>
      <c r="I38" s="140">
        <v>23</v>
      </c>
      <c r="J38" s="115">
        <v>21</v>
      </c>
      <c r="K38" s="116">
        <v>91.304347826086953</v>
      </c>
    </row>
    <row r="39" spans="1:11" ht="14.1" customHeight="1" x14ac:dyDescent="0.2">
      <c r="A39" s="306">
        <v>51</v>
      </c>
      <c r="B39" s="307" t="s">
        <v>258</v>
      </c>
      <c r="C39" s="308"/>
      <c r="D39" s="113">
        <v>9.1729323308270683</v>
      </c>
      <c r="E39" s="115">
        <v>183</v>
      </c>
      <c r="F39" s="114">
        <v>227</v>
      </c>
      <c r="G39" s="114">
        <v>268</v>
      </c>
      <c r="H39" s="114">
        <v>194</v>
      </c>
      <c r="I39" s="140">
        <v>236</v>
      </c>
      <c r="J39" s="115">
        <v>-53</v>
      </c>
      <c r="K39" s="116">
        <v>-22.457627118644069</v>
      </c>
    </row>
    <row r="40" spans="1:11" ht="14.1" customHeight="1" x14ac:dyDescent="0.2">
      <c r="A40" s="306" t="s">
        <v>259</v>
      </c>
      <c r="B40" s="307" t="s">
        <v>260</v>
      </c>
      <c r="C40" s="308"/>
      <c r="D40" s="113">
        <v>8.7719298245614041</v>
      </c>
      <c r="E40" s="115">
        <v>175</v>
      </c>
      <c r="F40" s="114">
        <v>224</v>
      </c>
      <c r="G40" s="114">
        <v>256</v>
      </c>
      <c r="H40" s="114">
        <v>188</v>
      </c>
      <c r="I40" s="140">
        <v>213</v>
      </c>
      <c r="J40" s="115">
        <v>-38</v>
      </c>
      <c r="K40" s="116">
        <v>-17.84037558685446</v>
      </c>
    </row>
    <row r="41" spans="1:11" ht="14.1" customHeight="1" x14ac:dyDescent="0.2">
      <c r="A41" s="306"/>
      <c r="B41" s="307" t="s">
        <v>261</v>
      </c>
      <c r="C41" s="308"/>
      <c r="D41" s="113">
        <v>7.1177944862155389</v>
      </c>
      <c r="E41" s="115">
        <v>142</v>
      </c>
      <c r="F41" s="114">
        <v>175</v>
      </c>
      <c r="G41" s="114">
        <v>216</v>
      </c>
      <c r="H41" s="114">
        <v>157</v>
      </c>
      <c r="I41" s="140">
        <v>178</v>
      </c>
      <c r="J41" s="115">
        <v>-36</v>
      </c>
      <c r="K41" s="116">
        <v>-20.224719101123597</v>
      </c>
    </row>
    <row r="42" spans="1:11" ht="14.1" customHeight="1" x14ac:dyDescent="0.2">
      <c r="A42" s="306">
        <v>52</v>
      </c>
      <c r="B42" s="307" t="s">
        <v>262</v>
      </c>
      <c r="C42" s="308"/>
      <c r="D42" s="113">
        <v>1.6040100250626566</v>
      </c>
      <c r="E42" s="115">
        <v>32</v>
      </c>
      <c r="F42" s="114">
        <v>32</v>
      </c>
      <c r="G42" s="114">
        <v>45</v>
      </c>
      <c r="H42" s="114">
        <v>45</v>
      </c>
      <c r="I42" s="140">
        <v>56</v>
      </c>
      <c r="J42" s="115">
        <v>-24</v>
      </c>
      <c r="K42" s="116">
        <v>-42.857142857142854</v>
      </c>
    </row>
    <row r="43" spans="1:11" ht="14.1" customHeight="1" x14ac:dyDescent="0.2">
      <c r="A43" s="306" t="s">
        <v>263</v>
      </c>
      <c r="B43" s="307" t="s">
        <v>264</v>
      </c>
      <c r="C43" s="308"/>
      <c r="D43" s="113">
        <v>1.2030075187969924</v>
      </c>
      <c r="E43" s="115">
        <v>24</v>
      </c>
      <c r="F43" s="114">
        <v>24</v>
      </c>
      <c r="G43" s="114">
        <v>36</v>
      </c>
      <c r="H43" s="114">
        <v>34</v>
      </c>
      <c r="I43" s="140">
        <v>40</v>
      </c>
      <c r="J43" s="115">
        <v>-16</v>
      </c>
      <c r="K43" s="116">
        <v>-40</v>
      </c>
    </row>
    <row r="44" spans="1:11" ht="14.1" customHeight="1" x14ac:dyDescent="0.2">
      <c r="A44" s="306">
        <v>53</v>
      </c>
      <c r="B44" s="307" t="s">
        <v>265</v>
      </c>
      <c r="C44" s="308"/>
      <c r="D44" s="113">
        <v>0.20050125313283207</v>
      </c>
      <c r="E44" s="115">
        <v>4</v>
      </c>
      <c r="F44" s="114">
        <v>3</v>
      </c>
      <c r="G44" s="114">
        <v>5</v>
      </c>
      <c r="H44" s="114">
        <v>3</v>
      </c>
      <c r="I44" s="140" t="s">
        <v>513</v>
      </c>
      <c r="J44" s="115" t="s">
        <v>513</v>
      </c>
      <c r="K44" s="116" t="s">
        <v>513</v>
      </c>
    </row>
    <row r="45" spans="1:11" ht="14.1" customHeight="1" x14ac:dyDescent="0.2">
      <c r="A45" s="306" t="s">
        <v>266</v>
      </c>
      <c r="B45" s="307" t="s">
        <v>267</v>
      </c>
      <c r="C45" s="308"/>
      <c r="D45" s="113">
        <v>0.20050125313283207</v>
      </c>
      <c r="E45" s="115">
        <v>4</v>
      </c>
      <c r="F45" s="114" t="s">
        <v>513</v>
      </c>
      <c r="G45" s="114">
        <v>5</v>
      </c>
      <c r="H45" s="114" t="s">
        <v>513</v>
      </c>
      <c r="I45" s="140" t="s">
        <v>513</v>
      </c>
      <c r="J45" s="115" t="s">
        <v>513</v>
      </c>
      <c r="K45" s="116" t="s">
        <v>513</v>
      </c>
    </row>
    <row r="46" spans="1:11" ht="14.1" customHeight="1" x14ac:dyDescent="0.2">
      <c r="A46" s="306">
        <v>54</v>
      </c>
      <c r="B46" s="307" t="s">
        <v>268</v>
      </c>
      <c r="C46" s="308"/>
      <c r="D46" s="113">
        <v>2.4561403508771931</v>
      </c>
      <c r="E46" s="115">
        <v>49</v>
      </c>
      <c r="F46" s="114">
        <v>35</v>
      </c>
      <c r="G46" s="114">
        <v>55</v>
      </c>
      <c r="H46" s="114">
        <v>45</v>
      </c>
      <c r="I46" s="140">
        <v>71</v>
      </c>
      <c r="J46" s="115">
        <v>-22</v>
      </c>
      <c r="K46" s="116">
        <v>-30.985915492957748</v>
      </c>
    </row>
    <row r="47" spans="1:11" ht="14.1" customHeight="1" x14ac:dyDescent="0.2">
      <c r="A47" s="306">
        <v>61</v>
      </c>
      <c r="B47" s="307" t="s">
        <v>269</v>
      </c>
      <c r="C47" s="308"/>
      <c r="D47" s="113">
        <v>2.255639097744361</v>
      </c>
      <c r="E47" s="115">
        <v>45</v>
      </c>
      <c r="F47" s="114">
        <v>13</v>
      </c>
      <c r="G47" s="114">
        <v>64</v>
      </c>
      <c r="H47" s="114">
        <v>41</v>
      </c>
      <c r="I47" s="140">
        <v>48</v>
      </c>
      <c r="J47" s="115">
        <v>-3</v>
      </c>
      <c r="K47" s="116">
        <v>-6.25</v>
      </c>
    </row>
    <row r="48" spans="1:11" ht="14.1" customHeight="1" x14ac:dyDescent="0.2">
      <c r="A48" s="306">
        <v>62</v>
      </c>
      <c r="B48" s="307" t="s">
        <v>270</v>
      </c>
      <c r="C48" s="308"/>
      <c r="D48" s="113">
        <v>7.2681704260651632</v>
      </c>
      <c r="E48" s="115">
        <v>145</v>
      </c>
      <c r="F48" s="114">
        <v>133</v>
      </c>
      <c r="G48" s="114">
        <v>187</v>
      </c>
      <c r="H48" s="114">
        <v>112</v>
      </c>
      <c r="I48" s="140">
        <v>127</v>
      </c>
      <c r="J48" s="115">
        <v>18</v>
      </c>
      <c r="K48" s="116">
        <v>14.173228346456693</v>
      </c>
    </row>
    <row r="49" spans="1:11" ht="14.1" customHeight="1" x14ac:dyDescent="0.2">
      <c r="A49" s="306">
        <v>63</v>
      </c>
      <c r="B49" s="307" t="s">
        <v>271</v>
      </c>
      <c r="C49" s="308"/>
      <c r="D49" s="113">
        <v>4.0100250626566414</v>
      </c>
      <c r="E49" s="115">
        <v>80</v>
      </c>
      <c r="F49" s="114">
        <v>65</v>
      </c>
      <c r="G49" s="114">
        <v>67</v>
      </c>
      <c r="H49" s="114">
        <v>66</v>
      </c>
      <c r="I49" s="140">
        <v>99</v>
      </c>
      <c r="J49" s="115">
        <v>-19</v>
      </c>
      <c r="K49" s="116">
        <v>-19.19191919191919</v>
      </c>
    </row>
    <row r="50" spans="1:11" ht="14.1" customHeight="1" x14ac:dyDescent="0.2">
      <c r="A50" s="306" t="s">
        <v>272</v>
      </c>
      <c r="B50" s="307" t="s">
        <v>273</v>
      </c>
      <c r="C50" s="308"/>
      <c r="D50" s="113">
        <v>1.0025062656641603</v>
      </c>
      <c r="E50" s="115">
        <v>20</v>
      </c>
      <c r="F50" s="114">
        <v>6</v>
      </c>
      <c r="G50" s="114">
        <v>10</v>
      </c>
      <c r="H50" s="114">
        <v>15</v>
      </c>
      <c r="I50" s="140">
        <v>21</v>
      </c>
      <c r="J50" s="115">
        <v>-1</v>
      </c>
      <c r="K50" s="116">
        <v>-4.7619047619047619</v>
      </c>
    </row>
    <row r="51" spans="1:11" ht="14.1" customHeight="1" x14ac:dyDescent="0.2">
      <c r="A51" s="306" t="s">
        <v>274</v>
      </c>
      <c r="B51" s="307" t="s">
        <v>275</v>
      </c>
      <c r="C51" s="308"/>
      <c r="D51" s="113">
        <v>2.907268170426065</v>
      </c>
      <c r="E51" s="115">
        <v>58</v>
      </c>
      <c r="F51" s="114">
        <v>49</v>
      </c>
      <c r="G51" s="114">
        <v>49</v>
      </c>
      <c r="H51" s="114">
        <v>49</v>
      </c>
      <c r="I51" s="140">
        <v>74</v>
      </c>
      <c r="J51" s="115">
        <v>-16</v>
      </c>
      <c r="K51" s="116">
        <v>-21.621621621621621</v>
      </c>
    </row>
    <row r="52" spans="1:11" ht="14.1" customHeight="1" x14ac:dyDescent="0.2">
      <c r="A52" s="306">
        <v>71</v>
      </c>
      <c r="B52" s="307" t="s">
        <v>276</v>
      </c>
      <c r="C52" s="308"/>
      <c r="D52" s="113">
        <v>9.674185463659148</v>
      </c>
      <c r="E52" s="115">
        <v>193</v>
      </c>
      <c r="F52" s="114">
        <v>166</v>
      </c>
      <c r="G52" s="114">
        <v>262</v>
      </c>
      <c r="H52" s="114">
        <v>154</v>
      </c>
      <c r="I52" s="140">
        <v>221</v>
      </c>
      <c r="J52" s="115">
        <v>-28</v>
      </c>
      <c r="K52" s="116">
        <v>-12.669683257918551</v>
      </c>
    </row>
    <row r="53" spans="1:11" ht="14.1" customHeight="1" x14ac:dyDescent="0.2">
      <c r="A53" s="306" t="s">
        <v>277</v>
      </c>
      <c r="B53" s="307" t="s">
        <v>278</v>
      </c>
      <c r="C53" s="308"/>
      <c r="D53" s="113">
        <v>1.9548872180451127</v>
      </c>
      <c r="E53" s="115">
        <v>39</v>
      </c>
      <c r="F53" s="114">
        <v>40</v>
      </c>
      <c r="G53" s="114">
        <v>94</v>
      </c>
      <c r="H53" s="114">
        <v>50</v>
      </c>
      <c r="I53" s="140">
        <v>65</v>
      </c>
      <c r="J53" s="115">
        <v>-26</v>
      </c>
      <c r="K53" s="116">
        <v>-40</v>
      </c>
    </row>
    <row r="54" spans="1:11" ht="14.1" customHeight="1" x14ac:dyDescent="0.2">
      <c r="A54" s="306" t="s">
        <v>279</v>
      </c>
      <c r="B54" s="307" t="s">
        <v>280</v>
      </c>
      <c r="C54" s="308"/>
      <c r="D54" s="113">
        <v>6.666666666666667</v>
      </c>
      <c r="E54" s="115">
        <v>133</v>
      </c>
      <c r="F54" s="114">
        <v>120</v>
      </c>
      <c r="G54" s="114">
        <v>151</v>
      </c>
      <c r="H54" s="114">
        <v>91</v>
      </c>
      <c r="I54" s="140">
        <v>137</v>
      </c>
      <c r="J54" s="115">
        <v>-4</v>
      </c>
      <c r="K54" s="116">
        <v>-2.9197080291970803</v>
      </c>
    </row>
    <row r="55" spans="1:11" ht="14.1" customHeight="1" x14ac:dyDescent="0.2">
      <c r="A55" s="306">
        <v>72</v>
      </c>
      <c r="B55" s="307" t="s">
        <v>281</v>
      </c>
      <c r="C55" s="308"/>
      <c r="D55" s="113">
        <v>7.1679197994987467</v>
      </c>
      <c r="E55" s="115">
        <v>143</v>
      </c>
      <c r="F55" s="114">
        <v>111</v>
      </c>
      <c r="G55" s="114">
        <v>263</v>
      </c>
      <c r="H55" s="114">
        <v>114</v>
      </c>
      <c r="I55" s="140">
        <v>155</v>
      </c>
      <c r="J55" s="115">
        <v>-12</v>
      </c>
      <c r="K55" s="116">
        <v>-7.741935483870968</v>
      </c>
    </row>
    <row r="56" spans="1:11" ht="14.1" customHeight="1" x14ac:dyDescent="0.2">
      <c r="A56" s="306" t="s">
        <v>282</v>
      </c>
      <c r="B56" s="307" t="s">
        <v>283</v>
      </c>
      <c r="C56" s="308"/>
      <c r="D56" s="113">
        <v>5.9649122807017543</v>
      </c>
      <c r="E56" s="115">
        <v>119</v>
      </c>
      <c r="F56" s="114">
        <v>90</v>
      </c>
      <c r="G56" s="114">
        <v>236</v>
      </c>
      <c r="H56" s="114">
        <v>77</v>
      </c>
      <c r="I56" s="140">
        <v>124</v>
      </c>
      <c r="J56" s="115">
        <v>-5</v>
      </c>
      <c r="K56" s="116">
        <v>-4.032258064516129</v>
      </c>
    </row>
    <row r="57" spans="1:11" ht="14.1" customHeight="1" x14ac:dyDescent="0.2">
      <c r="A57" s="306" t="s">
        <v>284</v>
      </c>
      <c r="B57" s="307" t="s">
        <v>285</v>
      </c>
      <c r="C57" s="308"/>
      <c r="D57" s="113">
        <v>0.75187969924812026</v>
      </c>
      <c r="E57" s="115">
        <v>15</v>
      </c>
      <c r="F57" s="114">
        <v>11</v>
      </c>
      <c r="G57" s="114">
        <v>13</v>
      </c>
      <c r="H57" s="114">
        <v>33</v>
      </c>
      <c r="I57" s="140">
        <v>21</v>
      </c>
      <c r="J57" s="115">
        <v>-6</v>
      </c>
      <c r="K57" s="116">
        <v>-28.571428571428573</v>
      </c>
    </row>
    <row r="58" spans="1:11" ht="14.1" customHeight="1" x14ac:dyDescent="0.2">
      <c r="A58" s="306">
        <v>73</v>
      </c>
      <c r="B58" s="307" t="s">
        <v>286</v>
      </c>
      <c r="C58" s="308"/>
      <c r="D58" s="113">
        <v>1.6541353383458646</v>
      </c>
      <c r="E58" s="115">
        <v>33</v>
      </c>
      <c r="F58" s="114">
        <v>21</v>
      </c>
      <c r="G58" s="114">
        <v>66</v>
      </c>
      <c r="H58" s="114">
        <v>27</v>
      </c>
      <c r="I58" s="140">
        <v>43</v>
      </c>
      <c r="J58" s="115">
        <v>-10</v>
      </c>
      <c r="K58" s="116">
        <v>-23.255813953488371</v>
      </c>
    </row>
    <row r="59" spans="1:11" ht="14.1" customHeight="1" x14ac:dyDescent="0.2">
      <c r="A59" s="306" t="s">
        <v>287</v>
      </c>
      <c r="B59" s="307" t="s">
        <v>288</v>
      </c>
      <c r="C59" s="308"/>
      <c r="D59" s="113">
        <v>1.5037593984962405</v>
      </c>
      <c r="E59" s="115">
        <v>30</v>
      </c>
      <c r="F59" s="114">
        <v>14</v>
      </c>
      <c r="G59" s="114">
        <v>47</v>
      </c>
      <c r="H59" s="114">
        <v>19</v>
      </c>
      <c r="I59" s="140">
        <v>36</v>
      </c>
      <c r="J59" s="115">
        <v>-6</v>
      </c>
      <c r="K59" s="116">
        <v>-16.666666666666668</v>
      </c>
    </row>
    <row r="60" spans="1:11" ht="14.1" customHeight="1" x14ac:dyDescent="0.2">
      <c r="A60" s="306">
        <v>81</v>
      </c>
      <c r="B60" s="307" t="s">
        <v>289</v>
      </c>
      <c r="C60" s="308"/>
      <c r="D60" s="113">
        <v>8.822055137844611</v>
      </c>
      <c r="E60" s="115">
        <v>176</v>
      </c>
      <c r="F60" s="114">
        <v>159</v>
      </c>
      <c r="G60" s="114">
        <v>153</v>
      </c>
      <c r="H60" s="114">
        <v>104</v>
      </c>
      <c r="I60" s="140">
        <v>104</v>
      </c>
      <c r="J60" s="115">
        <v>72</v>
      </c>
      <c r="K60" s="116">
        <v>69.230769230769226</v>
      </c>
    </row>
    <row r="61" spans="1:11" ht="14.1" customHeight="1" x14ac:dyDescent="0.2">
      <c r="A61" s="306" t="s">
        <v>290</v>
      </c>
      <c r="B61" s="307" t="s">
        <v>291</v>
      </c>
      <c r="C61" s="308"/>
      <c r="D61" s="113">
        <v>1.6040100250626566</v>
      </c>
      <c r="E61" s="115">
        <v>32</v>
      </c>
      <c r="F61" s="114">
        <v>19</v>
      </c>
      <c r="G61" s="114">
        <v>66</v>
      </c>
      <c r="H61" s="114">
        <v>23</v>
      </c>
      <c r="I61" s="140">
        <v>31</v>
      </c>
      <c r="J61" s="115">
        <v>1</v>
      </c>
      <c r="K61" s="116">
        <v>3.225806451612903</v>
      </c>
    </row>
    <row r="62" spans="1:11" ht="14.1" customHeight="1" x14ac:dyDescent="0.2">
      <c r="A62" s="306" t="s">
        <v>292</v>
      </c>
      <c r="B62" s="307" t="s">
        <v>293</v>
      </c>
      <c r="C62" s="308"/>
      <c r="D62" s="113">
        <v>1.4536340852130325</v>
      </c>
      <c r="E62" s="115">
        <v>29</v>
      </c>
      <c r="F62" s="114">
        <v>96</v>
      </c>
      <c r="G62" s="114">
        <v>19</v>
      </c>
      <c r="H62" s="114">
        <v>33</v>
      </c>
      <c r="I62" s="140">
        <v>25</v>
      </c>
      <c r="J62" s="115">
        <v>4</v>
      </c>
      <c r="K62" s="116">
        <v>16</v>
      </c>
    </row>
    <row r="63" spans="1:11" ht="14.1" customHeight="1" x14ac:dyDescent="0.2">
      <c r="A63" s="306"/>
      <c r="B63" s="307" t="s">
        <v>294</v>
      </c>
      <c r="C63" s="308"/>
      <c r="D63" s="113">
        <v>1.3032581453634084</v>
      </c>
      <c r="E63" s="115">
        <v>26</v>
      </c>
      <c r="F63" s="114">
        <v>76</v>
      </c>
      <c r="G63" s="114">
        <v>17</v>
      </c>
      <c r="H63" s="114">
        <v>27</v>
      </c>
      <c r="I63" s="140">
        <v>21</v>
      </c>
      <c r="J63" s="115">
        <v>5</v>
      </c>
      <c r="K63" s="116">
        <v>23.80952380952381</v>
      </c>
    </row>
    <row r="64" spans="1:11" ht="14.1" customHeight="1" x14ac:dyDescent="0.2">
      <c r="A64" s="306" t="s">
        <v>295</v>
      </c>
      <c r="B64" s="307" t="s">
        <v>296</v>
      </c>
      <c r="C64" s="308"/>
      <c r="D64" s="113">
        <v>1.6040100250626566</v>
      </c>
      <c r="E64" s="115">
        <v>32</v>
      </c>
      <c r="F64" s="114">
        <v>20</v>
      </c>
      <c r="G64" s="114">
        <v>32</v>
      </c>
      <c r="H64" s="114">
        <v>23</v>
      </c>
      <c r="I64" s="140">
        <v>24</v>
      </c>
      <c r="J64" s="115">
        <v>8</v>
      </c>
      <c r="K64" s="116">
        <v>33.333333333333336</v>
      </c>
    </row>
    <row r="65" spans="1:11" ht="14.1" customHeight="1" x14ac:dyDescent="0.2">
      <c r="A65" s="306" t="s">
        <v>297</v>
      </c>
      <c r="B65" s="307" t="s">
        <v>298</v>
      </c>
      <c r="C65" s="308"/>
      <c r="D65" s="113">
        <v>3.1077694235588971</v>
      </c>
      <c r="E65" s="115">
        <v>62</v>
      </c>
      <c r="F65" s="114">
        <v>13</v>
      </c>
      <c r="G65" s="114">
        <v>15</v>
      </c>
      <c r="H65" s="114">
        <v>12</v>
      </c>
      <c r="I65" s="140">
        <v>10</v>
      </c>
      <c r="J65" s="115">
        <v>52</v>
      </c>
      <c r="K65" s="116" t="s">
        <v>514</v>
      </c>
    </row>
    <row r="66" spans="1:11" ht="14.1" customHeight="1" x14ac:dyDescent="0.2">
      <c r="A66" s="306">
        <v>82</v>
      </c>
      <c r="B66" s="307" t="s">
        <v>299</v>
      </c>
      <c r="C66" s="308"/>
      <c r="D66" s="113">
        <v>1.7042606516290726</v>
      </c>
      <c r="E66" s="115">
        <v>34</v>
      </c>
      <c r="F66" s="114">
        <v>42</v>
      </c>
      <c r="G66" s="114">
        <v>87</v>
      </c>
      <c r="H66" s="114">
        <v>37</v>
      </c>
      <c r="I66" s="140">
        <v>43</v>
      </c>
      <c r="J66" s="115">
        <v>-9</v>
      </c>
      <c r="K66" s="116">
        <v>-20.930232558139537</v>
      </c>
    </row>
    <row r="67" spans="1:11" ht="14.1" customHeight="1" x14ac:dyDescent="0.2">
      <c r="A67" s="306" t="s">
        <v>300</v>
      </c>
      <c r="B67" s="307" t="s">
        <v>301</v>
      </c>
      <c r="C67" s="308"/>
      <c r="D67" s="113">
        <v>1.1027568922305764</v>
      </c>
      <c r="E67" s="115">
        <v>22</v>
      </c>
      <c r="F67" s="114">
        <v>26</v>
      </c>
      <c r="G67" s="114">
        <v>47</v>
      </c>
      <c r="H67" s="114">
        <v>15</v>
      </c>
      <c r="I67" s="140">
        <v>16</v>
      </c>
      <c r="J67" s="115">
        <v>6</v>
      </c>
      <c r="K67" s="116">
        <v>37.5</v>
      </c>
    </row>
    <row r="68" spans="1:11" ht="14.1" customHeight="1" x14ac:dyDescent="0.2">
      <c r="A68" s="306" t="s">
        <v>302</v>
      </c>
      <c r="B68" s="307" t="s">
        <v>303</v>
      </c>
      <c r="C68" s="308"/>
      <c r="D68" s="113">
        <v>0.25062656641604009</v>
      </c>
      <c r="E68" s="115">
        <v>5</v>
      </c>
      <c r="F68" s="114">
        <v>8</v>
      </c>
      <c r="G68" s="114">
        <v>20</v>
      </c>
      <c r="H68" s="114">
        <v>17</v>
      </c>
      <c r="I68" s="140">
        <v>12</v>
      </c>
      <c r="J68" s="115">
        <v>-7</v>
      </c>
      <c r="K68" s="116">
        <v>-58.333333333333336</v>
      </c>
    </row>
    <row r="69" spans="1:11" ht="14.1" customHeight="1" x14ac:dyDescent="0.2">
      <c r="A69" s="306">
        <v>83</v>
      </c>
      <c r="B69" s="307" t="s">
        <v>304</v>
      </c>
      <c r="C69" s="308"/>
      <c r="D69" s="113">
        <v>11.027568922305765</v>
      </c>
      <c r="E69" s="115">
        <v>220</v>
      </c>
      <c r="F69" s="114">
        <v>69</v>
      </c>
      <c r="G69" s="114">
        <v>144</v>
      </c>
      <c r="H69" s="114">
        <v>72</v>
      </c>
      <c r="I69" s="140">
        <v>88</v>
      </c>
      <c r="J69" s="115">
        <v>132</v>
      </c>
      <c r="K69" s="116">
        <v>150</v>
      </c>
    </row>
    <row r="70" spans="1:11" ht="14.1" customHeight="1" x14ac:dyDescent="0.2">
      <c r="A70" s="306" t="s">
        <v>305</v>
      </c>
      <c r="B70" s="307" t="s">
        <v>306</v>
      </c>
      <c r="C70" s="308"/>
      <c r="D70" s="113">
        <v>10.075187969924812</v>
      </c>
      <c r="E70" s="115">
        <v>201</v>
      </c>
      <c r="F70" s="114">
        <v>56</v>
      </c>
      <c r="G70" s="114">
        <v>129</v>
      </c>
      <c r="H70" s="114">
        <v>54</v>
      </c>
      <c r="I70" s="140">
        <v>75</v>
      </c>
      <c r="J70" s="115">
        <v>126</v>
      </c>
      <c r="K70" s="116">
        <v>168</v>
      </c>
    </row>
    <row r="71" spans="1:11" ht="14.1" customHeight="1" x14ac:dyDescent="0.2">
      <c r="A71" s="306"/>
      <c r="B71" s="307" t="s">
        <v>307</v>
      </c>
      <c r="C71" s="308"/>
      <c r="D71" s="113">
        <v>3.0576441102756893</v>
      </c>
      <c r="E71" s="115">
        <v>61</v>
      </c>
      <c r="F71" s="114">
        <v>21</v>
      </c>
      <c r="G71" s="114">
        <v>62</v>
      </c>
      <c r="H71" s="114">
        <v>21</v>
      </c>
      <c r="I71" s="140">
        <v>33</v>
      </c>
      <c r="J71" s="115">
        <v>28</v>
      </c>
      <c r="K71" s="116">
        <v>84.848484848484844</v>
      </c>
    </row>
    <row r="72" spans="1:11" ht="14.1" customHeight="1" x14ac:dyDescent="0.2">
      <c r="A72" s="306">
        <v>84</v>
      </c>
      <c r="B72" s="307" t="s">
        <v>308</v>
      </c>
      <c r="C72" s="308"/>
      <c r="D72" s="113">
        <v>1.5538847117794485</v>
      </c>
      <c r="E72" s="115">
        <v>31</v>
      </c>
      <c r="F72" s="114">
        <v>60</v>
      </c>
      <c r="G72" s="114">
        <v>60</v>
      </c>
      <c r="H72" s="114">
        <v>46</v>
      </c>
      <c r="I72" s="140">
        <v>44</v>
      </c>
      <c r="J72" s="115">
        <v>-13</v>
      </c>
      <c r="K72" s="116">
        <v>-29.545454545454547</v>
      </c>
    </row>
    <row r="73" spans="1:11" ht="14.1" customHeight="1" x14ac:dyDescent="0.2">
      <c r="A73" s="306" t="s">
        <v>309</v>
      </c>
      <c r="B73" s="307" t="s">
        <v>310</v>
      </c>
      <c r="C73" s="308"/>
      <c r="D73" s="113">
        <v>0.15037593984962405</v>
      </c>
      <c r="E73" s="115">
        <v>3</v>
      </c>
      <c r="F73" s="114">
        <v>9</v>
      </c>
      <c r="G73" s="114">
        <v>22</v>
      </c>
      <c r="H73" s="114" t="s">
        <v>513</v>
      </c>
      <c r="I73" s="140">
        <v>7</v>
      </c>
      <c r="J73" s="115">
        <v>-4</v>
      </c>
      <c r="K73" s="116">
        <v>-57.142857142857146</v>
      </c>
    </row>
    <row r="74" spans="1:11" ht="14.1" customHeight="1" x14ac:dyDescent="0.2">
      <c r="A74" s="306" t="s">
        <v>311</v>
      </c>
      <c r="B74" s="307" t="s">
        <v>312</v>
      </c>
      <c r="C74" s="308"/>
      <c r="D74" s="113" t="s">
        <v>513</v>
      </c>
      <c r="E74" s="115" t="s">
        <v>513</v>
      </c>
      <c r="F74" s="114" t="s">
        <v>513</v>
      </c>
      <c r="G74" s="114">
        <v>4</v>
      </c>
      <c r="H74" s="114" t="s">
        <v>513</v>
      </c>
      <c r="I74" s="140">
        <v>9</v>
      </c>
      <c r="J74" s="115" t="s">
        <v>513</v>
      </c>
      <c r="K74" s="116" t="s">
        <v>513</v>
      </c>
    </row>
    <row r="75" spans="1:11" ht="14.1" customHeight="1" x14ac:dyDescent="0.2">
      <c r="A75" s="306" t="s">
        <v>313</v>
      </c>
      <c r="B75" s="307" t="s">
        <v>314</v>
      </c>
      <c r="C75" s="308"/>
      <c r="D75" s="113">
        <v>0.90225563909774431</v>
      </c>
      <c r="E75" s="115">
        <v>18</v>
      </c>
      <c r="F75" s="114">
        <v>37</v>
      </c>
      <c r="G75" s="114">
        <v>22</v>
      </c>
      <c r="H75" s="114">
        <v>36</v>
      </c>
      <c r="I75" s="140">
        <v>24</v>
      </c>
      <c r="J75" s="115">
        <v>-6</v>
      </c>
      <c r="K75" s="116">
        <v>-25</v>
      </c>
    </row>
    <row r="76" spans="1:11" ht="14.1" customHeight="1" x14ac:dyDescent="0.2">
      <c r="A76" s="306">
        <v>91</v>
      </c>
      <c r="B76" s="307" t="s">
        <v>315</v>
      </c>
      <c r="C76" s="308"/>
      <c r="D76" s="113">
        <v>0.45112781954887216</v>
      </c>
      <c r="E76" s="115">
        <v>9</v>
      </c>
      <c r="F76" s="114">
        <v>7</v>
      </c>
      <c r="G76" s="114">
        <v>12</v>
      </c>
      <c r="H76" s="114">
        <v>0</v>
      </c>
      <c r="I76" s="140">
        <v>4</v>
      </c>
      <c r="J76" s="115">
        <v>5</v>
      </c>
      <c r="K76" s="116">
        <v>125</v>
      </c>
    </row>
    <row r="77" spans="1:11" ht="14.1" customHeight="1" x14ac:dyDescent="0.2">
      <c r="A77" s="306">
        <v>92</v>
      </c>
      <c r="B77" s="307" t="s">
        <v>316</v>
      </c>
      <c r="C77" s="308"/>
      <c r="D77" s="113">
        <v>1.3032581453634084</v>
      </c>
      <c r="E77" s="115">
        <v>26</v>
      </c>
      <c r="F77" s="114">
        <v>39</v>
      </c>
      <c r="G77" s="114">
        <v>20</v>
      </c>
      <c r="H77" s="114">
        <v>13</v>
      </c>
      <c r="I77" s="140">
        <v>18</v>
      </c>
      <c r="J77" s="115">
        <v>8</v>
      </c>
      <c r="K77" s="116">
        <v>44.444444444444443</v>
      </c>
    </row>
    <row r="78" spans="1:11" ht="14.1" customHeight="1" x14ac:dyDescent="0.2">
      <c r="A78" s="306">
        <v>93</v>
      </c>
      <c r="B78" s="307" t="s">
        <v>317</v>
      </c>
      <c r="C78" s="308"/>
      <c r="D78" s="113" t="s">
        <v>513</v>
      </c>
      <c r="E78" s="115" t="s">
        <v>513</v>
      </c>
      <c r="F78" s="114" t="s">
        <v>513</v>
      </c>
      <c r="G78" s="114">
        <v>5</v>
      </c>
      <c r="H78" s="114">
        <v>3</v>
      </c>
      <c r="I78" s="140">
        <v>7</v>
      </c>
      <c r="J78" s="115" t="s">
        <v>513</v>
      </c>
      <c r="K78" s="116" t="s">
        <v>513</v>
      </c>
    </row>
    <row r="79" spans="1:11" ht="14.1" customHeight="1" x14ac:dyDescent="0.2">
      <c r="A79" s="306">
        <v>94</v>
      </c>
      <c r="B79" s="307" t="s">
        <v>318</v>
      </c>
      <c r="C79" s="308"/>
      <c r="D79" s="113">
        <v>0.55137844611528819</v>
      </c>
      <c r="E79" s="115">
        <v>11</v>
      </c>
      <c r="F79" s="114">
        <v>24</v>
      </c>
      <c r="G79" s="114">
        <v>29</v>
      </c>
      <c r="H79" s="114">
        <v>13</v>
      </c>
      <c r="I79" s="140">
        <v>27</v>
      </c>
      <c r="J79" s="115">
        <v>-16</v>
      </c>
      <c r="K79" s="116">
        <v>-59.25925925925926</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0.35087719298245612</v>
      </c>
      <c r="E81" s="143">
        <v>7</v>
      </c>
      <c r="F81" s="144">
        <v>4</v>
      </c>
      <c r="G81" s="144">
        <v>27</v>
      </c>
      <c r="H81" s="144" t="s">
        <v>513</v>
      </c>
      <c r="I81" s="145">
        <v>6</v>
      </c>
      <c r="J81" s="143">
        <v>1</v>
      </c>
      <c r="K81" s="146">
        <v>16.666666666666668</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2411</v>
      </c>
      <c r="E11" s="114">
        <v>1693</v>
      </c>
      <c r="F11" s="114">
        <v>2364</v>
      </c>
      <c r="G11" s="114">
        <v>1609</v>
      </c>
      <c r="H11" s="140">
        <v>2389</v>
      </c>
      <c r="I11" s="115">
        <v>22</v>
      </c>
      <c r="J11" s="116">
        <v>0.92088740058601926</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15.844048112816258</v>
      </c>
      <c r="D14" s="115">
        <v>382</v>
      </c>
      <c r="E14" s="114">
        <v>309</v>
      </c>
      <c r="F14" s="114">
        <v>398</v>
      </c>
      <c r="G14" s="114">
        <v>228</v>
      </c>
      <c r="H14" s="140">
        <v>364</v>
      </c>
      <c r="I14" s="115">
        <v>18</v>
      </c>
      <c r="J14" s="116">
        <v>4.9450549450549453</v>
      </c>
      <c r="K14" s="110"/>
      <c r="L14" s="110"/>
      <c r="M14" s="110"/>
      <c r="N14" s="110"/>
      <c r="O14" s="110"/>
    </row>
    <row r="15" spans="1:15" s="110" customFormat="1" ht="24.95" customHeight="1" x14ac:dyDescent="0.2">
      <c r="A15" s="193" t="s">
        <v>216</v>
      </c>
      <c r="B15" s="199" t="s">
        <v>217</v>
      </c>
      <c r="C15" s="113">
        <v>2.3226876814599753</v>
      </c>
      <c r="D15" s="115">
        <v>56</v>
      </c>
      <c r="E15" s="114">
        <v>73</v>
      </c>
      <c r="F15" s="114">
        <v>49</v>
      </c>
      <c r="G15" s="114">
        <v>39</v>
      </c>
      <c r="H15" s="140">
        <v>44</v>
      </c>
      <c r="I15" s="115">
        <v>12</v>
      </c>
      <c r="J15" s="116">
        <v>27.272727272727273</v>
      </c>
    </row>
    <row r="16" spans="1:15" s="287" customFormat="1" ht="24.95" customHeight="1" x14ac:dyDescent="0.2">
      <c r="A16" s="193" t="s">
        <v>218</v>
      </c>
      <c r="B16" s="199" t="s">
        <v>141</v>
      </c>
      <c r="C16" s="113">
        <v>12.235586893405227</v>
      </c>
      <c r="D16" s="115">
        <v>295</v>
      </c>
      <c r="E16" s="114">
        <v>174</v>
      </c>
      <c r="F16" s="114">
        <v>291</v>
      </c>
      <c r="G16" s="114">
        <v>165</v>
      </c>
      <c r="H16" s="140">
        <v>279</v>
      </c>
      <c r="I16" s="115">
        <v>16</v>
      </c>
      <c r="J16" s="116">
        <v>5.7347670250896057</v>
      </c>
      <c r="K16" s="110"/>
      <c r="L16" s="110"/>
      <c r="M16" s="110"/>
      <c r="N16" s="110"/>
      <c r="O16" s="110"/>
    </row>
    <row r="17" spans="1:15" s="110" customFormat="1" ht="24.95" customHeight="1" x14ac:dyDescent="0.2">
      <c r="A17" s="193" t="s">
        <v>142</v>
      </c>
      <c r="B17" s="199" t="s">
        <v>220</v>
      </c>
      <c r="C17" s="113">
        <v>1.2857735379510578</v>
      </c>
      <c r="D17" s="115">
        <v>31</v>
      </c>
      <c r="E17" s="114">
        <v>62</v>
      </c>
      <c r="F17" s="114">
        <v>58</v>
      </c>
      <c r="G17" s="114">
        <v>24</v>
      </c>
      <c r="H17" s="140">
        <v>41</v>
      </c>
      <c r="I17" s="115">
        <v>-10</v>
      </c>
      <c r="J17" s="116">
        <v>-24.390243902439025</v>
      </c>
    </row>
    <row r="18" spans="1:15" s="287" customFormat="1" ht="24.95" customHeight="1" x14ac:dyDescent="0.2">
      <c r="A18" s="201" t="s">
        <v>144</v>
      </c>
      <c r="B18" s="202" t="s">
        <v>145</v>
      </c>
      <c r="C18" s="113">
        <v>2.8618830360846124</v>
      </c>
      <c r="D18" s="115">
        <v>69</v>
      </c>
      <c r="E18" s="114">
        <v>39</v>
      </c>
      <c r="F18" s="114">
        <v>67</v>
      </c>
      <c r="G18" s="114">
        <v>63</v>
      </c>
      <c r="H18" s="140">
        <v>90</v>
      </c>
      <c r="I18" s="115">
        <v>-21</v>
      </c>
      <c r="J18" s="116">
        <v>-23.333333333333332</v>
      </c>
      <c r="K18" s="110"/>
      <c r="L18" s="110"/>
      <c r="M18" s="110"/>
      <c r="N18" s="110"/>
      <c r="O18" s="110"/>
    </row>
    <row r="19" spans="1:15" s="110" customFormat="1" ht="24.95" customHeight="1" x14ac:dyDescent="0.2">
      <c r="A19" s="193" t="s">
        <v>146</v>
      </c>
      <c r="B19" s="199" t="s">
        <v>147</v>
      </c>
      <c r="C19" s="113">
        <v>11.323102447117378</v>
      </c>
      <c r="D19" s="115">
        <v>273</v>
      </c>
      <c r="E19" s="114">
        <v>210</v>
      </c>
      <c r="F19" s="114">
        <v>275</v>
      </c>
      <c r="G19" s="114">
        <v>234</v>
      </c>
      <c r="H19" s="140">
        <v>284</v>
      </c>
      <c r="I19" s="115">
        <v>-11</v>
      </c>
      <c r="J19" s="116">
        <v>-3.8732394366197185</v>
      </c>
    </row>
    <row r="20" spans="1:15" s="287" customFormat="1" ht="24.95" customHeight="1" x14ac:dyDescent="0.2">
      <c r="A20" s="193" t="s">
        <v>148</v>
      </c>
      <c r="B20" s="199" t="s">
        <v>149</v>
      </c>
      <c r="C20" s="113">
        <v>2.9448361675653256</v>
      </c>
      <c r="D20" s="115">
        <v>71</v>
      </c>
      <c r="E20" s="114">
        <v>49</v>
      </c>
      <c r="F20" s="114">
        <v>66</v>
      </c>
      <c r="G20" s="114">
        <v>48</v>
      </c>
      <c r="H20" s="140">
        <v>83</v>
      </c>
      <c r="I20" s="115">
        <v>-12</v>
      </c>
      <c r="J20" s="116">
        <v>-14.457831325301205</v>
      </c>
      <c r="K20" s="110"/>
      <c r="L20" s="110"/>
      <c r="M20" s="110"/>
      <c r="N20" s="110"/>
      <c r="O20" s="110"/>
    </row>
    <row r="21" spans="1:15" s="110" customFormat="1" ht="24.95" customHeight="1" x14ac:dyDescent="0.2">
      <c r="A21" s="201" t="s">
        <v>150</v>
      </c>
      <c r="B21" s="202" t="s">
        <v>151</v>
      </c>
      <c r="C21" s="113">
        <v>5.6408129406885106</v>
      </c>
      <c r="D21" s="115">
        <v>136</v>
      </c>
      <c r="E21" s="114">
        <v>120</v>
      </c>
      <c r="F21" s="114">
        <v>95</v>
      </c>
      <c r="G21" s="114">
        <v>81</v>
      </c>
      <c r="H21" s="140">
        <v>165</v>
      </c>
      <c r="I21" s="115">
        <v>-29</v>
      </c>
      <c r="J21" s="116">
        <v>-17.575757575757574</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t="s">
        <v>513</v>
      </c>
      <c r="D23" s="115" t="s">
        <v>513</v>
      </c>
      <c r="E23" s="114" t="s">
        <v>513</v>
      </c>
      <c r="F23" s="114" t="s">
        <v>513</v>
      </c>
      <c r="G23" s="114" t="s">
        <v>513</v>
      </c>
      <c r="H23" s="140" t="s">
        <v>513</v>
      </c>
      <c r="I23" s="115" t="s">
        <v>513</v>
      </c>
      <c r="J23" s="116" t="s">
        <v>513</v>
      </c>
    </row>
    <row r="24" spans="1:15" s="110" customFormat="1" ht="24.95" customHeight="1" x14ac:dyDescent="0.2">
      <c r="A24" s="193" t="s">
        <v>156</v>
      </c>
      <c r="B24" s="199" t="s">
        <v>221</v>
      </c>
      <c r="C24" s="113">
        <v>4.7283284944006638</v>
      </c>
      <c r="D24" s="115">
        <v>114</v>
      </c>
      <c r="E24" s="114">
        <v>73</v>
      </c>
      <c r="F24" s="114">
        <v>122</v>
      </c>
      <c r="G24" s="114">
        <v>87</v>
      </c>
      <c r="H24" s="140">
        <v>157</v>
      </c>
      <c r="I24" s="115">
        <v>-43</v>
      </c>
      <c r="J24" s="116">
        <v>-27.388535031847134</v>
      </c>
    </row>
    <row r="25" spans="1:15" s="110" customFormat="1" ht="24.95" customHeight="1" x14ac:dyDescent="0.2">
      <c r="A25" s="193" t="s">
        <v>222</v>
      </c>
      <c r="B25" s="204" t="s">
        <v>159</v>
      </c>
      <c r="C25" s="113">
        <v>4.1891331397760263</v>
      </c>
      <c r="D25" s="115">
        <v>101</v>
      </c>
      <c r="E25" s="114">
        <v>80</v>
      </c>
      <c r="F25" s="114">
        <v>112</v>
      </c>
      <c r="G25" s="114">
        <v>65</v>
      </c>
      <c r="H25" s="140">
        <v>101</v>
      </c>
      <c r="I25" s="115">
        <v>0</v>
      </c>
      <c r="J25" s="116">
        <v>0</v>
      </c>
    </row>
    <row r="26" spans="1:15" s="110" customFormat="1" ht="24.95" customHeight="1" x14ac:dyDescent="0.2">
      <c r="A26" s="201">
        <v>782.78300000000002</v>
      </c>
      <c r="B26" s="203" t="s">
        <v>160</v>
      </c>
      <c r="C26" s="113">
        <v>13.231024471173788</v>
      </c>
      <c r="D26" s="115">
        <v>319</v>
      </c>
      <c r="E26" s="114">
        <v>262</v>
      </c>
      <c r="F26" s="114">
        <v>338</v>
      </c>
      <c r="G26" s="114">
        <v>321</v>
      </c>
      <c r="H26" s="140">
        <v>376</v>
      </c>
      <c r="I26" s="115">
        <v>-57</v>
      </c>
      <c r="J26" s="116">
        <v>-15.159574468085106</v>
      </c>
    </row>
    <row r="27" spans="1:15" s="110" customFormat="1" ht="24.95" customHeight="1" x14ac:dyDescent="0.2">
      <c r="A27" s="193" t="s">
        <v>161</v>
      </c>
      <c r="B27" s="199" t="s">
        <v>162</v>
      </c>
      <c r="C27" s="113">
        <v>1.6590626296142679</v>
      </c>
      <c r="D27" s="115">
        <v>40</v>
      </c>
      <c r="E27" s="114">
        <v>37</v>
      </c>
      <c r="F27" s="114">
        <v>61</v>
      </c>
      <c r="G27" s="114">
        <v>47</v>
      </c>
      <c r="H27" s="140">
        <v>55</v>
      </c>
      <c r="I27" s="115">
        <v>-15</v>
      </c>
      <c r="J27" s="116">
        <v>-27.272727272727273</v>
      </c>
    </row>
    <row r="28" spans="1:15" s="110" customFormat="1" ht="24.95" customHeight="1" x14ac:dyDescent="0.2">
      <c r="A28" s="193" t="s">
        <v>163</v>
      </c>
      <c r="B28" s="199" t="s">
        <v>164</v>
      </c>
      <c r="C28" s="113">
        <v>5.9726254666113645</v>
      </c>
      <c r="D28" s="115">
        <v>144</v>
      </c>
      <c r="E28" s="114">
        <v>90</v>
      </c>
      <c r="F28" s="114">
        <v>161</v>
      </c>
      <c r="G28" s="114">
        <v>47</v>
      </c>
      <c r="H28" s="140">
        <v>108</v>
      </c>
      <c r="I28" s="115">
        <v>36</v>
      </c>
      <c r="J28" s="116">
        <v>33.333333333333336</v>
      </c>
    </row>
    <row r="29" spans="1:15" s="110" customFormat="1" ht="24.95" customHeight="1" x14ac:dyDescent="0.2">
      <c r="A29" s="193">
        <v>86</v>
      </c>
      <c r="B29" s="199" t="s">
        <v>165</v>
      </c>
      <c r="C29" s="113">
        <v>4.9357113231024474</v>
      </c>
      <c r="D29" s="115">
        <v>119</v>
      </c>
      <c r="E29" s="114">
        <v>141</v>
      </c>
      <c r="F29" s="114">
        <v>155</v>
      </c>
      <c r="G29" s="114">
        <v>101</v>
      </c>
      <c r="H29" s="140">
        <v>128</v>
      </c>
      <c r="I29" s="115">
        <v>-9</v>
      </c>
      <c r="J29" s="116">
        <v>-7.03125</v>
      </c>
    </row>
    <row r="30" spans="1:15" s="110" customFormat="1" ht="24.95" customHeight="1" x14ac:dyDescent="0.2">
      <c r="A30" s="193">
        <v>87.88</v>
      </c>
      <c r="B30" s="204" t="s">
        <v>166</v>
      </c>
      <c r="C30" s="113">
        <v>12.19411032766487</v>
      </c>
      <c r="D30" s="115">
        <v>294</v>
      </c>
      <c r="E30" s="114">
        <v>76</v>
      </c>
      <c r="F30" s="114">
        <v>168</v>
      </c>
      <c r="G30" s="114">
        <v>74</v>
      </c>
      <c r="H30" s="140">
        <v>136</v>
      </c>
      <c r="I30" s="115">
        <v>158</v>
      </c>
      <c r="J30" s="116">
        <v>116.17647058823529</v>
      </c>
    </row>
    <row r="31" spans="1:15" s="110" customFormat="1" ht="24.95" customHeight="1" x14ac:dyDescent="0.2">
      <c r="A31" s="193" t="s">
        <v>167</v>
      </c>
      <c r="B31" s="199" t="s">
        <v>168</v>
      </c>
      <c r="C31" s="113">
        <v>3.0692658647863955</v>
      </c>
      <c r="D31" s="115">
        <v>74</v>
      </c>
      <c r="E31" s="114">
        <v>65</v>
      </c>
      <c r="F31" s="114">
        <v>149</v>
      </c>
      <c r="G31" s="114">
        <v>84</v>
      </c>
      <c r="H31" s="140">
        <v>91</v>
      </c>
      <c r="I31" s="115">
        <v>-17</v>
      </c>
      <c r="J31" s="116">
        <v>-18.681318681318682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80.423060970551631</v>
      </c>
      <c r="D36" s="143">
        <v>1939</v>
      </c>
      <c r="E36" s="144">
        <v>1330</v>
      </c>
      <c r="F36" s="144">
        <v>1884</v>
      </c>
      <c r="G36" s="144">
        <v>1306</v>
      </c>
      <c r="H36" s="145">
        <v>1909</v>
      </c>
      <c r="I36" s="143">
        <v>30</v>
      </c>
      <c r="J36" s="146">
        <v>1.5715034049240439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2411</v>
      </c>
      <c r="F11" s="264">
        <v>1693</v>
      </c>
      <c r="G11" s="264">
        <v>2364</v>
      </c>
      <c r="H11" s="264">
        <v>1609</v>
      </c>
      <c r="I11" s="265">
        <v>2389</v>
      </c>
      <c r="J11" s="263">
        <v>22</v>
      </c>
      <c r="K11" s="266">
        <v>0.92088740058601926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22.272915802571546</v>
      </c>
      <c r="E13" s="115">
        <v>537</v>
      </c>
      <c r="F13" s="114">
        <v>465</v>
      </c>
      <c r="G13" s="114">
        <v>584</v>
      </c>
      <c r="H13" s="114">
        <v>413</v>
      </c>
      <c r="I13" s="140">
        <v>590</v>
      </c>
      <c r="J13" s="115">
        <v>-53</v>
      </c>
      <c r="K13" s="116">
        <v>-8.9830508474576263</v>
      </c>
    </row>
    <row r="14" spans="1:17" ht="15.95" customHeight="1" x14ac:dyDescent="0.2">
      <c r="A14" s="306" t="s">
        <v>230</v>
      </c>
      <c r="B14" s="307"/>
      <c r="C14" s="308"/>
      <c r="D14" s="113">
        <v>57.445043550394026</v>
      </c>
      <c r="E14" s="115">
        <v>1385</v>
      </c>
      <c r="F14" s="114">
        <v>930</v>
      </c>
      <c r="G14" s="114">
        <v>1337</v>
      </c>
      <c r="H14" s="114">
        <v>901</v>
      </c>
      <c r="I14" s="140">
        <v>1339</v>
      </c>
      <c r="J14" s="115">
        <v>46</v>
      </c>
      <c r="K14" s="116">
        <v>3.4353995519044065</v>
      </c>
    </row>
    <row r="15" spans="1:17" ht="15.95" customHeight="1" x14ac:dyDescent="0.2">
      <c r="A15" s="306" t="s">
        <v>231</v>
      </c>
      <c r="B15" s="307"/>
      <c r="C15" s="308"/>
      <c r="D15" s="113">
        <v>8.6271256739941933</v>
      </c>
      <c r="E15" s="115">
        <v>208</v>
      </c>
      <c r="F15" s="114">
        <v>135</v>
      </c>
      <c r="G15" s="114">
        <v>169</v>
      </c>
      <c r="H15" s="114">
        <v>130</v>
      </c>
      <c r="I15" s="140">
        <v>194</v>
      </c>
      <c r="J15" s="115">
        <v>14</v>
      </c>
      <c r="K15" s="116">
        <v>7.2164948453608249</v>
      </c>
    </row>
    <row r="16" spans="1:17" ht="15.95" customHeight="1" x14ac:dyDescent="0.2">
      <c r="A16" s="306" t="s">
        <v>232</v>
      </c>
      <c r="B16" s="307"/>
      <c r="C16" s="308"/>
      <c r="D16" s="113">
        <v>11.323102447117378</v>
      </c>
      <c r="E16" s="115">
        <v>273</v>
      </c>
      <c r="F16" s="114">
        <v>159</v>
      </c>
      <c r="G16" s="114">
        <v>262</v>
      </c>
      <c r="H16" s="114">
        <v>157</v>
      </c>
      <c r="I16" s="140">
        <v>257</v>
      </c>
      <c r="J16" s="115">
        <v>16</v>
      </c>
      <c r="K16" s="116">
        <v>6.2256809338521402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0.37328909166321028</v>
      </c>
      <c r="E18" s="115">
        <v>9</v>
      </c>
      <c r="F18" s="114">
        <v>5</v>
      </c>
      <c r="G18" s="114">
        <v>5</v>
      </c>
      <c r="H18" s="114" t="s">
        <v>513</v>
      </c>
      <c r="I18" s="140">
        <v>10</v>
      </c>
      <c r="J18" s="115">
        <v>-1</v>
      </c>
      <c r="K18" s="116">
        <v>-10</v>
      </c>
    </row>
    <row r="19" spans="1:11" ht="14.1" customHeight="1" x14ac:dyDescent="0.2">
      <c r="A19" s="306" t="s">
        <v>235</v>
      </c>
      <c r="B19" s="307" t="s">
        <v>236</v>
      </c>
      <c r="C19" s="308"/>
      <c r="D19" s="113" t="s">
        <v>513</v>
      </c>
      <c r="E19" s="115" t="s">
        <v>513</v>
      </c>
      <c r="F19" s="114" t="s">
        <v>513</v>
      </c>
      <c r="G19" s="114">
        <v>4</v>
      </c>
      <c r="H19" s="114">
        <v>0</v>
      </c>
      <c r="I19" s="140" t="s">
        <v>513</v>
      </c>
      <c r="J19" s="115" t="s">
        <v>513</v>
      </c>
      <c r="K19" s="116" t="s">
        <v>513</v>
      </c>
    </row>
    <row r="20" spans="1:11" ht="14.1" customHeight="1" x14ac:dyDescent="0.2">
      <c r="A20" s="306">
        <v>12</v>
      </c>
      <c r="B20" s="307" t="s">
        <v>237</v>
      </c>
      <c r="C20" s="308"/>
      <c r="D20" s="113">
        <v>0.41476565740356697</v>
      </c>
      <c r="E20" s="115">
        <v>10</v>
      </c>
      <c r="F20" s="114">
        <v>18</v>
      </c>
      <c r="G20" s="114">
        <v>18</v>
      </c>
      <c r="H20" s="114">
        <v>9</v>
      </c>
      <c r="I20" s="140">
        <v>12</v>
      </c>
      <c r="J20" s="115">
        <v>-2</v>
      </c>
      <c r="K20" s="116">
        <v>-16.666666666666668</v>
      </c>
    </row>
    <row r="21" spans="1:11" ht="14.1" customHeight="1" x14ac:dyDescent="0.2">
      <c r="A21" s="306">
        <v>21</v>
      </c>
      <c r="B21" s="307" t="s">
        <v>238</v>
      </c>
      <c r="C21" s="308"/>
      <c r="D21" s="113">
        <v>0.45624222314392371</v>
      </c>
      <c r="E21" s="115">
        <v>11</v>
      </c>
      <c r="F21" s="114">
        <v>8</v>
      </c>
      <c r="G21" s="114">
        <v>9</v>
      </c>
      <c r="H21" s="114">
        <v>11</v>
      </c>
      <c r="I21" s="140">
        <v>17</v>
      </c>
      <c r="J21" s="115">
        <v>-6</v>
      </c>
      <c r="K21" s="116">
        <v>-35.294117647058826</v>
      </c>
    </row>
    <row r="22" spans="1:11" ht="14.1" customHeight="1" x14ac:dyDescent="0.2">
      <c r="A22" s="306">
        <v>22</v>
      </c>
      <c r="B22" s="307" t="s">
        <v>239</v>
      </c>
      <c r="C22" s="308"/>
      <c r="D22" s="113">
        <v>1.9079220240564081</v>
      </c>
      <c r="E22" s="115">
        <v>46</v>
      </c>
      <c r="F22" s="114">
        <v>58</v>
      </c>
      <c r="G22" s="114">
        <v>75</v>
      </c>
      <c r="H22" s="114">
        <v>33</v>
      </c>
      <c r="I22" s="140">
        <v>59</v>
      </c>
      <c r="J22" s="115">
        <v>-13</v>
      </c>
      <c r="K22" s="116">
        <v>-22.033898305084747</v>
      </c>
    </row>
    <row r="23" spans="1:11" ht="14.1" customHeight="1" x14ac:dyDescent="0.2">
      <c r="A23" s="306">
        <v>23</v>
      </c>
      <c r="B23" s="307" t="s">
        <v>240</v>
      </c>
      <c r="C23" s="308"/>
      <c r="D23" s="113">
        <v>0.37328909166321028</v>
      </c>
      <c r="E23" s="115">
        <v>9</v>
      </c>
      <c r="F23" s="114">
        <v>4</v>
      </c>
      <c r="G23" s="114">
        <v>10</v>
      </c>
      <c r="H23" s="114">
        <v>5</v>
      </c>
      <c r="I23" s="140">
        <v>9</v>
      </c>
      <c r="J23" s="115">
        <v>0</v>
      </c>
      <c r="K23" s="116">
        <v>0</v>
      </c>
    </row>
    <row r="24" spans="1:11" ht="14.1" customHeight="1" x14ac:dyDescent="0.2">
      <c r="A24" s="306">
        <v>24</v>
      </c>
      <c r="B24" s="307" t="s">
        <v>241</v>
      </c>
      <c r="C24" s="308"/>
      <c r="D24" s="113">
        <v>4.6453753629199506</v>
      </c>
      <c r="E24" s="115">
        <v>112</v>
      </c>
      <c r="F24" s="114">
        <v>103</v>
      </c>
      <c r="G24" s="114">
        <v>125</v>
      </c>
      <c r="H24" s="114">
        <v>87</v>
      </c>
      <c r="I24" s="140">
        <v>121</v>
      </c>
      <c r="J24" s="115">
        <v>-9</v>
      </c>
      <c r="K24" s="116">
        <v>-7.4380165289256199</v>
      </c>
    </row>
    <row r="25" spans="1:11" ht="14.1" customHeight="1" x14ac:dyDescent="0.2">
      <c r="A25" s="306">
        <v>25</v>
      </c>
      <c r="B25" s="307" t="s">
        <v>242</v>
      </c>
      <c r="C25" s="308"/>
      <c r="D25" s="113">
        <v>6.8851099128992121</v>
      </c>
      <c r="E25" s="115">
        <v>166</v>
      </c>
      <c r="F25" s="114">
        <v>79</v>
      </c>
      <c r="G25" s="114">
        <v>111</v>
      </c>
      <c r="H25" s="114">
        <v>112</v>
      </c>
      <c r="I25" s="140">
        <v>158</v>
      </c>
      <c r="J25" s="115">
        <v>8</v>
      </c>
      <c r="K25" s="116">
        <v>5.0632911392405067</v>
      </c>
    </row>
    <row r="26" spans="1:11" ht="14.1" customHeight="1" x14ac:dyDescent="0.2">
      <c r="A26" s="306">
        <v>26</v>
      </c>
      <c r="B26" s="307" t="s">
        <v>243</v>
      </c>
      <c r="C26" s="308"/>
      <c r="D26" s="113">
        <v>3.2766486934881791</v>
      </c>
      <c r="E26" s="115">
        <v>79</v>
      </c>
      <c r="F26" s="114">
        <v>38</v>
      </c>
      <c r="G26" s="114">
        <v>59</v>
      </c>
      <c r="H26" s="114">
        <v>48</v>
      </c>
      <c r="I26" s="140">
        <v>91</v>
      </c>
      <c r="J26" s="115">
        <v>-12</v>
      </c>
      <c r="K26" s="116">
        <v>-13.186813186813186</v>
      </c>
    </row>
    <row r="27" spans="1:11" ht="14.1" customHeight="1" x14ac:dyDescent="0.2">
      <c r="A27" s="306">
        <v>27</v>
      </c>
      <c r="B27" s="307" t="s">
        <v>244</v>
      </c>
      <c r="C27" s="308"/>
      <c r="D27" s="113">
        <v>2.6130236416424721</v>
      </c>
      <c r="E27" s="115">
        <v>63</v>
      </c>
      <c r="F27" s="114">
        <v>51</v>
      </c>
      <c r="G27" s="114">
        <v>60</v>
      </c>
      <c r="H27" s="114">
        <v>40</v>
      </c>
      <c r="I27" s="140">
        <v>74</v>
      </c>
      <c r="J27" s="115">
        <v>-11</v>
      </c>
      <c r="K27" s="116">
        <v>-14.864864864864865</v>
      </c>
    </row>
    <row r="28" spans="1:11" ht="14.1" customHeight="1" x14ac:dyDescent="0.2">
      <c r="A28" s="306">
        <v>28</v>
      </c>
      <c r="B28" s="307" t="s">
        <v>245</v>
      </c>
      <c r="C28" s="308"/>
      <c r="D28" s="113">
        <v>0.70510161758606382</v>
      </c>
      <c r="E28" s="115">
        <v>17</v>
      </c>
      <c r="F28" s="114">
        <v>20</v>
      </c>
      <c r="G28" s="114">
        <v>14</v>
      </c>
      <c r="H28" s="114">
        <v>8</v>
      </c>
      <c r="I28" s="140">
        <v>13</v>
      </c>
      <c r="J28" s="115">
        <v>4</v>
      </c>
      <c r="K28" s="116">
        <v>30.76923076923077</v>
      </c>
    </row>
    <row r="29" spans="1:11" ht="14.1" customHeight="1" x14ac:dyDescent="0.2">
      <c r="A29" s="306">
        <v>29</v>
      </c>
      <c r="B29" s="307" t="s">
        <v>246</v>
      </c>
      <c r="C29" s="308"/>
      <c r="D29" s="113">
        <v>2.9863127333056823</v>
      </c>
      <c r="E29" s="115">
        <v>72</v>
      </c>
      <c r="F29" s="114">
        <v>71</v>
      </c>
      <c r="G29" s="114">
        <v>53</v>
      </c>
      <c r="H29" s="114">
        <v>42</v>
      </c>
      <c r="I29" s="140">
        <v>88</v>
      </c>
      <c r="J29" s="115">
        <v>-16</v>
      </c>
      <c r="K29" s="116">
        <v>-18.181818181818183</v>
      </c>
    </row>
    <row r="30" spans="1:11" ht="14.1" customHeight="1" x14ac:dyDescent="0.2">
      <c r="A30" s="306" t="s">
        <v>247</v>
      </c>
      <c r="B30" s="307" t="s">
        <v>248</v>
      </c>
      <c r="C30" s="308"/>
      <c r="D30" s="113">
        <v>0.1659062629614268</v>
      </c>
      <c r="E30" s="115">
        <v>4</v>
      </c>
      <c r="F30" s="114">
        <v>12</v>
      </c>
      <c r="G30" s="114">
        <v>11</v>
      </c>
      <c r="H30" s="114">
        <v>7</v>
      </c>
      <c r="I30" s="140">
        <v>14</v>
      </c>
      <c r="J30" s="115">
        <v>-10</v>
      </c>
      <c r="K30" s="116">
        <v>-71.428571428571431</v>
      </c>
    </row>
    <row r="31" spans="1:11" ht="14.1" customHeight="1" x14ac:dyDescent="0.2">
      <c r="A31" s="306" t="s">
        <v>249</v>
      </c>
      <c r="B31" s="307" t="s">
        <v>250</v>
      </c>
      <c r="C31" s="308"/>
      <c r="D31" s="113">
        <v>2.8204064703442553</v>
      </c>
      <c r="E31" s="115">
        <v>68</v>
      </c>
      <c r="F31" s="114">
        <v>59</v>
      </c>
      <c r="G31" s="114">
        <v>42</v>
      </c>
      <c r="H31" s="114">
        <v>35</v>
      </c>
      <c r="I31" s="140">
        <v>74</v>
      </c>
      <c r="J31" s="115">
        <v>-6</v>
      </c>
      <c r="K31" s="116">
        <v>-8.1081081081081088</v>
      </c>
    </row>
    <row r="32" spans="1:11" ht="14.1" customHeight="1" x14ac:dyDescent="0.2">
      <c r="A32" s="306">
        <v>31</v>
      </c>
      <c r="B32" s="307" t="s">
        <v>251</v>
      </c>
      <c r="C32" s="308"/>
      <c r="D32" s="113">
        <v>0.3318125259228536</v>
      </c>
      <c r="E32" s="115">
        <v>8</v>
      </c>
      <c r="F32" s="114">
        <v>9</v>
      </c>
      <c r="G32" s="114">
        <v>8</v>
      </c>
      <c r="H32" s="114">
        <v>6</v>
      </c>
      <c r="I32" s="140">
        <v>30</v>
      </c>
      <c r="J32" s="115">
        <v>-22</v>
      </c>
      <c r="K32" s="116">
        <v>-73.333333333333329</v>
      </c>
    </row>
    <row r="33" spans="1:11" ht="14.1" customHeight="1" x14ac:dyDescent="0.2">
      <c r="A33" s="306">
        <v>32</v>
      </c>
      <c r="B33" s="307" t="s">
        <v>252</v>
      </c>
      <c r="C33" s="308"/>
      <c r="D33" s="113">
        <v>1.1613438407299876</v>
      </c>
      <c r="E33" s="115">
        <v>28</v>
      </c>
      <c r="F33" s="114">
        <v>20</v>
      </c>
      <c r="G33" s="114">
        <v>32</v>
      </c>
      <c r="H33" s="114">
        <v>33</v>
      </c>
      <c r="I33" s="140">
        <v>39</v>
      </c>
      <c r="J33" s="115">
        <v>-11</v>
      </c>
      <c r="K33" s="116">
        <v>-28.205128205128204</v>
      </c>
    </row>
    <row r="34" spans="1:11" ht="14.1" customHeight="1" x14ac:dyDescent="0.2">
      <c r="A34" s="306">
        <v>33</v>
      </c>
      <c r="B34" s="307" t="s">
        <v>253</v>
      </c>
      <c r="C34" s="308"/>
      <c r="D34" s="113">
        <v>0.82953131480713393</v>
      </c>
      <c r="E34" s="115">
        <v>20</v>
      </c>
      <c r="F34" s="114">
        <v>27</v>
      </c>
      <c r="G34" s="114">
        <v>20</v>
      </c>
      <c r="H34" s="114">
        <v>10</v>
      </c>
      <c r="I34" s="140">
        <v>20</v>
      </c>
      <c r="J34" s="115">
        <v>0</v>
      </c>
      <c r="K34" s="116">
        <v>0</v>
      </c>
    </row>
    <row r="35" spans="1:11" ht="14.1" customHeight="1" x14ac:dyDescent="0.2">
      <c r="A35" s="306">
        <v>34</v>
      </c>
      <c r="B35" s="307" t="s">
        <v>254</v>
      </c>
      <c r="C35" s="308"/>
      <c r="D35" s="113">
        <v>0.7880547490667773</v>
      </c>
      <c r="E35" s="115">
        <v>19</v>
      </c>
      <c r="F35" s="114">
        <v>18</v>
      </c>
      <c r="G35" s="114">
        <v>21</v>
      </c>
      <c r="H35" s="114">
        <v>9</v>
      </c>
      <c r="I35" s="140">
        <v>48</v>
      </c>
      <c r="J35" s="115">
        <v>-29</v>
      </c>
      <c r="K35" s="116">
        <v>-60.416666666666664</v>
      </c>
    </row>
    <row r="36" spans="1:11" ht="14.1" customHeight="1" x14ac:dyDescent="0.2">
      <c r="A36" s="306">
        <v>41</v>
      </c>
      <c r="B36" s="307" t="s">
        <v>255</v>
      </c>
      <c r="C36" s="308"/>
      <c r="D36" s="113" t="s">
        <v>513</v>
      </c>
      <c r="E36" s="115" t="s">
        <v>513</v>
      </c>
      <c r="F36" s="114">
        <v>5</v>
      </c>
      <c r="G36" s="114">
        <v>0</v>
      </c>
      <c r="H36" s="114" t="s">
        <v>513</v>
      </c>
      <c r="I36" s="140" t="s">
        <v>513</v>
      </c>
      <c r="J36" s="115" t="s">
        <v>513</v>
      </c>
      <c r="K36" s="116" t="s">
        <v>513</v>
      </c>
    </row>
    <row r="37" spans="1:11" ht="14.1" customHeight="1" x14ac:dyDescent="0.2">
      <c r="A37" s="306">
        <v>42</v>
      </c>
      <c r="B37" s="307" t="s">
        <v>256</v>
      </c>
      <c r="C37" s="308"/>
      <c r="D37" s="113" t="s">
        <v>513</v>
      </c>
      <c r="E37" s="115" t="s">
        <v>513</v>
      </c>
      <c r="F37" s="114">
        <v>0</v>
      </c>
      <c r="G37" s="114">
        <v>0</v>
      </c>
      <c r="H37" s="114">
        <v>0</v>
      </c>
      <c r="I37" s="140">
        <v>0</v>
      </c>
      <c r="J37" s="115" t="s">
        <v>513</v>
      </c>
      <c r="K37" s="116" t="s">
        <v>513</v>
      </c>
    </row>
    <row r="38" spans="1:11" ht="14.1" customHeight="1" x14ac:dyDescent="0.2">
      <c r="A38" s="306">
        <v>43</v>
      </c>
      <c r="B38" s="307" t="s">
        <v>257</v>
      </c>
      <c r="C38" s="308"/>
      <c r="D38" s="113">
        <v>0.95396101202820405</v>
      </c>
      <c r="E38" s="115">
        <v>23</v>
      </c>
      <c r="F38" s="114">
        <v>12</v>
      </c>
      <c r="G38" s="114">
        <v>36</v>
      </c>
      <c r="H38" s="114">
        <v>16</v>
      </c>
      <c r="I38" s="140">
        <v>21</v>
      </c>
      <c r="J38" s="115">
        <v>2</v>
      </c>
      <c r="K38" s="116">
        <v>9.5238095238095237</v>
      </c>
    </row>
    <row r="39" spans="1:11" ht="14.1" customHeight="1" x14ac:dyDescent="0.2">
      <c r="A39" s="306">
        <v>51</v>
      </c>
      <c r="B39" s="307" t="s">
        <v>258</v>
      </c>
      <c r="C39" s="308"/>
      <c r="D39" s="113">
        <v>10.493571132310244</v>
      </c>
      <c r="E39" s="115">
        <v>253</v>
      </c>
      <c r="F39" s="114">
        <v>202</v>
      </c>
      <c r="G39" s="114">
        <v>252</v>
      </c>
      <c r="H39" s="114">
        <v>195</v>
      </c>
      <c r="I39" s="140">
        <v>228</v>
      </c>
      <c r="J39" s="115">
        <v>25</v>
      </c>
      <c r="K39" s="116">
        <v>10.964912280701755</v>
      </c>
    </row>
    <row r="40" spans="1:11" ht="14.1" customHeight="1" x14ac:dyDescent="0.2">
      <c r="A40" s="306" t="s">
        <v>259</v>
      </c>
      <c r="B40" s="307" t="s">
        <v>260</v>
      </c>
      <c r="C40" s="308"/>
      <c r="D40" s="113">
        <v>9.2492741600995441</v>
      </c>
      <c r="E40" s="115">
        <v>223</v>
      </c>
      <c r="F40" s="114">
        <v>199</v>
      </c>
      <c r="G40" s="114">
        <v>246</v>
      </c>
      <c r="H40" s="114">
        <v>186</v>
      </c>
      <c r="I40" s="140">
        <v>209</v>
      </c>
      <c r="J40" s="115">
        <v>14</v>
      </c>
      <c r="K40" s="116">
        <v>6.6985645933014357</v>
      </c>
    </row>
    <row r="41" spans="1:11" ht="14.1" customHeight="1" x14ac:dyDescent="0.2">
      <c r="A41" s="306"/>
      <c r="B41" s="307" t="s">
        <v>261</v>
      </c>
      <c r="C41" s="308"/>
      <c r="D41" s="113">
        <v>7.880547490667773</v>
      </c>
      <c r="E41" s="115">
        <v>190</v>
      </c>
      <c r="F41" s="114">
        <v>161</v>
      </c>
      <c r="G41" s="114">
        <v>201</v>
      </c>
      <c r="H41" s="114">
        <v>160</v>
      </c>
      <c r="I41" s="140">
        <v>157</v>
      </c>
      <c r="J41" s="115">
        <v>33</v>
      </c>
      <c r="K41" s="116">
        <v>21.019108280254777</v>
      </c>
    </row>
    <row r="42" spans="1:11" ht="14.1" customHeight="1" x14ac:dyDescent="0.2">
      <c r="A42" s="306">
        <v>52</v>
      </c>
      <c r="B42" s="307" t="s">
        <v>262</v>
      </c>
      <c r="C42" s="308"/>
      <c r="D42" s="113">
        <v>1.8249688925756948</v>
      </c>
      <c r="E42" s="115">
        <v>44</v>
      </c>
      <c r="F42" s="114">
        <v>28</v>
      </c>
      <c r="G42" s="114">
        <v>56</v>
      </c>
      <c r="H42" s="114">
        <v>40</v>
      </c>
      <c r="I42" s="140">
        <v>47</v>
      </c>
      <c r="J42" s="115">
        <v>-3</v>
      </c>
      <c r="K42" s="116">
        <v>-6.3829787234042552</v>
      </c>
    </row>
    <row r="43" spans="1:11" ht="14.1" customHeight="1" x14ac:dyDescent="0.2">
      <c r="A43" s="306" t="s">
        <v>263</v>
      </c>
      <c r="B43" s="307" t="s">
        <v>264</v>
      </c>
      <c r="C43" s="308"/>
      <c r="D43" s="113">
        <v>1.3272501036914144</v>
      </c>
      <c r="E43" s="115">
        <v>32</v>
      </c>
      <c r="F43" s="114">
        <v>21</v>
      </c>
      <c r="G43" s="114">
        <v>45</v>
      </c>
      <c r="H43" s="114">
        <v>26</v>
      </c>
      <c r="I43" s="140">
        <v>31</v>
      </c>
      <c r="J43" s="115">
        <v>1</v>
      </c>
      <c r="K43" s="116">
        <v>3.225806451612903</v>
      </c>
    </row>
    <row r="44" spans="1:11" ht="14.1" customHeight="1" x14ac:dyDescent="0.2">
      <c r="A44" s="306">
        <v>53</v>
      </c>
      <c r="B44" s="307" t="s">
        <v>265</v>
      </c>
      <c r="C44" s="308"/>
      <c r="D44" s="113">
        <v>0.2488593944421402</v>
      </c>
      <c r="E44" s="115">
        <v>6</v>
      </c>
      <c r="F44" s="114">
        <v>4</v>
      </c>
      <c r="G44" s="114">
        <v>6</v>
      </c>
      <c r="H44" s="114" t="s">
        <v>513</v>
      </c>
      <c r="I44" s="140" t="s">
        <v>513</v>
      </c>
      <c r="J44" s="115" t="s">
        <v>513</v>
      </c>
      <c r="K44" s="116" t="s">
        <v>513</v>
      </c>
    </row>
    <row r="45" spans="1:11" ht="14.1" customHeight="1" x14ac:dyDescent="0.2">
      <c r="A45" s="306" t="s">
        <v>266</v>
      </c>
      <c r="B45" s="307" t="s">
        <v>267</v>
      </c>
      <c r="C45" s="308"/>
      <c r="D45" s="113">
        <v>0.20738282870178348</v>
      </c>
      <c r="E45" s="115">
        <v>5</v>
      </c>
      <c r="F45" s="114" t="s">
        <v>513</v>
      </c>
      <c r="G45" s="114">
        <v>6</v>
      </c>
      <c r="H45" s="114" t="s">
        <v>513</v>
      </c>
      <c r="I45" s="140" t="s">
        <v>513</v>
      </c>
      <c r="J45" s="115" t="s">
        <v>513</v>
      </c>
      <c r="K45" s="116" t="s">
        <v>513</v>
      </c>
    </row>
    <row r="46" spans="1:11" ht="14.1" customHeight="1" x14ac:dyDescent="0.2">
      <c r="A46" s="306">
        <v>54</v>
      </c>
      <c r="B46" s="307" t="s">
        <v>268</v>
      </c>
      <c r="C46" s="308"/>
      <c r="D46" s="113">
        <v>3.2351721277478225</v>
      </c>
      <c r="E46" s="115">
        <v>78</v>
      </c>
      <c r="F46" s="114">
        <v>42</v>
      </c>
      <c r="G46" s="114">
        <v>52</v>
      </c>
      <c r="H46" s="114">
        <v>55</v>
      </c>
      <c r="I46" s="140">
        <v>78</v>
      </c>
      <c r="J46" s="115">
        <v>0</v>
      </c>
      <c r="K46" s="116">
        <v>0</v>
      </c>
    </row>
    <row r="47" spans="1:11" ht="14.1" customHeight="1" x14ac:dyDescent="0.2">
      <c r="A47" s="306">
        <v>61</v>
      </c>
      <c r="B47" s="307" t="s">
        <v>269</v>
      </c>
      <c r="C47" s="308"/>
      <c r="D47" s="113">
        <v>1.7005391953546247</v>
      </c>
      <c r="E47" s="115">
        <v>41</v>
      </c>
      <c r="F47" s="114">
        <v>22</v>
      </c>
      <c r="G47" s="114">
        <v>59</v>
      </c>
      <c r="H47" s="114">
        <v>32</v>
      </c>
      <c r="I47" s="140">
        <v>38</v>
      </c>
      <c r="J47" s="115">
        <v>3</v>
      </c>
      <c r="K47" s="116">
        <v>7.8947368421052628</v>
      </c>
    </row>
    <row r="48" spans="1:11" ht="14.1" customHeight="1" x14ac:dyDescent="0.2">
      <c r="A48" s="306">
        <v>62</v>
      </c>
      <c r="B48" s="307" t="s">
        <v>270</v>
      </c>
      <c r="C48" s="308"/>
      <c r="D48" s="113">
        <v>5.6408129406885106</v>
      </c>
      <c r="E48" s="115">
        <v>136</v>
      </c>
      <c r="F48" s="114">
        <v>135</v>
      </c>
      <c r="G48" s="114">
        <v>178</v>
      </c>
      <c r="H48" s="114">
        <v>143</v>
      </c>
      <c r="I48" s="140">
        <v>145</v>
      </c>
      <c r="J48" s="115">
        <v>-9</v>
      </c>
      <c r="K48" s="116">
        <v>-6.2068965517241379</v>
      </c>
    </row>
    <row r="49" spans="1:11" ht="14.1" customHeight="1" x14ac:dyDescent="0.2">
      <c r="A49" s="306">
        <v>63</v>
      </c>
      <c r="B49" s="307" t="s">
        <v>271</v>
      </c>
      <c r="C49" s="308"/>
      <c r="D49" s="113">
        <v>3.4425549564496061</v>
      </c>
      <c r="E49" s="115">
        <v>83</v>
      </c>
      <c r="F49" s="114">
        <v>76</v>
      </c>
      <c r="G49" s="114">
        <v>65</v>
      </c>
      <c r="H49" s="114">
        <v>60</v>
      </c>
      <c r="I49" s="140">
        <v>103</v>
      </c>
      <c r="J49" s="115">
        <v>-20</v>
      </c>
      <c r="K49" s="116">
        <v>-19.417475728155338</v>
      </c>
    </row>
    <row r="50" spans="1:11" ht="14.1" customHeight="1" x14ac:dyDescent="0.2">
      <c r="A50" s="306" t="s">
        <v>272</v>
      </c>
      <c r="B50" s="307" t="s">
        <v>273</v>
      </c>
      <c r="C50" s="308"/>
      <c r="D50" s="113">
        <v>0.7880547490667773</v>
      </c>
      <c r="E50" s="115">
        <v>19</v>
      </c>
      <c r="F50" s="114">
        <v>4</v>
      </c>
      <c r="G50" s="114">
        <v>13</v>
      </c>
      <c r="H50" s="114">
        <v>6</v>
      </c>
      <c r="I50" s="140">
        <v>32</v>
      </c>
      <c r="J50" s="115">
        <v>-13</v>
      </c>
      <c r="K50" s="116">
        <v>-40.625</v>
      </c>
    </row>
    <row r="51" spans="1:11" ht="14.1" customHeight="1" x14ac:dyDescent="0.2">
      <c r="A51" s="306" t="s">
        <v>274</v>
      </c>
      <c r="B51" s="307" t="s">
        <v>275</v>
      </c>
      <c r="C51" s="308"/>
      <c r="D51" s="113">
        <v>2.5300705101617584</v>
      </c>
      <c r="E51" s="115">
        <v>61</v>
      </c>
      <c r="F51" s="114">
        <v>68</v>
      </c>
      <c r="G51" s="114">
        <v>45</v>
      </c>
      <c r="H51" s="114">
        <v>52</v>
      </c>
      <c r="I51" s="140">
        <v>67</v>
      </c>
      <c r="J51" s="115">
        <v>-6</v>
      </c>
      <c r="K51" s="116">
        <v>-8.9552238805970141</v>
      </c>
    </row>
    <row r="52" spans="1:11" ht="14.1" customHeight="1" x14ac:dyDescent="0.2">
      <c r="A52" s="306">
        <v>71</v>
      </c>
      <c r="B52" s="307" t="s">
        <v>276</v>
      </c>
      <c r="C52" s="308"/>
      <c r="D52" s="113">
        <v>9.1663210286188299</v>
      </c>
      <c r="E52" s="115">
        <v>221</v>
      </c>
      <c r="F52" s="114">
        <v>155</v>
      </c>
      <c r="G52" s="114">
        <v>257</v>
      </c>
      <c r="H52" s="114">
        <v>160</v>
      </c>
      <c r="I52" s="140">
        <v>238</v>
      </c>
      <c r="J52" s="115">
        <v>-17</v>
      </c>
      <c r="K52" s="116">
        <v>-7.1428571428571432</v>
      </c>
    </row>
    <row r="53" spans="1:11" ht="14.1" customHeight="1" x14ac:dyDescent="0.2">
      <c r="A53" s="306" t="s">
        <v>277</v>
      </c>
      <c r="B53" s="307" t="s">
        <v>278</v>
      </c>
      <c r="C53" s="308"/>
      <c r="D53" s="113">
        <v>1.9908751555371216</v>
      </c>
      <c r="E53" s="115">
        <v>48</v>
      </c>
      <c r="F53" s="114">
        <v>28</v>
      </c>
      <c r="G53" s="114">
        <v>77</v>
      </c>
      <c r="H53" s="114">
        <v>53</v>
      </c>
      <c r="I53" s="140">
        <v>60</v>
      </c>
      <c r="J53" s="115">
        <v>-12</v>
      </c>
      <c r="K53" s="116">
        <v>-20</v>
      </c>
    </row>
    <row r="54" spans="1:11" ht="14.1" customHeight="1" x14ac:dyDescent="0.2">
      <c r="A54" s="306" t="s">
        <v>279</v>
      </c>
      <c r="B54" s="307" t="s">
        <v>280</v>
      </c>
      <c r="C54" s="308"/>
      <c r="D54" s="113">
        <v>6.1800082953131481</v>
      </c>
      <c r="E54" s="115">
        <v>149</v>
      </c>
      <c r="F54" s="114">
        <v>111</v>
      </c>
      <c r="G54" s="114">
        <v>155</v>
      </c>
      <c r="H54" s="114">
        <v>92</v>
      </c>
      <c r="I54" s="140">
        <v>150</v>
      </c>
      <c r="J54" s="115">
        <v>-1</v>
      </c>
      <c r="K54" s="116">
        <v>-0.66666666666666663</v>
      </c>
    </row>
    <row r="55" spans="1:11" ht="14.1" customHeight="1" x14ac:dyDescent="0.2">
      <c r="A55" s="306">
        <v>72</v>
      </c>
      <c r="B55" s="307" t="s">
        <v>281</v>
      </c>
      <c r="C55" s="308"/>
      <c r="D55" s="113">
        <v>10.949813355454168</v>
      </c>
      <c r="E55" s="115">
        <v>264</v>
      </c>
      <c r="F55" s="114">
        <v>131</v>
      </c>
      <c r="G55" s="114">
        <v>175</v>
      </c>
      <c r="H55" s="114">
        <v>128</v>
      </c>
      <c r="I55" s="140">
        <v>227</v>
      </c>
      <c r="J55" s="115">
        <v>37</v>
      </c>
      <c r="K55" s="116">
        <v>16.29955947136564</v>
      </c>
    </row>
    <row r="56" spans="1:11" ht="14.1" customHeight="1" x14ac:dyDescent="0.2">
      <c r="A56" s="306" t="s">
        <v>282</v>
      </c>
      <c r="B56" s="307" t="s">
        <v>283</v>
      </c>
      <c r="C56" s="308"/>
      <c r="D56" s="113">
        <v>9.3322272915802564</v>
      </c>
      <c r="E56" s="115">
        <v>225</v>
      </c>
      <c r="F56" s="114">
        <v>109</v>
      </c>
      <c r="G56" s="114">
        <v>142</v>
      </c>
      <c r="H56" s="114">
        <v>93</v>
      </c>
      <c r="I56" s="140">
        <v>195</v>
      </c>
      <c r="J56" s="115">
        <v>30</v>
      </c>
      <c r="K56" s="116">
        <v>15.384615384615385</v>
      </c>
    </row>
    <row r="57" spans="1:11" ht="14.1" customHeight="1" x14ac:dyDescent="0.2">
      <c r="A57" s="306" t="s">
        <v>284</v>
      </c>
      <c r="B57" s="307" t="s">
        <v>285</v>
      </c>
      <c r="C57" s="308"/>
      <c r="D57" s="113">
        <v>0.74657818332642056</v>
      </c>
      <c r="E57" s="115">
        <v>18</v>
      </c>
      <c r="F57" s="114">
        <v>17</v>
      </c>
      <c r="G57" s="114">
        <v>21</v>
      </c>
      <c r="H57" s="114">
        <v>27</v>
      </c>
      <c r="I57" s="140">
        <v>22</v>
      </c>
      <c r="J57" s="115">
        <v>-4</v>
      </c>
      <c r="K57" s="116">
        <v>-18.181818181818183</v>
      </c>
    </row>
    <row r="58" spans="1:11" ht="14.1" customHeight="1" x14ac:dyDescent="0.2">
      <c r="A58" s="306">
        <v>73</v>
      </c>
      <c r="B58" s="307" t="s">
        <v>286</v>
      </c>
      <c r="C58" s="308"/>
      <c r="D58" s="113">
        <v>1.5346329323931978</v>
      </c>
      <c r="E58" s="115">
        <v>37</v>
      </c>
      <c r="F58" s="114">
        <v>19</v>
      </c>
      <c r="G58" s="114">
        <v>50</v>
      </c>
      <c r="H58" s="114">
        <v>33</v>
      </c>
      <c r="I58" s="140">
        <v>45</v>
      </c>
      <c r="J58" s="115">
        <v>-8</v>
      </c>
      <c r="K58" s="116">
        <v>-17.777777777777779</v>
      </c>
    </row>
    <row r="59" spans="1:11" ht="14.1" customHeight="1" x14ac:dyDescent="0.2">
      <c r="A59" s="306" t="s">
        <v>287</v>
      </c>
      <c r="B59" s="307" t="s">
        <v>288</v>
      </c>
      <c r="C59" s="308"/>
      <c r="D59" s="113">
        <v>1.1198672749896308</v>
      </c>
      <c r="E59" s="115">
        <v>27</v>
      </c>
      <c r="F59" s="114">
        <v>18</v>
      </c>
      <c r="G59" s="114">
        <v>32</v>
      </c>
      <c r="H59" s="114">
        <v>29</v>
      </c>
      <c r="I59" s="140">
        <v>35</v>
      </c>
      <c r="J59" s="115">
        <v>-8</v>
      </c>
      <c r="K59" s="116">
        <v>-22.857142857142858</v>
      </c>
    </row>
    <row r="60" spans="1:11" ht="14.1" customHeight="1" x14ac:dyDescent="0.2">
      <c r="A60" s="306">
        <v>81</v>
      </c>
      <c r="B60" s="307" t="s">
        <v>289</v>
      </c>
      <c r="C60" s="308"/>
      <c r="D60" s="113">
        <v>8.0464537536291996</v>
      </c>
      <c r="E60" s="115">
        <v>194</v>
      </c>
      <c r="F60" s="114">
        <v>141</v>
      </c>
      <c r="G60" s="114">
        <v>164</v>
      </c>
      <c r="H60" s="114">
        <v>117</v>
      </c>
      <c r="I60" s="140">
        <v>136</v>
      </c>
      <c r="J60" s="115">
        <v>58</v>
      </c>
      <c r="K60" s="116">
        <v>42.647058823529413</v>
      </c>
    </row>
    <row r="61" spans="1:11" ht="14.1" customHeight="1" x14ac:dyDescent="0.2">
      <c r="A61" s="306" t="s">
        <v>290</v>
      </c>
      <c r="B61" s="307" t="s">
        <v>291</v>
      </c>
      <c r="C61" s="308"/>
      <c r="D61" s="113">
        <v>1.3272501036914144</v>
      </c>
      <c r="E61" s="115">
        <v>32</v>
      </c>
      <c r="F61" s="114">
        <v>36</v>
      </c>
      <c r="G61" s="114">
        <v>54</v>
      </c>
      <c r="H61" s="114">
        <v>25</v>
      </c>
      <c r="I61" s="140">
        <v>34</v>
      </c>
      <c r="J61" s="115">
        <v>-2</v>
      </c>
      <c r="K61" s="116">
        <v>-5.882352941176471</v>
      </c>
    </row>
    <row r="62" spans="1:11" ht="14.1" customHeight="1" x14ac:dyDescent="0.2">
      <c r="A62" s="306" t="s">
        <v>292</v>
      </c>
      <c r="B62" s="307" t="s">
        <v>293</v>
      </c>
      <c r="C62" s="308"/>
      <c r="D62" s="113">
        <v>1.7420157610949814</v>
      </c>
      <c r="E62" s="115">
        <v>42</v>
      </c>
      <c r="F62" s="114">
        <v>55</v>
      </c>
      <c r="G62" s="114">
        <v>40</v>
      </c>
      <c r="H62" s="114">
        <v>45</v>
      </c>
      <c r="I62" s="140">
        <v>62</v>
      </c>
      <c r="J62" s="115">
        <v>-20</v>
      </c>
      <c r="K62" s="116">
        <v>-32.258064516129032</v>
      </c>
    </row>
    <row r="63" spans="1:11" ht="14.1" customHeight="1" x14ac:dyDescent="0.2">
      <c r="A63" s="306"/>
      <c r="B63" s="307" t="s">
        <v>294</v>
      </c>
      <c r="C63" s="308"/>
      <c r="D63" s="113">
        <v>1.6175860638739112</v>
      </c>
      <c r="E63" s="115">
        <v>39</v>
      </c>
      <c r="F63" s="114">
        <v>49</v>
      </c>
      <c r="G63" s="114">
        <v>37</v>
      </c>
      <c r="H63" s="114">
        <v>41</v>
      </c>
      <c r="I63" s="140">
        <v>59</v>
      </c>
      <c r="J63" s="115">
        <v>-20</v>
      </c>
      <c r="K63" s="116">
        <v>-33.898305084745765</v>
      </c>
    </row>
    <row r="64" spans="1:11" ht="14.1" customHeight="1" x14ac:dyDescent="0.2">
      <c r="A64" s="306" t="s">
        <v>295</v>
      </c>
      <c r="B64" s="307" t="s">
        <v>296</v>
      </c>
      <c r="C64" s="308"/>
      <c r="D64" s="113">
        <v>1.2028204064703443</v>
      </c>
      <c r="E64" s="115">
        <v>29</v>
      </c>
      <c r="F64" s="114">
        <v>22</v>
      </c>
      <c r="G64" s="114">
        <v>34</v>
      </c>
      <c r="H64" s="114">
        <v>26</v>
      </c>
      <c r="I64" s="140">
        <v>19</v>
      </c>
      <c r="J64" s="115">
        <v>10</v>
      </c>
      <c r="K64" s="116">
        <v>52.631578947368418</v>
      </c>
    </row>
    <row r="65" spans="1:11" ht="14.1" customHeight="1" x14ac:dyDescent="0.2">
      <c r="A65" s="306" t="s">
        <v>297</v>
      </c>
      <c r="B65" s="307" t="s">
        <v>298</v>
      </c>
      <c r="C65" s="308"/>
      <c r="D65" s="113">
        <v>2.4885939444214018</v>
      </c>
      <c r="E65" s="115">
        <v>60</v>
      </c>
      <c r="F65" s="114">
        <v>17</v>
      </c>
      <c r="G65" s="114">
        <v>15</v>
      </c>
      <c r="H65" s="114">
        <v>8</v>
      </c>
      <c r="I65" s="140">
        <v>10</v>
      </c>
      <c r="J65" s="115">
        <v>50</v>
      </c>
      <c r="K65" s="116" t="s">
        <v>514</v>
      </c>
    </row>
    <row r="66" spans="1:11" ht="14.1" customHeight="1" x14ac:dyDescent="0.2">
      <c r="A66" s="306">
        <v>82</v>
      </c>
      <c r="B66" s="307" t="s">
        <v>299</v>
      </c>
      <c r="C66" s="308"/>
      <c r="D66" s="113">
        <v>1.5761094981335546</v>
      </c>
      <c r="E66" s="115">
        <v>38</v>
      </c>
      <c r="F66" s="114">
        <v>42</v>
      </c>
      <c r="G66" s="114">
        <v>67</v>
      </c>
      <c r="H66" s="114">
        <v>50</v>
      </c>
      <c r="I66" s="140">
        <v>54</v>
      </c>
      <c r="J66" s="115">
        <v>-16</v>
      </c>
      <c r="K66" s="116">
        <v>-29.62962962962963</v>
      </c>
    </row>
    <row r="67" spans="1:11" ht="14.1" customHeight="1" x14ac:dyDescent="0.2">
      <c r="A67" s="306" t="s">
        <v>300</v>
      </c>
      <c r="B67" s="307" t="s">
        <v>301</v>
      </c>
      <c r="C67" s="308"/>
      <c r="D67" s="113">
        <v>0.87100788054749068</v>
      </c>
      <c r="E67" s="115">
        <v>21</v>
      </c>
      <c r="F67" s="114">
        <v>27</v>
      </c>
      <c r="G67" s="114">
        <v>38</v>
      </c>
      <c r="H67" s="114">
        <v>21</v>
      </c>
      <c r="I67" s="140">
        <v>26</v>
      </c>
      <c r="J67" s="115">
        <v>-5</v>
      </c>
      <c r="K67" s="116">
        <v>-19.23076923076923</v>
      </c>
    </row>
    <row r="68" spans="1:11" ht="14.1" customHeight="1" x14ac:dyDescent="0.2">
      <c r="A68" s="306" t="s">
        <v>302</v>
      </c>
      <c r="B68" s="307" t="s">
        <v>303</v>
      </c>
      <c r="C68" s="308"/>
      <c r="D68" s="113">
        <v>0.37328909166321028</v>
      </c>
      <c r="E68" s="115">
        <v>9</v>
      </c>
      <c r="F68" s="114">
        <v>6</v>
      </c>
      <c r="G68" s="114">
        <v>19</v>
      </c>
      <c r="H68" s="114">
        <v>24</v>
      </c>
      <c r="I68" s="140">
        <v>12</v>
      </c>
      <c r="J68" s="115">
        <v>-3</v>
      </c>
      <c r="K68" s="116">
        <v>-25</v>
      </c>
    </row>
    <row r="69" spans="1:11" ht="14.1" customHeight="1" x14ac:dyDescent="0.2">
      <c r="A69" s="306">
        <v>83</v>
      </c>
      <c r="B69" s="307" t="s">
        <v>304</v>
      </c>
      <c r="C69" s="308"/>
      <c r="D69" s="113">
        <v>8.7515553712152627</v>
      </c>
      <c r="E69" s="115">
        <v>211</v>
      </c>
      <c r="F69" s="114">
        <v>62</v>
      </c>
      <c r="G69" s="114">
        <v>167</v>
      </c>
      <c r="H69" s="114">
        <v>59</v>
      </c>
      <c r="I69" s="140">
        <v>123</v>
      </c>
      <c r="J69" s="115">
        <v>88</v>
      </c>
      <c r="K69" s="116">
        <v>71.544715447154474</v>
      </c>
    </row>
    <row r="70" spans="1:11" ht="14.1" customHeight="1" x14ac:dyDescent="0.2">
      <c r="A70" s="306" t="s">
        <v>305</v>
      </c>
      <c r="B70" s="307" t="s">
        <v>306</v>
      </c>
      <c r="C70" s="308"/>
      <c r="D70" s="113">
        <v>8.1294068851099137</v>
      </c>
      <c r="E70" s="115">
        <v>196</v>
      </c>
      <c r="F70" s="114">
        <v>48</v>
      </c>
      <c r="G70" s="114">
        <v>154</v>
      </c>
      <c r="H70" s="114">
        <v>50</v>
      </c>
      <c r="I70" s="140">
        <v>114</v>
      </c>
      <c r="J70" s="115">
        <v>82</v>
      </c>
      <c r="K70" s="116">
        <v>71.929824561403507</v>
      </c>
    </row>
    <row r="71" spans="1:11" ht="14.1" customHeight="1" x14ac:dyDescent="0.2">
      <c r="A71" s="306"/>
      <c r="B71" s="307" t="s">
        <v>307</v>
      </c>
      <c r="C71" s="308"/>
      <c r="D71" s="113">
        <v>2.8204064703442553</v>
      </c>
      <c r="E71" s="115">
        <v>68</v>
      </c>
      <c r="F71" s="114">
        <v>20</v>
      </c>
      <c r="G71" s="114">
        <v>75</v>
      </c>
      <c r="H71" s="114">
        <v>16</v>
      </c>
      <c r="I71" s="140">
        <v>47</v>
      </c>
      <c r="J71" s="115">
        <v>21</v>
      </c>
      <c r="K71" s="116">
        <v>44.680851063829785</v>
      </c>
    </row>
    <row r="72" spans="1:11" ht="14.1" customHeight="1" x14ac:dyDescent="0.2">
      <c r="A72" s="306">
        <v>84</v>
      </c>
      <c r="B72" s="307" t="s">
        <v>308</v>
      </c>
      <c r="C72" s="308"/>
      <c r="D72" s="113">
        <v>2.4056408129406885</v>
      </c>
      <c r="E72" s="115">
        <v>58</v>
      </c>
      <c r="F72" s="114">
        <v>48</v>
      </c>
      <c r="G72" s="114">
        <v>74</v>
      </c>
      <c r="H72" s="114">
        <v>19</v>
      </c>
      <c r="I72" s="140">
        <v>60</v>
      </c>
      <c r="J72" s="115">
        <v>-2</v>
      </c>
      <c r="K72" s="116">
        <v>-3.3333333333333335</v>
      </c>
    </row>
    <row r="73" spans="1:11" ht="14.1" customHeight="1" x14ac:dyDescent="0.2">
      <c r="A73" s="306" t="s">
        <v>309</v>
      </c>
      <c r="B73" s="307" t="s">
        <v>310</v>
      </c>
      <c r="C73" s="308"/>
      <c r="D73" s="113">
        <v>0.37328909166321028</v>
      </c>
      <c r="E73" s="115">
        <v>9</v>
      </c>
      <c r="F73" s="114" t="s">
        <v>513</v>
      </c>
      <c r="G73" s="114">
        <v>26</v>
      </c>
      <c r="H73" s="114">
        <v>0</v>
      </c>
      <c r="I73" s="140">
        <v>3</v>
      </c>
      <c r="J73" s="115">
        <v>6</v>
      </c>
      <c r="K73" s="116">
        <v>200</v>
      </c>
    </row>
    <row r="74" spans="1:11" ht="14.1" customHeight="1" x14ac:dyDescent="0.2">
      <c r="A74" s="306" t="s">
        <v>311</v>
      </c>
      <c r="B74" s="307" t="s">
        <v>312</v>
      </c>
      <c r="C74" s="308"/>
      <c r="D74" s="113">
        <v>0.1244296972210701</v>
      </c>
      <c r="E74" s="115">
        <v>3</v>
      </c>
      <c r="F74" s="114" t="s">
        <v>513</v>
      </c>
      <c r="G74" s="114">
        <v>9</v>
      </c>
      <c r="H74" s="114">
        <v>3</v>
      </c>
      <c r="I74" s="140">
        <v>5</v>
      </c>
      <c r="J74" s="115">
        <v>-2</v>
      </c>
      <c r="K74" s="116">
        <v>-40</v>
      </c>
    </row>
    <row r="75" spans="1:11" ht="14.1" customHeight="1" x14ac:dyDescent="0.2">
      <c r="A75" s="306" t="s">
        <v>313</v>
      </c>
      <c r="B75" s="307" t="s">
        <v>314</v>
      </c>
      <c r="C75" s="308"/>
      <c r="D75" s="113">
        <v>1.5346329323931978</v>
      </c>
      <c r="E75" s="115">
        <v>37</v>
      </c>
      <c r="F75" s="114">
        <v>38</v>
      </c>
      <c r="G75" s="114">
        <v>28</v>
      </c>
      <c r="H75" s="114">
        <v>10</v>
      </c>
      <c r="I75" s="140">
        <v>45</v>
      </c>
      <c r="J75" s="115">
        <v>-8</v>
      </c>
      <c r="K75" s="116">
        <v>-17.777777777777779</v>
      </c>
    </row>
    <row r="76" spans="1:11" ht="14.1" customHeight="1" x14ac:dyDescent="0.2">
      <c r="A76" s="306">
        <v>91</v>
      </c>
      <c r="B76" s="307" t="s">
        <v>315</v>
      </c>
      <c r="C76" s="308"/>
      <c r="D76" s="113">
        <v>0.29033596018249691</v>
      </c>
      <c r="E76" s="115">
        <v>7</v>
      </c>
      <c r="F76" s="114">
        <v>6</v>
      </c>
      <c r="G76" s="114">
        <v>11</v>
      </c>
      <c r="H76" s="114">
        <v>3</v>
      </c>
      <c r="I76" s="140">
        <v>3</v>
      </c>
      <c r="J76" s="115">
        <v>4</v>
      </c>
      <c r="K76" s="116">
        <v>133.33333333333334</v>
      </c>
    </row>
    <row r="77" spans="1:11" ht="14.1" customHeight="1" x14ac:dyDescent="0.2">
      <c r="A77" s="306">
        <v>92</v>
      </c>
      <c r="B77" s="307" t="s">
        <v>316</v>
      </c>
      <c r="C77" s="308"/>
      <c r="D77" s="113">
        <v>0.62214848610535045</v>
      </c>
      <c r="E77" s="115">
        <v>15</v>
      </c>
      <c r="F77" s="114">
        <v>14</v>
      </c>
      <c r="G77" s="114">
        <v>18</v>
      </c>
      <c r="H77" s="114">
        <v>8</v>
      </c>
      <c r="I77" s="140">
        <v>14</v>
      </c>
      <c r="J77" s="115">
        <v>1</v>
      </c>
      <c r="K77" s="116">
        <v>7.1428571428571432</v>
      </c>
    </row>
    <row r="78" spans="1:11" ht="14.1" customHeight="1" x14ac:dyDescent="0.2">
      <c r="A78" s="306">
        <v>93</v>
      </c>
      <c r="B78" s="307" t="s">
        <v>317</v>
      </c>
      <c r="C78" s="308"/>
      <c r="D78" s="113">
        <v>0.20738282870178348</v>
      </c>
      <c r="E78" s="115">
        <v>5</v>
      </c>
      <c r="F78" s="114">
        <v>3</v>
      </c>
      <c r="G78" s="114">
        <v>4</v>
      </c>
      <c r="H78" s="114" t="s">
        <v>513</v>
      </c>
      <c r="I78" s="140">
        <v>7</v>
      </c>
      <c r="J78" s="115">
        <v>-2</v>
      </c>
      <c r="K78" s="116">
        <v>-28.571428571428573</v>
      </c>
    </row>
    <row r="79" spans="1:11" ht="14.1" customHeight="1" x14ac:dyDescent="0.2">
      <c r="A79" s="306">
        <v>94</v>
      </c>
      <c r="B79" s="307" t="s">
        <v>318</v>
      </c>
      <c r="C79" s="308"/>
      <c r="D79" s="113">
        <v>0.62214848610535045</v>
      </c>
      <c r="E79" s="115">
        <v>15</v>
      </c>
      <c r="F79" s="114">
        <v>13</v>
      </c>
      <c r="G79" s="114">
        <v>41</v>
      </c>
      <c r="H79" s="114">
        <v>23</v>
      </c>
      <c r="I79" s="140">
        <v>20</v>
      </c>
      <c r="J79" s="115">
        <v>-5</v>
      </c>
      <c r="K79" s="116">
        <v>-25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0.3318125259228536</v>
      </c>
      <c r="E81" s="143">
        <v>8</v>
      </c>
      <c r="F81" s="144">
        <v>4</v>
      </c>
      <c r="G81" s="144">
        <v>12</v>
      </c>
      <c r="H81" s="144">
        <v>8</v>
      </c>
      <c r="I81" s="145">
        <v>9</v>
      </c>
      <c r="J81" s="143">
        <v>-1</v>
      </c>
      <c r="K81" s="146">
        <v>-11.111111111111111</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30556</v>
      </c>
      <c r="C10" s="114">
        <v>15764</v>
      </c>
      <c r="D10" s="114">
        <v>14792</v>
      </c>
      <c r="E10" s="114">
        <v>23412</v>
      </c>
      <c r="F10" s="114">
        <v>7076</v>
      </c>
      <c r="G10" s="114">
        <v>4511</v>
      </c>
      <c r="H10" s="114">
        <v>7350</v>
      </c>
      <c r="I10" s="115">
        <v>4248</v>
      </c>
      <c r="J10" s="114">
        <v>2930</v>
      </c>
      <c r="K10" s="114">
        <v>1318</v>
      </c>
      <c r="L10" s="423">
        <v>1844</v>
      </c>
      <c r="M10" s="424">
        <v>2253</v>
      </c>
    </row>
    <row r="11" spans="1:13" ht="11.1" customHeight="1" x14ac:dyDescent="0.2">
      <c r="A11" s="422" t="s">
        <v>387</v>
      </c>
      <c r="B11" s="115">
        <v>30587</v>
      </c>
      <c r="C11" s="114">
        <v>15963</v>
      </c>
      <c r="D11" s="114">
        <v>14624</v>
      </c>
      <c r="E11" s="114">
        <v>23629</v>
      </c>
      <c r="F11" s="114">
        <v>6892</v>
      </c>
      <c r="G11" s="114">
        <v>4462</v>
      </c>
      <c r="H11" s="114">
        <v>7391</v>
      </c>
      <c r="I11" s="115">
        <v>4264</v>
      </c>
      <c r="J11" s="114">
        <v>2928</v>
      </c>
      <c r="K11" s="114">
        <v>1336</v>
      </c>
      <c r="L11" s="423">
        <v>1859</v>
      </c>
      <c r="M11" s="424">
        <v>1527</v>
      </c>
    </row>
    <row r="12" spans="1:13" ht="11.1" customHeight="1" x14ac:dyDescent="0.2">
      <c r="A12" s="422" t="s">
        <v>388</v>
      </c>
      <c r="B12" s="115">
        <v>31094</v>
      </c>
      <c r="C12" s="114">
        <v>16312</v>
      </c>
      <c r="D12" s="114">
        <v>14782</v>
      </c>
      <c r="E12" s="114">
        <v>24178</v>
      </c>
      <c r="F12" s="114">
        <v>6837</v>
      </c>
      <c r="G12" s="114">
        <v>4836</v>
      </c>
      <c r="H12" s="114">
        <v>7511</v>
      </c>
      <c r="I12" s="115">
        <v>4263</v>
      </c>
      <c r="J12" s="114">
        <v>2859</v>
      </c>
      <c r="K12" s="114">
        <v>1404</v>
      </c>
      <c r="L12" s="423">
        <v>2904</v>
      </c>
      <c r="M12" s="424">
        <v>2385</v>
      </c>
    </row>
    <row r="13" spans="1:13" s="110" customFormat="1" ht="11.1" customHeight="1" x14ac:dyDescent="0.2">
      <c r="A13" s="422" t="s">
        <v>389</v>
      </c>
      <c r="B13" s="115">
        <v>30962</v>
      </c>
      <c r="C13" s="114">
        <v>16091</v>
      </c>
      <c r="D13" s="114">
        <v>14871</v>
      </c>
      <c r="E13" s="114">
        <v>23817</v>
      </c>
      <c r="F13" s="114">
        <v>7070</v>
      </c>
      <c r="G13" s="114">
        <v>4643</v>
      </c>
      <c r="H13" s="114">
        <v>7570</v>
      </c>
      <c r="I13" s="115">
        <v>4399</v>
      </c>
      <c r="J13" s="114">
        <v>2993</v>
      </c>
      <c r="K13" s="114">
        <v>1406</v>
      </c>
      <c r="L13" s="423">
        <v>1746</v>
      </c>
      <c r="M13" s="424">
        <v>1965</v>
      </c>
    </row>
    <row r="14" spans="1:13" ht="15" customHeight="1" x14ac:dyDescent="0.2">
      <c r="A14" s="422" t="s">
        <v>390</v>
      </c>
      <c r="B14" s="115">
        <v>30863</v>
      </c>
      <c r="C14" s="114">
        <v>16130</v>
      </c>
      <c r="D14" s="114">
        <v>14733</v>
      </c>
      <c r="E14" s="114">
        <v>23372</v>
      </c>
      <c r="F14" s="114">
        <v>7458</v>
      </c>
      <c r="G14" s="114">
        <v>4484</v>
      </c>
      <c r="H14" s="114">
        <v>7643</v>
      </c>
      <c r="I14" s="115">
        <v>4341</v>
      </c>
      <c r="J14" s="114">
        <v>2954</v>
      </c>
      <c r="K14" s="114">
        <v>1387</v>
      </c>
      <c r="L14" s="423">
        <v>2177</v>
      </c>
      <c r="M14" s="424">
        <v>2285</v>
      </c>
    </row>
    <row r="15" spans="1:13" ht="11.1" customHeight="1" x14ac:dyDescent="0.2">
      <c r="A15" s="422" t="s">
        <v>387</v>
      </c>
      <c r="B15" s="115">
        <v>31552</v>
      </c>
      <c r="C15" s="114">
        <v>16436</v>
      </c>
      <c r="D15" s="114">
        <v>15116</v>
      </c>
      <c r="E15" s="114">
        <v>23718</v>
      </c>
      <c r="F15" s="114">
        <v>7803</v>
      </c>
      <c r="G15" s="114">
        <v>4406</v>
      </c>
      <c r="H15" s="114">
        <v>7974</v>
      </c>
      <c r="I15" s="115">
        <v>4453</v>
      </c>
      <c r="J15" s="114">
        <v>3007</v>
      </c>
      <c r="K15" s="114">
        <v>1446</v>
      </c>
      <c r="L15" s="423">
        <v>1834</v>
      </c>
      <c r="M15" s="424">
        <v>1566</v>
      </c>
    </row>
    <row r="16" spans="1:13" ht="11.1" customHeight="1" x14ac:dyDescent="0.2">
      <c r="A16" s="422" t="s">
        <v>388</v>
      </c>
      <c r="B16" s="115">
        <v>32336</v>
      </c>
      <c r="C16" s="114">
        <v>16870</v>
      </c>
      <c r="D16" s="114">
        <v>15466</v>
      </c>
      <c r="E16" s="114">
        <v>24457</v>
      </c>
      <c r="F16" s="114">
        <v>7828</v>
      </c>
      <c r="G16" s="114">
        <v>4875</v>
      </c>
      <c r="H16" s="114">
        <v>8100</v>
      </c>
      <c r="I16" s="115">
        <v>4373</v>
      </c>
      <c r="J16" s="114">
        <v>2883</v>
      </c>
      <c r="K16" s="114">
        <v>1490</v>
      </c>
      <c r="L16" s="423">
        <v>3232</v>
      </c>
      <c r="M16" s="424">
        <v>2504</v>
      </c>
    </row>
    <row r="17" spans="1:13" s="110" customFormat="1" ht="11.1" customHeight="1" x14ac:dyDescent="0.2">
      <c r="A17" s="422" t="s">
        <v>389</v>
      </c>
      <c r="B17" s="115">
        <v>32285</v>
      </c>
      <c r="C17" s="114">
        <v>16746</v>
      </c>
      <c r="D17" s="114">
        <v>15539</v>
      </c>
      <c r="E17" s="114">
        <v>24388</v>
      </c>
      <c r="F17" s="114">
        <v>7879</v>
      </c>
      <c r="G17" s="114">
        <v>4733</v>
      </c>
      <c r="H17" s="114">
        <v>8210</v>
      </c>
      <c r="I17" s="115">
        <v>4454</v>
      </c>
      <c r="J17" s="114">
        <v>2978</v>
      </c>
      <c r="K17" s="114">
        <v>1476</v>
      </c>
      <c r="L17" s="423">
        <v>1674</v>
      </c>
      <c r="M17" s="424">
        <v>1828</v>
      </c>
    </row>
    <row r="18" spans="1:13" ht="15" customHeight="1" x14ac:dyDescent="0.2">
      <c r="A18" s="422" t="s">
        <v>391</v>
      </c>
      <c r="B18" s="115">
        <v>32123</v>
      </c>
      <c r="C18" s="114">
        <v>16744</v>
      </c>
      <c r="D18" s="114">
        <v>15379</v>
      </c>
      <c r="E18" s="114">
        <v>24198</v>
      </c>
      <c r="F18" s="114">
        <v>7913</v>
      </c>
      <c r="G18" s="114">
        <v>4633</v>
      </c>
      <c r="H18" s="114">
        <v>8265</v>
      </c>
      <c r="I18" s="115">
        <v>4363</v>
      </c>
      <c r="J18" s="114">
        <v>2931</v>
      </c>
      <c r="K18" s="114">
        <v>1432</v>
      </c>
      <c r="L18" s="423">
        <v>2071</v>
      </c>
      <c r="M18" s="424">
        <v>2172</v>
      </c>
    </row>
    <row r="19" spans="1:13" ht="11.1" customHeight="1" x14ac:dyDescent="0.2">
      <c r="A19" s="422" t="s">
        <v>387</v>
      </c>
      <c r="B19" s="115">
        <v>32380</v>
      </c>
      <c r="C19" s="114">
        <v>16950</v>
      </c>
      <c r="D19" s="114">
        <v>15430</v>
      </c>
      <c r="E19" s="114">
        <v>24378</v>
      </c>
      <c r="F19" s="114">
        <v>7996</v>
      </c>
      <c r="G19" s="114">
        <v>4520</v>
      </c>
      <c r="H19" s="114">
        <v>8473</v>
      </c>
      <c r="I19" s="115">
        <v>4473</v>
      </c>
      <c r="J19" s="114">
        <v>2993</v>
      </c>
      <c r="K19" s="114">
        <v>1480</v>
      </c>
      <c r="L19" s="423">
        <v>1740</v>
      </c>
      <c r="M19" s="424">
        <v>1520</v>
      </c>
    </row>
    <row r="20" spans="1:13" ht="11.1" customHeight="1" x14ac:dyDescent="0.2">
      <c r="A20" s="422" t="s">
        <v>388</v>
      </c>
      <c r="B20" s="115">
        <v>33212</v>
      </c>
      <c r="C20" s="114">
        <v>17415</v>
      </c>
      <c r="D20" s="114">
        <v>15797</v>
      </c>
      <c r="E20" s="114">
        <v>25168</v>
      </c>
      <c r="F20" s="114">
        <v>8028</v>
      </c>
      <c r="G20" s="114">
        <v>4845</v>
      </c>
      <c r="H20" s="114">
        <v>8705</v>
      </c>
      <c r="I20" s="115">
        <v>4408</v>
      </c>
      <c r="J20" s="114">
        <v>2871</v>
      </c>
      <c r="K20" s="114">
        <v>1537</v>
      </c>
      <c r="L20" s="423">
        <v>2941</v>
      </c>
      <c r="M20" s="424">
        <v>2345</v>
      </c>
    </row>
    <row r="21" spans="1:13" s="110" customFormat="1" ht="11.1" customHeight="1" x14ac:dyDescent="0.2">
      <c r="A21" s="422" t="s">
        <v>389</v>
      </c>
      <c r="B21" s="115">
        <v>32863</v>
      </c>
      <c r="C21" s="114">
        <v>17013</v>
      </c>
      <c r="D21" s="114">
        <v>15850</v>
      </c>
      <c r="E21" s="114">
        <v>24834</v>
      </c>
      <c r="F21" s="114">
        <v>8023</v>
      </c>
      <c r="G21" s="114">
        <v>4743</v>
      </c>
      <c r="H21" s="114">
        <v>8703</v>
      </c>
      <c r="I21" s="115">
        <v>4576</v>
      </c>
      <c r="J21" s="114">
        <v>3015</v>
      </c>
      <c r="K21" s="114">
        <v>1561</v>
      </c>
      <c r="L21" s="423">
        <v>1525</v>
      </c>
      <c r="M21" s="424">
        <v>1870</v>
      </c>
    </row>
    <row r="22" spans="1:13" ht="15" customHeight="1" x14ac:dyDescent="0.2">
      <c r="A22" s="422" t="s">
        <v>392</v>
      </c>
      <c r="B22" s="115">
        <v>32725</v>
      </c>
      <c r="C22" s="114">
        <v>16952</v>
      </c>
      <c r="D22" s="114">
        <v>15773</v>
      </c>
      <c r="E22" s="114">
        <v>24717</v>
      </c>
      <c r="F22" s="114">
        <v>7981</v>
      </c>
      <c r="G22" s="114">
        <v>4536</v>
      </c>
      <c r="H22" s="114">
        <v>8832</v>
      </c>
      <c r="I22" s="115">
        <v>4445</v>
      </c>
      <c r="J22" s="114">
        <v>2954</v>
      </c>
      <c r="K22" s="114">
        <v>1491</v>
      </c>
      <c r="L22" s="423">
        <v>2086</v>
      </c>
      <c r="M22" s="424">
        <v>2258</v>
      </c>
    </row>
    <row r="23" spans="1:13" ht="11.1" customHeight="1" x14ac:dyDescent="0.2">
      <c r="A23" s="422" t="s">
        <v>387</v>
      </c>
      <c r="B23" s="115">
        <v>33087</v>
      </c>
      <c r="C23" s="114">
        <v>17230</v>
      </c>
      <c r="D23" s="114">
        <v>15857</v>
      </c>
      <c r="E23" s="114">
        <v>25012</v>
      </c>
      <c r="F23" s="114">
        <v>8043</v>
      </c>
      <c r="G23" s="114">
        <v>4524</v>
      </c>
      <c r="H23" s="114">
        <v>9044</v>
      </c>
      <c r="I23" s="115">
        <v>4554</v>
      </c>
      <c r="J23" s="114">
        <v>3014</v>
      </c>
      <c r="K23" s="114">
        <v>1540</v>
      </c>
      <c r="L23" s="423">
        <v>1805</v>
      </c>
      <c r="M23" s="424">
        <v>1464</v>
      </c>
    </row>
    <row r="24" spans="1:13" ht="11.1" customHeight="1" x14ac:dyDescent="0.2">
      <c r="A24" s="422" t="s">
        <v>388</v>
      </c>
      <c r="B24" s="115">
        <v>33415</v>
      </c>
      <c r="C24" s="114">
        <v>17519</v>
      </c>
      <c r="D24" s="114">
        <v>15896</v>
      </c>
      <c r="E24" s="114">
        <v>25333</v>
      </c>
      <c r="F24" s="114">
        <v>8023</v>
      </c>
      <c r="G24" s="114">
        <v>4766</v>
      </c>
      <c r="H24" s="114">
        <v>9121</v>
      </c>
      <c r="I24" s="115">
        <v>4495</v>
      </c>
      <c r="J24" s="114">
        <v>2888</v>
      </c>
      <c r="K24" s="114">
        <v>1607</v>
      </c>
      <c r="L24" s="423">
        <v>2846</v>
      </c>
      <c r="M24" s="424">
        <v>2387</v>
      </c>
    </row>
    <row r="25" spans="1:13" s="110" customFormat="1" ht="11.1" customHeight="1" x14ac:dyDescent="0.2">
      <c r="A25" s="422" t="s">
        <v>389</v>
      </c>
      <c r="B25" s="115">
        <v>33264</v>
      </c>
      <c r="C25" s="114">
        <v>17370</v>
      </c>
      <c r="D25" s="114">
        <v>15894</v>
      </c>
      <c r="E25" s="114">
        <v>25126</v>
      </c>
      <c r="F25" s="114">
        <v>8084</v>
      </c>
      <c r="G25" s="114">
        <v>4621</v>
      </c>
      <c r="H25" s="114">
        <v>9134</v>
      </c>
      <c r="I25" s="115">
        <v>4594</v>
      </c>
      <c r="J25" s="114">
        <v>2988</v>
      </c>
      <c r="K25" s="114">
        <v>1606</v>
      </c>
      <c r="L25" s="423">
        <v>2010</v>
      </c>
      <c r="M25" s="424">
        <v>2196</v>
      </c>
    </row>
    <row r="26" spans="1:13" ht="15" customHeight="1" x14ac:dyDescent="0.2">
      <c r="A26" s="422" t="s">
        <v>393</v>
      </c>
      <c r="B26" s="115">
        <v>33195</v>
      </c>
      <c r="C26" s="114">
        <v>17302</v>
      </c>
      <c r="D26" s="114">
        <v>15893</v>
      </c>
      <c r="E26" s="114">
        <v>25093</v>
      </c>
      <c r="F26" s="114">
        <v>8055</v>
      </c>
      <c r="G26" s="114">
        <v>4439</v>
      </c>
      <c r="H26" s="114">
        <v>9273</v>
      </c>
      <c r="I26" s="115">
        <v>4479</v>
      </c>
      <c r="J26" s="114">
        <v>2928</v>
      </c>
      <c r="K26" s="114">
        <v>1551</v>
      </c>
      <c r="L26" s="423">
        <v>2077</v>
      </c>
      <c r="M26" s="424">
        <v>2151</v>
      </c>
    </row>
    <row r="27" spans="1:13" ht="11.1" customHeight="1" x14ac:dyDescent="0.2">
      <c r="A27" s="422" t="s">
        <v>387</v>
      </c>
      <c r="B27" s="115">
        <v>33367</v>
      </c>
      <c r="C27" s="114">
        <v>17470</v>
      </c>
      <c r="D27" s="114">
        <v>15897</v>
      </c>
      <c r="E27" s="114">
        <v>25247</v>
      </c>
      <c r="F27" s="114">
        <v>8076</v>
      </c>
      <c r="G27" s="114">
        <v>4382</v>
      </c>
      <c r="H27" s="114">
        <v>9468</v>
      </c>
      <c r="I27" s="115">
        <v>4572</v>
      </c>
      <c r="J27" s="114">
        <v>2983</v>
      </c>
      <c r="K27" s="114">
        <v>1589</v>
      </c>
      <c r="L27" s="423">
        <v>1830</v>
      </c>
      <c r="M27" s="424">
        <v>1648</v>
      </c>
    </row>
    <row r="28" spans="1:13" ht="11.1" customHeight="1" x14ac:dyDescent="0.2">
      <c r="A28" s="422" t="s">
        <v>388</v>
      </c>
      <c r="B28" s="115">
        <v>33842</v>
      </c>
      <c r="C28" s="114">
        <v>17673</v>
      </c>
      <c r="D28" s="114">
        <v>16169</v>
      </c>
      <c r="E28" s="114">
        <v>25720</v>
      </c>
      <c r="F28" s="114">
        <v>8115</v>
      </c>
      <c r="G28" s="114">
        <v>4639</v>
      </c>
      <c r="H28" s="114">
        <v>9604</v>
      </c>
      <c r="I28" s="115">
        <v>4575</v>
      </c>
      <c r="J28" s="114">
        <v>2905</v>
      </c>
      <c r="K28" s="114">
        <v>1670</v>
      </c>
      <c r="L28" s="423">
        <v>3147</v>
      </c>
      <c r="M28" s="424">
        <v>2826</v>
      </c>
    </row>
    <row r="29" spans="1:13" s="110" customFormat="1" ht="11.1" customHeight="1" x14ac:dyDescent="0.2">
      <c r="A29" s="422" t="s">
        <v>389</v>
      </c>
      <c r="B29" s="115">
        <v>33735</v>
      </c>
      <c r="C29" s="114">
        <v>17543</v>
      </c>
      <c r="D29" s="114">
        <v>16192</v>
      </c>
      <c r="E29" s="114">
        <v>25491</v>
      </c>
      <c r="F29" s="114">
        <v>8239</v>
      </c>
      <c r="G29" s="114">
        <v>4528</v>
      </c>
      <c r="H29" s="114">
        <v>9666</v>
      </c>
      <c r="I29" s="115">
        <v>4666</v>
      </c>
      <c r="J29" s="114">
        <v>2966</v>
      </c>
      <c r="K29" s="114">
        <v>1700</v>
      </c>
      <c r="L29" s="423">
        <v>1660</v>
      </c>
      <c r="M29" s="424">
        <v>1797</v>
      </c>
    </row>
    <row r="30" spans="1:13" ht="15" customHeight="1" x14ac:dyDescent="0.2">
      <c r="A30" s="422" t="s">
        <v>394</v>
      </c>
      <c r="B30" s="115">
        <v>33738</v>
      </c>
      <c r="C30" s="114">
        <v>17539</v>
      </c>
      <c r="D30" s="114">
        <v>16199</v>
      </c>
      <c r="E30" s="114">
        <v>25397</v>
      </c>
      <c r="F30" s="114">
        <v>8338</v>
      </c>
      <c r="G30" s="114">
        <v>4286</v>
      </c>
      <c r="H30" s="114">
        <v>9814</v>
      </c>
      <c r="I30" s="115">
        <v>4455</v>
      </c>
      <c r="J30" s="114">
        <v>2778</v>
      </c>
      <c r="K30" s="114">
        <v>1677</v>
      </c>
      <c r="L30" s="423">
        <v>2405</v>
      </c>
      <c r="M30" s="424">
        <v>2465</v>
      </c>
    </row>
    <row r="31" spans="1:13" ht="11.1" customHeight="1" x14ac:dyDescent="0.2">
      <c r="A31" s="422" t="s">
        <v>387</v>
      </c>
      <c r="B31" s="115">
        <v>33727</v>
      </c>
      <c r="C31" s="114">
        <v>17557</v>
      </c>
      <c r="D31" s="114">
        <v>16170</v>
      </c>
      <c r="E31" s="114">
        <v>25359</v>
      </c>
      <c r="F31" s="114">
        <v>8367</v>
      </c>
      <c r="G31" s="114">
        <v>4162</v>
      </c>
      <c r="H31" s="114">
        <v>9879</v>
      </c>
      <c r="I31" s="115">
        <v>4596</v>
      </c>
      <c r="J31" s="114">
        <v>2900</v>
      </c>
      <c r="K31" s="114">
        <v>1696</v>
      </c>
      <c r="L31" s="423">
        <v>1844</v>
      </c>
      <c r="M31" s="424">
        <v>1831</v>
      </c>
    </row>
    <row r="32" spans="1:13" ht="11.1" customHeight="1" x14ac:dyDescent="0.2">
      <c r="A32" s="422" t="s">
        <v>388</v>
      </c>
      <c r="B32" s="115">
        <v>34338</v>
      </c>
      <c r="C32" s="114">
        <v>17876</v>
      </c>
      <c r="D32" s="114">
        <v>16462</v>
      </c>
      <c r="E32" s="114">
        <v>25770</v>
      </c>
      <c r="F32" s="114">
        <v>8567</v>
      </c>
      <c r="G32" s="114">
        <v>4514</v>
      </c>
      <c r="H32" s="114">
        <v>9917</v>
      </c>
      <c r="I32" s="115">
        <v>4489</v>
      </c>
      <c r="J32" s="114">
        <v>2719</v>
      </c>
      <c r="K32" s="114">
        <v>1770</v>
      </c>
      <c r="L32" s="423">
        <v>2851</v>
      </c>
      <c r="M32" s="424">
        <v>2364</v>
      </c>
    </row>
    <row r="33" spans="1:13" s="110" customFormat="1" ht="11.1" customHeight="1" x14ac:dyDescent="0.2">
      <c r="A33" s="422" t="s">
        <v>389</v>
      </c>
      <c r="B33" s="115">
        <v>34298</v>
      </c>
      <c r="C33" s="114">
        <v>17845</v>
      </c>
      <c r="D33" s="114">
        <v>16453</v>
      </c>
      <c r="E33" s="114">
        <v>25595</v>
      </c>
      <c r="F33" s="114">
        <v>8702</v>
      </c>
      <c r="G33" s="114">
        <v>4409</v>
      </c>
      <c r="H33" s="114">
        <v>9983</v>
      </c>
      <c r="I33" s="115">
        <v>4655</v>
      </c>
      <c r="J33" s="114">
        <v>2876</v>
      </c>
      <c r="K33" s="114">
        <v>1779</v>
      </c>
      <c r="L33" s="423">
        <v>1765</v>
      </c>
      <c r="M33" s="424">
        <v>1813</v>
      </c>
    </row>
    <row r="34" spans="1:13" ht="15" customHeight="1" x14ac:dyDescent="0.2">
      <c r="A34" s="422" t="s">
        <v>395</v>
      </c>
      <c r="B34" s="115">
        <v>33674</v>
      </c>
      <c r="C34" s="114">
        <v>17495</v>
      </c>
      <c r="D34" s="114">
        <v>16179</v>
      </c>
      <c r="E34" s="114">
        <v>25055</v>
      </c>
      <c r="F34" s="114">
        <v>8618</v>
      </c>
      <c r="G34" s="114">
        <v>4107</v>
      </c>
      <c r="H34" s="114">
        <v>9996</v>
      </c>
      <c r="I34" s="115">
        <v>4499</v>
      </c>
      <c r="J34" s="114">
        <v>2764</v>
      </c>
      <c r="K34" s="114">
        <v>1735</v>
      </c>
      <c r="L34" s="423">
        <v>2037</v>
      </c>
      <c r="M34" s="424">
        <v>2627</v>
      </c>
    </row>
    <row r="35" spans="1:13" ht="11.1" customHeight="1" x14ac:dyDescent="0.2">
      <c r="A35" s="422" t="s">
        <v>387</v>
      </c>
      <c r="B35" s="115">
        <v>33929</v>
      </c>
      <c r="C35" s="114">
        <v>17662</v>
      </c>
      <c r="D35" s="114">
        <v>16267</v>
      </c>
      <c r="E35" s="114">
        <v>25183</v>
      </c>
      <c r="F35" s="114">
        <v>8746</v>
      </c>
      <c r="G35" s="114">
        <v>4030</v>
      </c>
      <c r="H35" s="114">
        <v>10174</v>
      </c>
      <c r="I35" s="115">
        <v>4628</v>
      </c>
      <c r="J35" s="114">
        <v>2811</v>
      </c>
      <c r="K35" s="114">
        <v>1817</v>
      </c>
      <c r="L35" s="423">
        <v>1829</v>
      </c>
      <c r="M35" s="424">
        <v>1567</v>
      </c>
    </row>
    <row r="36" spans="1:13" ht="11.1" customHeight="1" x14ac:dyDescent="0.2">
      <c r="A36" s="422" t="s">
        <v>388</v>
      </c>
      <c r="B36" s="115">
        <v>34362</v>
      </c>
      <c r="C36" s="114">
        <v>17896</v>
      </c>
      <c r="D36" s="114">
        <v>16466</v>
      </c>
      <c r="E36" s="114">
        <v>25457</v>
      </c>
      <c r="F36" s="114">
        <v>8905</v>
      </c>
      <c r="G36" s="114">
        <v>4406</v>
      </c>
      <c r="H36" s="114">
        <v>10173</v>
      </c>
      <c r="I36" s="115">
        <v>4467</v>
      </c>
      <c r="J36" s="114">
        <v>2625</v>
      </c>
      <c r="K36" s="114">
        <v>1842</v>
      </c>
      <c r="L36" s="423">
        <v>2916</v>
      </c>
      <c r="M36" s="424">
        <v>2457</v>
      </c>
    </row>
    <row r="37" spans="1:13" s="110" customFormat="1" ht="11.1" customHeight="1" x14ac:dyDescent="0.2">
      <c r="A37" s="422" t="s">
        <v>389</v>
      </c>
      <c r="B37" s="115">
        <v>33961</v>
      </c>
      <c r="C37" s="114">
        <v>17587</v>
      </c>
      <c r="D37" s="114">
        <v>16374</v>
      </c>
      <c r="E37" s="114">
        <v>25081</v>
      </c>
      <c r="F37" s="114">
        <v>8880</v>
      </c>
      <c r="G37" s="114">
        <v>4264</v>
      </c>
      <c r="H37" s="114">
        <v>10161</v>
      </c>
      <c r="I37" s="115">
        <v>4679</v>
      </c>
      <c r="J37" s="114">
        <v>2830</v>
      </c>
      <c r="K37" s="114">
        <v>1849</v>
      </c>
      <c r="L37" s="423">
        <v>1611</v>
      </c>
      <c r="M37" s="424">
        <v>1891</v>
      </c>
    </row>
    <row r="38" spans="1:13" ht="15" customHeight="1" x14ac:dyDescent="0.2">
      <c r="A38" s="425" t="s">
        <v>396</v>
      </c>
      <c r="B38" s="115">
        <v>33696</v>
      </c>
      <c r="C38" s="114">
        <v>17452</v>
      </c>
      <c r="D38" s="114">
        <v>16244</v>
      </c>
      <c r="E38" s="114">
        <v>24810</v>
      </c>
      <c r="F38" s="114">
        <v>8886</v>
      </c>
      <c r="G38" s="114">
        <v>4025</v>
      </c>
      <c r="H38" s="114">
        <v>10219</v>
      </c>
      <c r="I38" s="115">
        <v>4458</v>
      </c>
      <c r="J38" s="114">
        <v>2663</v>
      </c>
      <c r="K38" s="114">
        <v>1795</v>
      </c>
      <c r="L38" s="423">
        <v>2751</v>
      </c>
      <c r="M38" s="424">
        <v>3038</v>
      </c>
    </row>
    <row r="39" spans="1:13" ht="11.1" customHeight="1" x14ac:dyDescent="0.2">
      <c r="A39" s="422" t="s">
        <v>387</v>
      </c>
      <c r="B39" s="115">
        <v>33631</v>
      </c>
      <c r="C39" s="114">
        <v>17520</v>
      </c>
      <c r="D39" s="114">
        <v>16111</v>
      </c>
      <c r="E39" s="114">
        <v>24704</v>
      </c>
      <c r="F39" s="114">
        <v>8927</v>
      </c>
      <c r="G39" s="114">
        <v>3872</v>
      </c>
      <c r="H39" s="114">
        <v>10336</v>
      </c>
      <c r="I39" s="115">
        <v>4614</v>
      </c>
      <c r="J39" s="114">
        <v>2772</v>
      </c>
      <c r="K39" s="114">
        <v>1842</v>
      </c>
      <c r="L39" s="423">
        <v>1840</v>
      </c>
      <c r="M39" s="424">
        <v>1935</v>
      </c>
    </row>
    <row r="40" spans="1:13" ht="11.1" customHeight="1" x14ac:dyDescent="0.2">
      <c r="A40" s="425" t="s">
        <v>388</v>
      </c>
      <c r="B40" s="115">
        <v>34076</v>
      </c>
      <c r="C40" s="114">
        <v>17719</v>
      </c>
      <c r="D40" s="114">
        <v>16357</v>
      </c>
      <c r="E40" s="114">
        <v>25131</v>
      </c>
      <c r="F40" s="114">
        <v>8945</v>
      </c>
      <c r="G40" s="114">
        <v>4204</v>
      </c>
      <c r="H40" s="114">
        <v>10437</v>
      </c>
      <c r="I40" s="115">
        <v>4528</v>
      </c>
      <c r="J40" s="114">
        <v>2671</v>
      </c>
      <c r="K40" s="114">
        <v>1857</v>
      </c>
      <c r="L40" s="423">
        <v>2897</v>
      </c>
      <c r="M40" s="424">
        <v>2533</v>
      </c>
    </row>
    <row r="41" spans="1:13" s="110" customFormat="1" ht="11.1" customHeight="1" x14ac:dyDescent="0.2">
      <c r="A41" s="422" t="s">
        <v>389</v>
      </c>
      <c r="B41" s="115">
        <v>34044</v>
      </c>
      <c r="C41" s="114">
        <v>17630</v>
      </c>
      <c r="D41" s="114">
        <v>16414</v>
      </c>
      <c r="E41" s="114">
        <v>24964</v>
      </c>
      <c r="F41" s="114">
        <v>9080</v>
      </c>
      <c r="G41" s="114">
        <v>4190</v>
      </c>
      <c r="H41" s="114">
        <v>10483</v>
      </c>
      <c r="I41" s="115">
        <v>4596</v>
      </c>
      <c r="J41" s="114">
        <v>2726</v>
      </c>
      <c r="K41" s="114">
        <v>1870</v>
      </c>
      <c r="L41" s="423">
        <v>1759</v>
      </c>
      <c r="M41" s="424">
        <v>1832</v>
      </c>
    </row>
    <row r="42" spans="1:13" ht="15" customHeight="1" x14ac:dyDescent="0.2">
      <c r="A42" s="422" t="s">
        <v>397</v>
      </c>
      <c r="B42" s="115">
        <v>33839</v>
      </c>
      <c r="C42" s="114">
        <v>17607</v>
      </c>
      <c r="D42" s="114">
        <v>16232</v>
      </c>
      <c r="E42" s="114">
        <v>24809</v>
      </c>
      <c r="F42" s="114">
        <v>9030</v>
      </c>
      <c r="G42" s="114">
        <v>3972</v>
      </c>
      <c r="H42" s="114">
        <v>10582</v>
      </c>
      <c r="I42" s="115">
        <v>4538</v>
      </c>
      <c r="J42" s="114">
        <v>2662</v>
      </c>
      <c r="K42" s="114">
        <v>1876</v>
      </c>
      <c r="L42" s="423">
        <v>2655</v>
      </c>
      <c r="M42" s="424">
        <v>2752</v>
      </c>
    </row>
    <row r="43" spans="1:13" ht="11.1" customHeight="1" x14ac:dyDescent="0.2">
      <c r="A43" s="422" t="s">
        <v>387</v>
      </c>
      <c r="B43" s="115">
        <v>33926</v>
      </c>
      <c r="C43" s="114">
        <v>17726</v>
      </c>
      <c r="D43" s="114">
        <v>16200</v>
      </c>
      <c r="E43" s="114">
        <v>24896</v>
      </c>
      <c r="F43" s="114">
        <v>9030</v>
      </c>
      <c r="G43" s="114">
        <v>3888</v>
      </c>
      <c r="H43" s="114">
        <v>10764</v>
      </c>
      <c r="I43" s="115">
        <v>4655</v>
      </c>
      <c r="J43" s="114">
        <v>2787</v>
      </c>
      <c r="K43" s="114">
        <v>1868</v>
      </c>
      <c r="L43" s="423">
        <v>1804</v>
      </c>
      <c r="M43" s="424">
        <v>1733</v>
      </c>
    </row>
    <row r="44" spans="1:13" ht="11.1" customHeight="1" x14ac:dyDescent="0.2">
      <c r="A44" s="422" t="s">
        <v>388</v>
      </c>
      <c r="B44" s="115">
        <v>34397</v>
      </c>
      <c r="C44" s="114">
        <v>17946</v>
      </c>
      <c r="D44" s="114">
        <v>16451</v>
      </c>
      <c r="E44" s="114">
        <v>25337</v>
      </c>
      <c r="F44" s="114">
        <v>9060</v>
      </c>
      <c r="G44" s="114">
        <v>4223</v>
      </c>
      <c r="H44" s="114">
        <v>10823</v>
      </c>
      <c r="I44" s="115">
        <v>4470</v>
      </c>
      <c r="J44" s="114">
        <v>2604</v>
      </c>
      <c r="K44" s="114">
        <v>1866</v>
      </c>
      <c r="L44" s="423">
        <v>2754</v>
      </c>
      <c r="M44" s="424">
        <v>2410</v>
      </c>
    </row>
    <row r="45" spans="1:13" s="110" customFormat="1" ht="11.1" customHeight="1" x14ac:dyDescent="0.2">
      <c r="A45" s="422" t="s">
        <v>389</v>
      </c>
      <c r="B45" s="115">
        <v>34262</v>
      </c>
      <c r="C45" s="114">
        <v>17826</v>
      </c>
      <c r="D45" s="114">
        <v>16436</v>
      </c>
      <c r="E45" s="114">
        <v>25177</v>
      </c>
      <c r="F45" s="114">
        <v>9085</v>
      </c>
      <c r="G45" s="114">
        <v>4188</v>
      </c>
      <c r="H45" s="114">
        <v>10784</v>
      </c>
      <c r="I45" s="115">
        <v>4727</v>
      </c>
      <c r="J45" s="114">
        <v>2802</v>
      </c>
      <c r="K45" s="114">
        <v>1925</v>
      </c>
      <c r="L45" s="423">
        <v>1767</v>
      </c>
      <c r="M45" s="424">
        <v>1885</v>
      </c>
    </row>
    <row r="46" spans="1:13" ht="15" customHeight="1" x14ac:dyDescent="0.2">
      <c r="A46" s="422" t="s">
        <v>398</v>
      </c>
      <c r="B46" s="115">
        <v>33904</v>
      </c>
      <c r="C46" s="114">
        <v>17648</v>
      </c>
      <c r="D46" s="114">
        <v>16256</v>
      </c>
      <c r="E46" s="114">
        <v>24836</v>
      </c>
      <c r="F46" s="114">
        <v>9068</v>
      </c>
      <c r="G46" s="114">
        <v>3971</v>
      </c>
      <c r="H46" s="114">
        <v>10865</v>
      </c>
      <c r="I46" s="115">
        <v>4589</v>
      </c>
      <c r="J46" s="114">
        <v>2699</v>
      </c>
      <c r="K46" s="114">
        <v>1890</v>
      </c>
      <c r="L46" s="423">
        <v>2097</v>
      </c>
      <c r="M46" s="424">
        <v>2389</v>
      </c>
    </row>
    <row r="47" spans="1:13" ht="11.1" customHeight="1" x14ac:dyDescent="0.2">
      <c r="A47" s="422" t="s">
        <v>387</v>
      </c>
      <c r="B47" s="115">
        <v>33948</v>
      </c>
      <c r="C47" s="114">
        <v>17750</v>
      </c>
      <c r="D47" s="114">
        <v>16198</v>
      </c>
      <c r="E47" s="114">
        <v>24848</v>
      </c>
      <c r="F47" s="114">
        <v>9100</v>
      </c>
      <c r="G47" s="114">
        <v>3870</v>
      </c>
      <c r="H47" s="114">
        <v>10986</v>
      </c>
      <c r="I47" s="115">
        <v>4705</v>
      </c>
      <c r="J47" s="114">
        <v>2822</v>
      </c>
      <c r="K47" s="114">
        <v>1883</v>
      </c>
      <c r="L47" s="423">
        <v>1622</v>
      </c>
      <c r="M47" s="424">
        <v>1609</v>
      </c>
    </row>
    <row r="48" spans="1:13" ht="11.1" customHeight="1" x14ac:dyDescent="0.2">
      <c r="A48" s="422" t="s">
        <v>388</v>
      </c>
      <c r="B48" s="115">
        <v>34286</v>
      </c>
      <c r="C48" s="114">
        <v>17938</v>
      </c>
      <c r="D48" s="114">
        <v>16348</v>
      </c>
      <c r="E48" s="114">
        <v>25117</v>
      </c>
      <c r="F48" s="114">
        <v>9169</v>
      </c>
      <c r="G48" s="114">
        <v>4120</v>
      </c>
      <c r="H48" s="114">
        <v>11077</v>
      </c>
      <c r="I48" s="115">
        <v>4538</v>
      </c>
      <c r="J48" s="114">
        <v>2623</v>
      </c>
      <c r="K48" s="114">
        <v>1915</v>
      </c>
      <c r="L48" s="423">
        <v>2621</v>
      </c>
      <c r="M48" s="424">
        <v>2364</v>
      </c>
    </row>
    <row r="49" spans="1:17" s="110" customFormat="1" ht="11.1" customHeight="1" x14ac:dyDescent="0.2">
      <c r="A49" s="422" t="s">
        <v>389</v>
      </c>
      <c r="B49" s="115">
        <v>34332</v>
      </c>
      <c r="C49" s="114">
        <v>17892</v>
      </c>
      <c r="D49" s="114">
        <v>16440</v>
      </c>
      <c r="E49" s="114">
        <v>25005</v>
      </c>
      <c r="F49" s="114">
        <v>9327</v>
      </c>
      <c r="G49" s="114">
        <v>4092</v>
      </c>
      <c r="H49" s="114">
        <v>11167</v>
      </c>
      <c r="I49" s="115">
        <v>4672</v>
      </c>
      <c r="J49" s="114">
        <v>2723</v>
      </c>
      <c r="K49" s="114">
        <v>1949</v>
      </c>
      <c r="L49" s="423">
        <v>1594</v>
      </c>
      <c r="M49" s="424">
        <v>1693</v>
      </c>
    </row>
    <row r="50" spans="1:17" ht="15" customHeight="1" x14ac:dyDescent="0.2">
      <c r="A50" s="422" t="s">
        <v>399</v>
      </c>
      <c r="B50" s="143">
        <v>33972</v>
      </c>
      <c r="C50" s="144">
        <v>17698</v>
      </c>
      <c r="D50" s="144">
        <v>16274</v>
      </c>
      <c r="E50" s="144">
        <v>24634</v>
      </c>
      <c r="F50" s="144">
        <v>9338</v>
      </c>
      <c r="G50" s="144">
        <v>3857</v>
      </c>
      <c r="H50" s="144">
        <v>11182</v>
      </c>
      <c r="I50" s="143">
        <v>4298</v>
      </c>
      <c r="J50" s="144">
        <v>2505</v>
      </c>
      <c r="K50" s="144">
        <v>1793</v>
      </c>
      <c r="L50" s="426">
        <v>1995</v>
      </c>
      <c r="M50" s="427">
        <v>2411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0.20056630486078339</v>
      </c>
      <c r="C6" s="480">
        <f>'Tabelle 3.3'!J11</f>
        <v>-6.3412508171714972</v>
      </c>
      <c r="D6" s="481">
        <f t="shared" ref="D6:E9" si="0">IF(OR(AND(B6&gt;=-50,B6&lt;=50),ISNUMBER(B6)=FALSE),B6,"")</f>
        <v>0.20056630486078339</v>
      </c>
      <c r="E6" s="481">
        <f t="shared" si="0"/>
        <v>-6.3412508171714972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0.20056630486078339</v>
      </c>
      <c r="C14" s="480">
        <f>'Tabelle 3.3'!J11</f>
        <v>-6.3412508171714972</v>
      </c>
      <c r="D14" s="481">
        <f>IF(OR(AND(B14&gt;=-50,B14&lt;=50),ISNUMBER(B14)=FALSE),B14,"")</f>
        <v>0.20056630486078339</v>
      </c>
      <c r="E14" s="481">
        <f>IF(OR(AND(C14&gt;=-50,C14&lt;=50),ISNUMBER(C14)=FALSE),C14,"")</f>
        <v>-6.3412508171714972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t="str">
        <f>'Tabelle 2.3'!J12</f>
        <v>*</v>
      </c>
      <c r="C15" s="480" t="str">
        <f>'Tabelle 3.3'!J12</f>
        <v>*</v>
      </c>
      <c r="D15" s="481" t="str">
        <f t="shared" ref="D15:E45" si="3">IF(OR(AND(B15&gt;=-50,B15&lt;=50),ISNUMBER(B15)=FALSE),B15,"")</f>
        <v>*</v>
      </c>
      <c r="E15" s="481" t="str">
        <f t="shared" si="3"/>
        <v>*</v>
      </c>
      <c r="F15" s="476" t="str">
        <f t="shared" ref="F15:G45" si="4">IF(ISNUMBER(B15)=FALSE,"",IF(B15&lt;-50,"&lt; -50",IF(B15&gt;50,"&gt; 50","")))</f>
        <v/>
      </c>
      <c r="G15" s="476" t="str">
        <f t="shared" si="4"/>
        <v/>
      </c>
      <c r="H15" s="482">
        <f t="shared" ref="H15:I45" si="5">IF(B15&lt;-50,0.75,IF(B15&gt;50,-0.75,""))</f>
        <v>-0.75</v>
      </c>
      <c r="I15" s="482">
        <f t="shared" si="5"/>
        <v>-0.75</v>
      </c>
      <c r="J15" s="476">
        <f t="shared" ref="J15:J45" si="6">IF(OR(B15&lt;-50,B15&gt;50),N15,#N/A)</f>
        <v>15</v>
      </c>
      <c r="K15" s="476">
        <f t="shared" ref="K15:K45" si="7">IF(B15&lt;-50,-45,IF(B15&gt;50,45,#N/A))</f>
        <v>45</v>
      </c>
      <c r="L15" s="476">
        <f t="shared" ref="L15:L45" si="8">IF(OR(C15&lt;-50,C15&gt;50),N15,#N/A)</f>
        <v>15</v>
      </c>
      <c r="M15" s="476">
        <f t="shared" ref="M15:M45" si="9">IF(C15&lt;-50,-45,IF(C15&gt;50,45,#N/A))</f>
        <v>45</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0.3449357165255566</v>
      </c>
      <c r="C17" s="480">
        <f>'Tabelle 3.3'!J14</f>
        <v>-11.538461538461538</v>
      </c>
      <c r="D17" s="481">
        <f t="shared" si="3"/>
        <v>0.3449357165255566</v>
      </c>
      <c r="E17" s="481">
        <f t="shared" si="3"/>
        <v>-11.538461538461538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-10.046367851622875</v>
      </c>
      <c r="C18" s="480">
        <f>'Tabelle 3.3'!J15</f>
        <v>-20.987654320987655</v>
      </c>
      <c r="D18" s="481">
        <f t="shared" si="3"/>
        <v>-10.046367851622875</v>
      </c>
      <c r="E18" s="481">
        <f t="shared" si="3"/>
        <v>-20.987654320987655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2.0833333333333335</v>
      </c>
      <c r="C19" s="480">
        <f>'Tabelle 3.3'!J16</f>
        <v>-8.6419753086419746</v>
      </c>
      <c r="D19" s="481">
        <f t="shared" si="3"/>
        <v>2.0833333333333335</v>
      </c>
      <c r="E19" s="481">
        <f t="shared" si="3"/>
        <v>-8.6419753086419746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-13.380281690140846</v>
      </c>
      <c r="C20" s="480">
        <f>'Tabelle 3.3'!J17</f>
        <v>15</v>
      </c>
      <c r="D20" s="481">
        <f t="shared" si="3"/>
        <v>-13.380281690140846</v>
      </c>
      <c r="E20" s="481">
        <f t="shared" si="3"/>
        <v>15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-0.3968253968253968</v>
      </c>
      <c r="C21" s="480">
        <f>'Tabelle 3.3'!J18</f>
        <v>-6.0606060606060606</v>
      </c>
      <c r="D21" s="481">
        <f t="shared" si="3"/>
        <v>-0.3968253968253968</v>
      </c>
      <c r="E21" s="481">
        <f t="shared" si="3"/>
        <v>-6.0606060606060606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0.22435897435897437</v>
      </c>
      <c r="C22" s="480">
        <f>'Tabelle 3.3'!J19</f>
        <v>-0.46439628482972134</v>
      </c>
      <c r="D22" s="481">
        <f t="shared" si="3"/>
        <v>0.22435897435897437</v>
      </c>
      <c r="E22" s="481">
        <f t="shared" si="3"/>
        <v>-0.46439628482972134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-0.1201923076923077</v>
      </c>
      <c r="C23" s="480">
        <f>'Tabelle 3.3'!J20</f>
        <v>-18.292682926829269</v>
      </c>
      <c r="D23" s="481">
        <f t="shared" si="3"/>
        <v>-0.1201923076923077</v>
      </c>
      <c r="E23" s="481">
        <f t="shared" si="3"/>
        <v>-18.292682926829269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-3.5511363636363638</v>
      </c>
      <c r="C24" s="480">
        <f>'Tabelle 3.3'!J21</f>
        <v>-12.395709177592371</v>
      </c>
      <c r="D24" s="481">
        <f t="shared" si="3"/>
        <v>-3.5511363636363638</v>
      </c>
      <c r="E24" s="481">
        <f t="shared" si="3"/>
        <v>-12.395709177592371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t="str">
        <f>'Tabelle 2.3'!J23</f>
        <v>*</v>
      </c>
      <c r="C26" s="480" t="str">
        <f>'Tabelle 3.3'!J23</f>
        <v>*</v>
      </c>
      <c r="D26" s="481" t="str">
        <f t="shared" si="3"/>
        <v>*</v>
      </c>
      <c r="E26" s="481" t="str">
        <f t="shared" si="3"/>
        <v>*</v>
      </c>
      <c r="F26" s="476" t="str">
        <f t="shared" si="4"/>
        <v/>
      </c>
      <c r="G26" s="476" t="str">
        <f t="shared" si="4"/>
        <v/>
      </c>
      <c r="H26" s="482">
        <f t="shared" si="5"/>
        <v>-0.75</v>
      </c>
      <c r="I26" s="482">
        <f t="shared" si="5"/>
        <v>-0.75</v>
      </c>
      <c r="J26" s="476">
        <f t="shared" si="6"/>
        <v>129</v>
      </c>
      <c r="K26" s="476">
        <f t="shared" si="7"/>
        <v>45</v>
      </c>
      <c r="L26" s="476">
        <f t="shared" si="8"/>
        <v>129</v>
      </c>
      <c r="M26" s="476">
        <f t="shared" si="9"/>
        <v>45</v>
      </c>
      <c r="N26" s="476">
        <v>129</v>
      </c>
    </row>
    <row r="27" spans="1:14" s="475" customFormat="1" ht="15" customHeight="1" x14ac:dyDescent="0.2">
      <c r="A27" s="475">
        <v>14</v>
      </c>
      <c r="B27" s="479">
        <f>'Tabelle 2.3'!J24</f>
        <v>-1.6875</v>
      </c>
      <c r="C27" s="480">
        <f>'Tabelle 3.3'!J24</f>
        <v>-17.317073170731707</v>
      </c>
      <c r="D27" s="481">
        <f t="shared" si="3"/>
        <v>-1.6875</v>
      </c>
      <c r="E27" s="481">
        <f t="shared" si="3"/>
        <v>-17.317073170731707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11.131221719457013</v>
      </c>
      <c r="C28" s="480">
        <f>'Tabelle 3.3'!J25</f>
        <v>16.431924882629108</v>
      </c>
      <c r="D28" s="481">
        <f t="shared" si="3"/>
        <v>11.131221719457013</v>
      </c>
      <c r="E28" s="481">
        <f t="shared" si="3"/>
        <v>16.431924882629108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-17.062146892655367</v>
      </c>
      <c r="C29" s="480">
        <f>'Tabelle 3.3'!J26</f>
        <v>12.5</v>
      </c>
      <c r="D29" s="481">
        <f t="shared" si="3"/>
        <v>-17.062146892655367</v>
      </c>
      <c r="E29" s="481">
        <f t="shared" si="3"/>
        <v>12.5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0.66105769230769229</v>
      </c>
      <c r="C30" s="480">
        <f>'Tabelle 3.3'!J27</f>
        <v>-6.25</v>
      </c>
      <c r="D30" s="481">
        <f t="shared" si="3"/>
        <v>0.66105769230769229</v>
      </c>
      <c r="E30" s="481">
        <f t="shared" si="3"/>
        <v>-6.25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23.030303030303031</v>
      </c>
      <c r="C31" s="480">
        <f>'Tabelle 3.3'!J28</f>
        <v>-16.822429906542055</v>
      </c>
      <c r="D31" s="481">
        <f t="shared" si="3"/>
        <v>23.030303030303031</v>
      </c>
      <c r="E31" s="481">
        <f t="shared" si="3"/>
        <v>-16.822429906542055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-1.3673983447283196</v>
      </c>
      <c r="C32" s="480">
        <f>'Tabelle 3.3'!J29</f>
        <v>1.838235294117647</v>
      </c>
      <c r="D32" s="481">
        <f t="shared" si="3"/>
        <v>-1.3673983447283196</v>
      </c>
      <c r="E32" s="481">
        <f t="shared" si="3"/>
        <v>1.838235294117647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-11.443530291697831</v>
      </c>
      <c r="C33" s="480">
        <f>'Tabelle 3.3'!J30</f>
        <v>-16.470588235294116</v>
      </c>
      <c r="D33" s="481">
        <f t="shared" si="3"/>
        <v>-11.443530291697831</v>
      </c>
      <c r="E33" s="481">
        <f t="shared" si="3"/>
        <v>-16.470588235294116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-0.26714158504007124</v>
      </c>
      <c r="C34" s="480">
        <f>'Tabelle 3.3'!J31</f>
        <v>-0.91819699499165275</v>
      </c>
      <c r="D34" s="481">
        <f t="shared" si="3"/>
        <v>-0.26714158504007124</v>
      </c>
      <c r="E34" s="481">
        <f t="shared" si="3"/>
        <v>-0.91819699499165275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t="str">
        <f>'Tabelle 2.3'!J34</f>
        <v>*</v>
      </c>
      <c r="C37" s="480" t="str">
        <f>'Tabelle 3.3'!J34</f>
        <v>*</v>
      </c>
      <c r="D37" s="481" t="str">
        <f t="shared" si="3"/>
        <v>*</v>
      </c>
      <c r="E37" s="481" t="str">
        <f t="shared" si="3"/>
        <v>*</v>
      </c>
      <c r="F37" s="476" t="str">
        <f t="shared" si="4"/>
        <v/>
      </c>
      <c r="G37" s="476" t="str">
        <f t="shared" si="4"/>
        <v/>
      </c>
      <c r="H37" s="482">
        <f t="shared" si="5"/>
        <v>-0.75</v>
      </c>
      <c r="I37" s="482">
        <f t="shared" si="5"/>
        <v>-0.75</v>
      </c>
      <c r="J37" s="476">
        <f t="shared" si="6"/>
        <v>242</v>
      </c>
      <c r="K37" s="476">
        <f t="shared" si="7"/>
        <v>45</v>
      </c>
      <c r="L37" s="476">
        <f t="shared" si="8"/>
        <v>242</v>
      </c>
      <c r="M37" s="476">
        <f t="shared" si="9"/>
        <v>45</v>
      </c>
      <c r="N37" s="476">
        <v>242</v>
      </c>
    </row>
    <row r="38" spans="1:14" s="475" customFormat="1" ht="15" customHeight="1" x14ac:dyDescent="0.2">
      <c r="A38" s="475">
        <v>25</v>
      </c>
      <c r="B38" s="479" t="str">
        <f>'Tabelle 2.3'!J35</f>
        <v>*</v>
      </c>
      <c r="C38" s="480" t="str">
        <f>'Tabelle 3.3'!J35</f>
        <v>*</v>
      </c>
      <c r="D38" s="481" t="str">
        <f t="shared" si="3"/>
        <v>*</v>
      </c>
      <c r="E38" s="481" t="str">
        <f t="shared" si="3"/>
        <v>*</v>
      </c>
      <c r="F38" s="476" t="str">
        <f t="shared" si="4"/>
        <v/>
      </c>
      <c r="G38" s="476" t="str">
        <f t="shared" si="4"/>
        <v/>
      </c>
      <c r="H38" s="482">
        <f t="shared" si="5"/>
        <v>-0.75</v>
      </c>
      <c r="I38" s="482">
        <f t="shared" si="5"/>
        <v>-0.75</v>
      </c>
      <c r="J38" s="476">
        <f t="shared" si="6"/>
        <v>253</v>
      </c>
      <c r="K38" s="476">
        <f t="shared" si="7"/>
        <v>45</v>
      </c>
      <c r="L38" s="476">
        <f t="shared" si="8"/>
        <v>253</v>
      </c>
      <c r="M38" s="476">
        <f t="shared" si="9"/>
        <v>45</v>
      </c>
      <c r="N38" s="476">
        <v>253</v>
      </c>
    </row>
    <row r="39" spans="1:14" s="475" customFormat="1" ht="15" customHeight="1" x14ac:dyDescent="0.2">
      <c r="A39" s="475">
        <v>26</v>
      </c>
      <c r="B39" s="479">
        <f>'Tabelle 2.3'!J36</f>
        <v>0.11708586296617519</v>
      </c>
      <c r="C39" s="480">
        <f>'Tabelle 3.3'!J36</f>
        <v>-6.2254107845406157</v>
      </c>
      <c r="D39" s="481">
        <f t="shared" si="3"/>
        <v>0.11708586296617519</v>
      </c>
      <c r="E39" s="481">
        <f t="shared" si="3"/>
        <v>-6.2254107845406157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0.11708586296617519</v>
      </c>
      <c r="C45" s="480">
        <f>'Tabelle 3.3'!J36</f>
        <v>-6.2254107845406157</v>
      </c>
      <c r="D45" s="481">
        <f t="shared" si="3"/>
        <v>0.11708586296617519</v>
      </c>
      <c r="E45" s="481">
        <f t="shared" si="3"/>
        <v>-6.2254107845406157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33195</v>
      </c>
      <c r="C51" s="487">
        <v>2928</v>
      </c>
      <c r="D51" s="487">
        <v>1551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33367</v>
      </c>
      <c r="C52" s="487">
        <v>2983</v>
      </c>
      <c r="D52" s="487">
        <v>1589</v>
      </c>
      <c r="E52" s="488">
        <f t="shared" ref="E52:G70" si="11">IF($A$51=37802,IF(COUNTBLANK(B$51:B$70)&gt;0,#N/A,B52/B$51*100),IF(COUNTBLANK(B$51:B$75)&gt;0,#N/A,B52/B$51*100))</f>
        <v>100.51815032384394</v>
      </c>
      <c r="F52" s="488">
        <f t="shared" si="11"/>
        <v>101.87841530054644</v>
      </c>
      <c r="G52" s="488">
        <f t="shared" si="11"/>
        <v>102.45003223726627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33842</v>
      </c>
      <c r="C53" s="487">
        <v>2905</v>
      </c>
      <c r="D53" s="487">
        <v>1670</v>
      </c>
      <c r="E53" s="488">
        <f t="shared" si="11"/>
        <v>101.94908871818045</v>
      </c>
      <c r="F53" s="488">
        <f t="shared" si="11"/>
        <v>99.214480874316934</v>
      </c>
      <c r="G53" s="488">
        <f t="shared" si="11"/>
        <v>107.67246937459703</v>
      </c>
      <c r="H53" s="489">
        <f>IF(ISERROR(L53)=TRUE,IF(MONTH(A53)=MONTH(MAX(A$51:A$75)),A53,""),"")</f>
        <v>41883</v>
      </c>
      <c r="I53" s="488">
        <f t="shared" si="12"/>
        <v>101.94908871818045</v>
      </c>
      <c r="J53" s="488">
        <f t="shared" si="10"/>
        <v>99.214480874316934</v>
      </c>
      <c r="K53" s="488">
        <f t="shared" si="10"/>
        <v>107.67246937459703</v>
      </c>
      <c r="L53" s="488" t="e">
        <f t="shared" si="13"/>
        <v>#N/A</v>
      </c>
    </row>
    <row r="54" spans="1:14" ht="15" customHeight="1" x14ac:dyDescent="0.2">
      <c r="A54" s="490" t="s">
        <v>462</v>
      </c>
      <c r="B54" s="487">
        <v>33735</v>
      </c>
      <c r="C54" s="487">
        <v>2966</v>
      </c>
      <c r="D54" s="487">
        <v>1700</v>
      </c>
      <c r="E54" s="488">
        <f t="shared" si="11"/>
        <v>101.62675101671938</v>
      </c>
      <c r="F54" s="488">
        <f t="shared" si="11"/>
        <v>101.29781420765028</v>
      </c>
      <c r="G54" s="488">
        <f t="shared" si="11"/>
        <v>109.60670535138621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33738</v>
      </c>
      <c r="C55" s="487">
        <v>2778</v>
      </c>
      <c r="D55" s="487">
        <v>1677</v>
      </c>
      <c r="E55" s="488">
        <f t="shared" si="11"/>
        <v>101.63578852236783</v>
      </c>
      <c r="F55" s="488">
        <f t="shared" si="11"/>
        <v>94.877049180327873</v>
      </c>
      <c r="G55" s="488">
        <f t="shared" si="11"/>
        <v>108.12379110251452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33727</v>
      </c>
      <c r="C56" s="487">
        <v>2900</v>
      </c>
      <c r="D56" s="487">
        <v>1696</v>
      </c>
      <c r="E56" s="488">
        <f t="shared" si="11"/>
        <v>101.60265100165688</v>
      </c>
      <c r="F56" s="488">
        <f t="shared" si="11"/>
        <v>99.043715846994544</v>
      </c>
      <c r="G56" s="488">
        <f t="shared" si="11"/>
        <v>109.34880722114764</v>
      </c>
      <c r="H56" s="489" t="str">
        <f t="shared" si="14"/>
        <v/>
      </c>
      <c r="I56" s="488" t="str">
        <f t="shared" si="12"/>
        <v/>
      </c>
      <c r="J56" s="488" t="str">
        <f t="shared" si="10"/>
        <v/>
      </c>
      <c r="K56" s="488" t="str">
        <f t="shared" si="10"/>
        <v/>
      </c>
      <c r="L56" s="488" t="e">
        <f t="shared" si="13"/>
        <v>#N/A</v>
      </c>
    </row>
    <row r="57" spans="1:14" ht="15" customHeight="1" x14ac:dyDescent="0.2">
      <c r="A57" s="490">
        <v>42248</v>
      </c>
      <c r="B57" s="487">
        <v>34338</v>
      </c>
      <c r="C57" s="487">
        <v>2719</v>
      </c>
      <c r="D57" s="487">
        <v>1770</v>
      </c>
      <c r="E57" s="488">
        <f t="shared" si="11"/>
        <v>103.44328965205602</v>
      </c>
      <c r="F57" s="488">
        <f t="shared" si="11"/>
        <v>92.862021857923494</v>
      </c>
      <c r="G57" s="488">
        <f t="shared" si="11"/>
        <v>114.11992263056092</v>
      </c>
      <c r="H57" s="489">
        <f t="shared" si="14"/>
        <v>42248</v>
      </c>
      <c r="I57" s="488">
        <f t="shared" si="12"/>
        <v>103.44328965205602</v>
      </c>
      <c r="J57" s="488">
        <f t="shared" si="10"/>
        <v>92.862021857923494</v>
      </c>
      <c r="K57" s="488">
        <f t="shared" si="10"/>
        <v>114.11992263056092</v>
      </c>
      <c r="L57" s="488" t="e">
        <f t="shared" si="13"/>
        <v>#N/A</v>
      </c>
    </row>
    <row r="58" spans="1:14" ht="15" customHeight="1" x14ac:dyDescent="0.2">
      <c r="A58" s="490" t="s">
        <v>465</v>
      </c>
      <c r="B58" s="487">
        <v>34298</v>
      </c>
      <c r="C58" s="487">
        <v>2876</v>
      </c>
      <c r="D58" s="487">
        <v>1779</v>
      </c>
      <c r="E58" s="488">
        <f t="shared" si="11"/>
        <v>103.32278957674347</v>
      </c>
      <c r="F58" s="488">
        <f t="shared" si="11"/>
        <v>98.224043715847003</v>
      </c>
      <c r="G58" s="488">
        <f t="shared" si="11"/>
        <v>114.70019342359767</v>
      </c>
      <c r="H58" s="489" t="str">
        <f t="shared" si="14"/>
        <v/>
      </c>
      <c r="I58" s="488" t="str">
        <f t="shared" si="12"/>
        <v/>
      </c>
      <c r="J58" s="488" t="str">
        <f t="shared" si="10"/>
        <v/>
      </c>
      <c r="K58" s="488" t="str">
        <f t="shared" si="10"/>
        <v/>
      </c>
      <c r="L58" s="488" t="e">
        <f t="shared" si="13"/>
        <v>#N/A</v>
      </c>
    </row>
    <row r="59" spans="1:14" ht="15" customHeight="1" x14ac:dyDescent="0.2">
      <c r="A59" s="490" t="s">
        <v>466</v>
      </c>
      <c r="B59" s="487">
        <v>33674</v>
      </c>
      <c r="C59" s="487">
        <v>2764</v>
      </c>
      <c r="D59" s="487">
        <v>1735</v>
      </c>
      <c r="E59" s="488">
        <f t="shared" si="11"/>
        <v>101.44298840186777</v>
      </c>
      <c r="F59" s="488">
        <f t="shared" si="11"/>
        <v>94.398907103825138</v>
      </c>
      <c r="G59" s="488">
        <f t="shared" si="11"/>
        <v>111.86331399097355</v>
      </c>
      <c r="H59" s="489" t="str">
        <f t="shared" si="14"/>
        <v/>
      </c>
      <c r="I59" s="488" t="str">
        <f t="shared" si="12"/>
        <v/>
      </c>
      <c r="J59" s="488" t="str">
        <f t="shared" si="10"/>
        <v/>
      </c>
      <c r="K59" s="488" t="str">
        <f t="shared" si="10"/>
        <v/>
      </c>
      <c r="L59" s="488" t="e">
        <f t="shared" si="13"/>
        <v>#N/A</v>
      </c>
    </row>
    <row r="60" spans="1:14" ht="15" customHeight="1" x14ac:dyDescent="0.2">
      <c r="A60" s="490" t="s">
        <v>467</v>
      </c>
      <c r="B60" s="487">
        <v>33929</v>
      </c>
      <c r="C60" s="487">
        <v>2811</v>
      </c>
      <c r="D60" s="487">
        <v>1817</v>
      </c>
      <c r="E60" s="488">
        <f t="shared" si="11"/>
        <v>102.21117638198524</v>
      </c>
      <c r="F60" s="488">
        <f t="shared" si="11"/>
        <v>96.004098360655746</v>
      </c>
      <c r="G60" s="488">
        <f t="shared" si="11"/>
        <v>117.15022566086395</v>
      </c>
      <c r="H60" s="489" t="str">
        <f t="shared" si="14"/>
        <v/>
      </c>
      <c r="I60" s="488" t="str">
        <f t="shared" si="12"/>
        <v/>
      </c>
      <c r="J60" s="488" t="str">
        <f t="shared" si="10"/>
        <v/>
      </c>
      <c r="K60" s="488" t="str">
        <f t="shared" si="10"/>
        <v/>
      </c>
      <c r="L60" s="488" t="e">
        <f t="shared" si="13"/>
        <v>#N/A</v>
      </c>
    </row>
    <row r="61" spans="1:14" ht="15" customHeight="1" x14ac:dyDescent="0.2">
      <c r="A61" s="490">
        <v>42614</v>
      </c>
      <c r="B61" s="487">
        <v>34362</v>
      </c>
      <c r="C61" s="487">
        <v>2625</v>
      </c>
      <c r="D61" s="487">
        <v>1842</v>
      </c>
      <c r="E61" s="488">
        <f t="shared" si="11"/>
        <v>103.51558969724357</v>
      </c>
      <c r="F61" s="488">
        <f t="shared" si="11"/>
        <v>89.651639344262293</v>
      </c>
      <c r="G61" s="488">
        <f t="shared" si="11"/>
        <v>118.76208897485495</v>
      </c>
      <c r="H61" s="489">
        <f t="shared" si="14"/>
        <v>42614</v>
      </c>
      <c r="I61" s="488">
        <f t="shared" si="12"/>
        <v>103.51558969724357</v>
      </c>
      <c r="J61" s="488">
        <f t="shared" si="10"/>
        <v>89.651639344262293</v>
      </c>
      <c r="K61" s="488">
        <f t="shared" si="10"/>
        <v>118.76208897485495</v>
      </c>
      <c r="L61" s="488" t="e">
        <f t="shared" si="13"/>
        <v>#N/A</v>
      </c>
    </row>
    <row r="62" spans="1:14" ht="15" customHeight="1" x14ac:dyDescent="0.2">
      <c r="A62" s="490" t="s">
        <v>468</v>
      </c>
      <c r="B62" s="487">
        <v>33961</v>
      </c>
      <c r="C62" s="487">
        <v>2830</v>
      </c>
      <c r="D62" s="487">
        <v>1849</v>
      </c>
      <c r="E62" s="488">
        <f t="shared" si="11"/>
        <v>102.30757644223527</v>
      </c>
      <c r="F62" s="488">
        <f t="shared" si="11"/>
        <v>96.653005464480884</v>
      </c>
      <c r="G62" s="488">
        <f t="shared" si="11"/>
        <v>119.21341070277241</v>
      </c>
      <c r="H62" s="489" t="str">
        <f t="shared" si="14"/>
        <v/>
      </c>
      <c r="I62" s="488" t="str">
        <f t="shared" si="12"/>
        <v/>
      </c>
      <c r="J62" s="488" t="str">
        <f t="shared" si="10"/>
        <v/>
      </c>
      <c r="K62" s="488" t="str">
        <f t="shared" si="10"/>
        <v/>
      </c>
      <c r="L62" s="488" t="e">
        <f t="shared" si="13"/>
        <v>#N/A</v>
      </c>
    </row>
    <row r="63" spans="1:14" ht="15" customHeight="1" x14ac:dyDescent="0.2">
      <c r="A63" s="490" t="s">
        <v>469</v>
      </c>
      <c r="B63" s="487">
        <v>33696</v>
      </c>
      <c r="C63" s="487">
        <v>2663</v>
      </c>
      <c r="D63" s="487">
        <v>1795</v>
      </c>
      <c r="E63" s="488">
        <f t="shared" si="11"/>
        <v>101.50926344328965</v>
      </c>
      <c r="F63" s="488">
        <f t="shared" si="11"/>
        <v>90.949453551912569</v>
      </c>
      <c r="G63" s="488">
        <f t="shared" si="11"/>
        <v>115.73178594455192</v>
      </c>
      <c r="H63" s="489" t="str">
        <f t="shared" si="14"/>
        <v/>
      </c>
      <c r="I63" s="488" t="str">
        <f t="shared" si="12"/>
        <v/>
      </c>
      <c r="J63" s="488" t="str">
        <f t="shared" si="10"/>
        <v/>
      </c>
      <c r="K63" s="488" t="str">
        <f t="shared" si="10"/>
        <v/>
      </c>
      <c r="L63" s="488" t="e">
        <f t="shared" si="13"/>
        <v>#N/A</v>
      </c>
    </row>
    <row r="64" spans="1:14" ht="15" customHeight="1" x14ac:dyDescent="0.2">
      <c r="A64" s="490" t="s">
        <v>470</v>
      </c>
      <c r="B64" s="487">
        <v>33631</v>
      </c>
      <c r="C64" s="487">
        <v>2772</v>
      </c>
      <c r="D64" s="487">
        <v>1842</v>
      </c>
      <c r="E64" s="488">
        <f t="shared" si="11"/>
        <v>101.31345082090677</v>
      </c>
      <c r="F64" s="488">
        <f t="shared" si="11"/>
        <v>94.672131147540981</v>
      </c>
      <c r="G64" s="488">
        <f t="shared" si="11"/>
        <v>118.76208897485495</v>
      </c>
      <c r="H64" s="489" t="str">
        <f t="shared" si="14"/>
        <v/>
      </c>
      <c r="I64" s="488" t="str">
        <f t="shared" si="12"/>
        <v/>
      </c>
      <c r="J64" s="488" t="str">
        <f t="shared" si="10"/>
        <v/>
      </c>
      <c r="K64" s="488" t="str">
        <f t="shared" si="10"/>
        <v/>
      </c>
      <c r="L64" s="488" t="e">
        <f t="shared" si="13"/>
        <v>#N/A</v>
      </c>
    </row>
    <row r="65" spans="1:12" ht="15" customHeight="1" x14ac:dyDescent="0.2">
      <c r="A65" s="490">
        <v>42979</v>
      </c>
      <c r="B65" s="487">
        <v>34076</v>
      </c>
      <c r="C65" s="487">
        <v>2671</v>
      </c>
      <c r="D65" s="487">
        <v>1857</v>
      </c>
      <c r="E65" s="488">
        <f t="shared" si="11"/>
        <v>102.65401415875886</v>
      </c>
      <c r="F65" s="488">
        <f t="shared" si="11"/>
        <v>91.222677595628426</v>
      </c>
      <c r="G65" s="488">
        <f t="shared" si="11"/>
        <v>119.72920696324951</v>
      </c>
      <c r="H65" s="489">
        <f t="shared" si="14"/>
        <v>42979</v>
      </c>
      <c r="I65" s="488">
        <f t="shared" si="12"/>
        <v>102.65401415875886</v>
      </c>
      <c r="J65" s="488">
        <f t="shared" si="10"/>
        <v>91.222677595628426</v>
      </c>
      <c r="K65" s="488">
        <f t="shared" si="10"/>
        <v>119.72920696324951</v>
      </c>
      <c r="L65" s="488" t="e">
        <f t="shared" si="13"/>
        <v>#N/A</v>
      </c>
    </row>
    <row r="66" spans="1:12" ht="15" customHeight="1" x14ac:dyDescent="0.2">
      <c r="A66" s="490" t="s">
        <v>471</v>
      </c>
      <c r="B66" s="487">
        <v>34044</v>
      </c>
      <c r="C66" s="487">
        <v>2726</v>
      </c>
      <c r="D66" s="487">
        <v>1870</v>
      </c>
      <c r="E66" s="488">
        <f t="shared" si="11"/>
        <v>102.55761409850881</v>
      </c>
      <c r="F66" s="488">
        <f t="shared" si="11"/>
        <v>93.101092896174862</v>
      </c>
      <c r="G66" s="488">
        <f t="shared" si="11"/>
        <v>120.56737588652481</v>
      </c>
      <c r="H66" s="489" t="str">
        <f t="shared" si="14"/>
        <v/>
      </c>
      <c r="I66" s="488" t="str">
        <f t="shared" si="12"/>
        <v/>
      </c>
      <c r="J66" s="488" t="str">
        <f t="shared" si="10"/>
        <v/>
      </c>
      <c r="K66" s="488" t="str">
        <f t="shared" si="10"/>
        <v/>
      </c>
      <c r="L66" s="488" t="e">
        <f t="shared" si="13"/>
        <v>#N/A</v>
      </c>
    </row>
    <row r="67" spans="1:12" ht="15" customHeight="1" x14ac:dyDescent="0.2">
      <c r="A67" s="490" t="s">
        <v>472</v>
      </c>
      <c r="B67" s="487">
        <v>33839</v>
      </c>
      <c r="C67" s="487">
        <v>2662</v>
      </c>
      <c r="D67" s="487">
        <v>1876</v>
      </c>
      <c r="E67" s="488">
        <f t="shared" si="11"/>
        <v>101.940051212532</v>
      </c>
      <c r="F67" s="488">
        <f t="shared" si="11"/>
        <v>90.91530054644808</v>
      </c>
      <c r="G67" s="488">
        <f t="shared" si="11"/>
        <v>120.95422308188266</v>
      </c>
      <c r="H67" s="489" t="str">
        <f t="shared" si="14"/>
        <v/>
      </c>
      <c r="I67" s="488" t="str">
        <f t="shared" si="12"/>
        <v/>
      </c>
      <c r="J67" s="488" t="str">
        <f t="shared" si="12"/>
        <v/>
      </c>
      <c r="K67" s="488" t="str">
        <f t="shared" si="12"/>
        <v/>
      </c>
      <c r="L67" s="488" t="e">
        <f t="shared" si="13"/>
        <v>#N/A</v>
      </c>
    </row>
    <row r="68" spans="1:12" ht="15" customHeight="1" x14ac:dyDescent="0.2">
      <c r="A68" s="490" t="s">
        <v>473</v>
      </c>
      <c r="B68" s="487">
        <v>33926</v>
      </c>
      <c r="C68" s="487">
        <v>2787</v>
      </c>
      <c r="D68" s="487">
        <v>1868</v>
      </c>
      <c r="E68" s="488">
        <f t="shared" si="11"/>
        <v>102.2021388763368</v>
      </c>
      <c r="F68" s="488">
        <f t="shared" si="11"/>
        <v>95.184426229508205</v>
      </c>
      <c r="G68" s="488">
        <f t="shared" si="11"/>
        <v>120.43842682140556</v>
      </c>
      <c r="H68" s="489" t="str">
        <f t="shared" si="14"/>
        <v/>
      </c>
      <c r="I68" s="488" t="str">
        <f t="shared" si="12"/>
        <v/>
      </c>
      <c r="J68" s="488" t="str">
        <f t="shared" si="12"/>
        <v/>
      </c>
      <c r="K68" s="488" t="str">
        <f t="shared" si="12"/>
        <v/>
      </c>
      <c r="L68" s="488" t="e">
        <f t="shared" si="13"/>
        <v>#N/A</v>
      </c>
    </row>
    <row r="69" spans="1:12" ht="15" customHeight="1" x14ac:dyDescent="0.2">
      <c r="A69" s="490">
        <v>43344</v>
      </c>
      <c r="B69" s="487">
        <v>34397</v>
      </c>
      <c r="C69" s="487">
        <v>2604</v>
      </c>
      <c r="D69" s="487">
        <v>1866</v>
      </c>
      <c r="E69" s="488">
        <f t="shared" si="11"/>
        <v>103.62102726314204</v>
      </c>
      <c r="F69" s="488">
        <f t="shared" si="11"/>
        <v>88.934426229508205</v>
      </c>
      <c r="G69" s="488">
        <f t="shared" si="11"/>
        <v>120.30947775628627</v>
      </c>
      <c r="H69" s="489">
        <f t="shared" si="14"/>
        <v>43344</v>
      </c>
      <c r="I69" s="488">
        <f t="shared" si="12"/>
        <v>103.62102726314204</v>
      </c>
      <c r="J69" s="488">
        <f t="shared" si="12"/>
        <v>88.934426229508205</v>
      </c>
      <c r="K69" s="488">
        <f t="shared" si="12"/>
        <v>120.30947775628627</v>
      </c>
      <c r="L69" s="488" t="e">
        <f t="shared" si="13"/>
        <v>#N/A</v>
      </c>
    </row>
    <row r="70" spans="1:12" ht="15" customHeight="1" x14ac:dyDescent="0.2">
      <c r="A70" s="490" t="s">
        <v>474</v>
      </c>
      <c r="B70" s="487">
        <v>34262</v>
      </c>
      <c r="C70" s="487">
        <v>2802</v>
      </c>
      <c r="D70" s="487">
        <v>1925</v>
      </c>
      <c r="E70" s="488">
        <f t="shared" si="11"/>
        <v>103.2143395089622</v>
      </c>
      <c r="F70" s="488">
        <f t="shared" si="11"/>
        <v>95.696721311475414</v>
      </c>
      <c r="G70" s="488">
        <f t="shared" si="11"/>
        <v>124.11347517730495</v>
      </c>
      <c r="H70" s="489" t="str">
        <f t="shared" si="14"/>
        <v/>
      </c>
      <c r="I70" s="488" t="str">
        <f t="shared" si="12"/>
        <v/>
      </c>
      <c r="J70" s="488" t="str">
        <f t="shared" si="12"/>
        <v/>
      </c>
      <c r="K70" s="488" t="str">
        <f t="shared" si="12"/>
        <v/>
      </c>
      <c r="L70" s="488" t="e">
        <f t="shared" si="13"/>
        <v>#N/A</v>
      </c>
    </row>
    <row r="71" spans="1:12" ht="15" customHeight="1" x14ac:dyDescent="0.2">
      <c r="A71" s="490" t="s">
        <v>475</v>
      </c>
      <c r="B71" s="487">
        <v>33904</v>
      </c>
      <c r="C71" s="487">
        <v>2699</v>
      </c>
      <c r="D71" s="487">
        <v>1890</v>
      </c>
      <c r="E71" s="491">
        <f t="shared" ref="E71:G75" si="15">IF($A$51=37802,IF(COUNTBLANK(B$51:B$70)&gt;0,#N/A,IF(ISBLANK(B71)=FALSE,B71/B$51*100,#N/A)),IF(COUNTBLANK(B$51:B$75)&gt;0,#N/A,B71/B$51*100))</f>
        <v>102.13586383491489</v>
      </c>
      <c r="F71" s="491">
        <f t="shared" si="15"/>
        <v>92.178961748633881</v>
      </c>
      <c r="G71" s="491">
        <f t="shared" si="15"/>
        <v>121.85686653771761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33948</v>
      </c>
      <c r="C72" s="487">
        <v>2822</v>
      </c>
      <c r="D72" s="487">
        <v>1883</v>
      </c>
      <c r="E72" s="491">
        <f t="shared" si="15"/>
        <v>102.26841391775869</v>
      </c>
      <c r="F72" s="491">
        <f t="shared" si="15"/>
        <v>96.379781420765028</v>
      </c>
      <c r="G72" s="491">
        <f t="shared" si="15"/>
        <v>121.40554480980012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34286</v>
      </c>
      <c r="C73" s="487">
        <v>2623</v>
      </c>
      <c r="D73" s="487">
        <v>1915</v>
      </c>
      <c r="E73" s="491">
        <f t="shared" si="15"/>
        <v>103.28663955414972</v>
      </c>
      <c r="F73" s="491">
        <f t="shared" si="15"/>
        <v>89.583333333333343</v>
      </c>
      <c r="G73" s="491">
        <f t="shared" si="15"/>
        <v>123.46872985170859</v>
      </c>
      <c r="H73" s="492">
        <f>IF(A$51=37802,IF(ISERROR(L73)=TRUE,IF(ISBLANK(A73)=FALSE,IF(MONTH(A73)=MONTH(MAX(A$51:A$75)),A73,""),""),""),IF(ISERROR(L73)=TRUE,IF(MONTH(A73)=MONTH(MAX(A$51:A$75)),A73,""),""))</f>
        <v>43709</v>
      </c>
      <c r="I73" s="488">
        <f t="shared" si="12"/>
        <v>103.28663955414972</v>
      </c>
      <c r="J73" s="488">
        <f t="shared" si="12"/>
        <v>89.583333333333343</v>
      </c>
      <c r="K73" s="488">
        <f t="shared" si="12"/>
        <v>123.46872985170859</v>
      </c>
      <c r="L73" s="488" t="e">
        <f t="shared" si="13"/>
        <v>#N/A</v>
      </c>
    </row>
    <row r="74" spans="1:12" ht="15" customHeight="1" x14ac:dyDescent="0.2">
      <c r="A74" s="490" t="s">
        <v>477</v>
      </c>
      <c r="B74" s="487">
        <v>34332</v>
      </c>
      <c r="C74" s="487">
        <v>2723</v>
      </c>
      <c r="D74" s="487">
        <v>1949</v>
      </c>
      <c r="E74" s="491">
        <f t="shared" si="15"/>
        <v>103.42521464075915</v>
      </c>
      <c r="F74" s="491">
        <f t="shared" si="15"/>
        <v>92.998633879781423</v>
      </c>
      <c r="G74" s="491">
        <f t="shared" si="15"/>
        <v>125.6608639587363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33972</v>
      </c>
      <c r="C75" s="493">
        <v>2505</v>
      </c>
      <c r="D75" s="493">
        <v>1793</v>
      </c>
      <c r="E75" s="491">
        <f t="shared" si="15"/>
        <v>102.34071396294621</v>
      </c>
      <c r="F75" s="491">
        <f t="shared" si="15"/>
        <v>85.553278688524586</v>
      </c>
      <c r="G75" s="491">
        <f t="shared" si="15"/>
        <v>115.60283687943263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103.28663955414972</v>
      </c>
      <c r="J77" s="488">
        <f>IF(J75&lt;&gt;"",J75,IF(J74&lt;&gt;"",J74,IF(J73&lt;&gt;"",J73,IF(J72&lt;&gt;"",J72,IF(J71&lt;&gt;"",J71,IF(J70&lt;&gt;"",J70,""))))))</f>
        <v>89.583333333333343</v>
      </c>
      <c r="K77" s="488">
        <f>IF(K75&lt;&gt;"",K75,IF(K74&lt;&gt;"",K74,IF(K73&lt;&gt;"",K73,IF(K72&lt;&gt;"",K72,IF(K71&lt;&gt;"",K71,IF(K70&lt;&gt;"",K70,""))))))</f>
        <v>123.46872985170859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+3,3%</v>
      </c>
      <c r="J79" s="488" t="str">
        <f>"GeB - ausschließlich: "&amp;IF(J77&gt;100,"+","")&amp;TEXT(J77-100,"0,0")&amp;"%"</f>
        <v>GeB - ausschließlich: -10,4%</v>
      </c>
      <c r="K79" s="488" t="str">
        <f>"GeB - im Nebenjob: "&amp;IF(K77&gt;100,"+","")&amp;TEXT(K77-100,"0,0")&amp;"%"</f>
        <v>GeB - im Nebenjob: +23,5%</v>
      </c>
    </row>
    <row r="81" spans="9:9" ht="15" customHeight="1" x14ac:dyDescent="0.2">
      <c r="I81" s="488" t="str">
        <f>IF(ISERROR(HLOOKUP(1,I$78:K$79,2,FALSE)),"",HLOOKUP(1,I$78:K$79,2,FALSE))</f>
        <v>GeB - im Nebenjob: +23,5%</v>
      </c>
    </row>
    <row r="82" spans="9:9" ht="15" customHeight="1" x14ac:dyDescent="0.2">
      <c r="I82" s="488" t="str">
        <f>IF(ISERROR(HLOOKUP(2,I$78:K$79,2,FALSE)),"",HLOOKUP(2,I$78:K$79,2,FALSE))</f>
        <v>SvB: +3,3%</v>
      </c>
    </row>
    <row r="83" spans="9:9" ht="15" customHeight="1" x14ac:dyDescent="0.2">
      <c r="I83" s="488" t="str">
        <f>IF(ISERROR(HLOOKUP(3,I$78:K$79,2,FALSE)),"",HLOOKUP(3,I$78:K$79,2,FALSE))</f>
        <v>GeB - ausschließlich: -10,4%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33972</v>
      </c>
      <c r="E12" s="114">
        <v>34332</v>
      </c>
      <c r="F12" s="114">
        <v>34286</v>
      </c>
      <c r="G12" s="114">
        <v>33948</v>
      </c>
      <c r="H12" s="114">
        <v>33904</v>
      </c>
      <c r="I12" s="115">
        <v>68</v>
      </c>
      <c r="J12" s="116">
        <v>0.20056630486078339</v>
      </c>
      <c r="N12" s="117"/>
    </row>
    <row r="13" spans="1:15" s="110" customFormat="1" ht="13.5" customHeight="1" x14ac:dyDescent="0.2">
      <c r="A13" s="118" t="s">
        <v>105</v>
      </c>
      <c r="B13" s="119" t="s">
        <v>106</v>
      </c>
      <c r="C13" s="113">
        <v>52.095843635935474</v>
      </c>
      <c r="D13" s="114">
        <v>17698</v>
      </c>
      <c r="E13" s="114">
        <v>17892</v>
      </c>
      <c r="F13" s="114">
        <v>17938</v>
      </c>
      <c r="G13" s="114">
        <v>17750</v>
      </c>
      <c r="H13" s="114">
        <v>17648</v>
      </c>
      <c r="I13" s="115">
        <v>50</v>
      </c>
      <c r="J13" s="116">
        <v>0.28331822302810517</v>
      </c>
    </row>
    <row r="14" spans="1:15" s="110" customFormat="1" ht="13.5" customHeight="1" x14ac:dyDescent="0.2">
      <c r="A14" s="120"/>
      <c r="B14" s="119" t="s">
        <v>107</v>
      </c>
      <c r="C14" s="113">
        <v>47.904156364064526</v>
      </c>
      <c r="D14" s="114">
        <v>16274</v>
      </c>
      <c r="E14" s="114">
        <v>16440</v>
      </c>
      <c r="F14" s="114">
        <v>16348</v>
      </c>
      <c r="G14" s="114">
        <v>16198</v>
      </c>
      <c r="H14" s="114">
        <v>16256</v>
      </c>
      <c r="I14" s="115">
        <v>18</v>
      </c>
      <c r="J14" s="116">
        <v>0.11072834645669291</v>
      </c>
    </row>
    <row r="15" spans="1:15" s="110" customFormat="1" ht="13.5" customHeight="1" x14ac:dyDescent="0.2">
      <c r="A15" s="118" t="s">
        <v>105</v>
      </c>
      <c r="B15" s="121" t="s">
        <v>108</v>
      </c>
      <c r="C15" s="113">
        <v>11.353467561521253</v>
      </c>
      <c r="D15" s="114">
        <v>3857</v>
      </c>
      <c r="E15" s="114">
        <v>4092</v>
      </c>
      <c r="F15" s="114">
        <v>4120</v>
      </c>
      <c r="G15" s="114">
        <v>3870</v>
      </c>
      <c r="H15" s="114">
        <v>3971</v>
      </c>
      <c r="I15" s="115">
        <v>-114</v>
      </c>
      <c r="J15" s="116">
        <v>-2.8708133971291865</v>
      </c>
    </row>
    <row r="16" spans="1:15" s="110" customFormat="1" ht="13.5" customHeight="1" x14ac:dyDescent="0.2">
      <c r="A16" s="118"/>
      <c r="B16" s="121" t="s">
        <v>109</v>
      </c>
      <c r="C16" s="113">
        <v>68.079594960555752</v>
      </c>
      <c r="D16" s="114">
        <v>23128</v>
      </c>
      <c r="E16" s="114">
        <v>23332</v>
      </c>
      <c r="F16" s="114">
        <v>23358</v>
      </c>
      <c r="G16" s="114">
        <v>23386</v>
      </c>
      <c r="H16" s="114">
        <v>23376</v>
      </c>
      <c r="I16" s="115">
        <v>-248</v>
      </c>
      <c r="J16" s="116">
        <v>-1.0609171800136892</v>
      </c>
    </row>
    <row r="17" spans="1:10" s="110" customFormat="1" ht="13.5" customHeight="1" x14ac:dyDescent="0.2">
      <c r="A17" s="118"/>
      <c r="B17" s="121" t="s">
        <v>110</v>
      </c>
      <c r="C17" s="113">
        <v>19.884022135876606</v>
      </c>
      <c r="D17" s="114">
        <v>6755</v>
      </c>
      <c r="E17" s="114">
        <v>6681</v>
      </c>
      <c r="F17" s="114">
        <v>6593</v>
      </c>
      <c r="G17" s="114">
        <v>6478</v>
      </c>
      <c r="H17" s="114">
        <v>6343</v>
      </c>
      <c r="I17" s="115">
        <v>412</v>
      </c>
      <c r="J17" s="116">
        <v>6.49534920384676</v>
      </c>
    </row>
    <row r="18" spans="1:10" s="110" customFormat="1" ht="13.5" customHeight="1" x14ac:dyDescent="0.2">
      <c r="A18" s="120"/>
      <c r="B18" s="121" t="s">
        <v>111</v>
      </c>
      <c r="C18" s="113">
        <v>0.68291534204639115</v>
      </c>
      <c r="D18" s="114">
        <v>232</v>
      </c>
      <c r="E18" s="114">
        <v>227</v>
      </c>
      <c r="F18" s="114">
        <v>215</v>
      </c>
      <c r="G18" s="114">
        <v>214</v>
      </c>
      <c r="H18" s="114">
        <v>214</v>
      </c>
      <c r="I18" s="115">
        <v>18</v>
      </c>
      <c r="J18" s="116">
        <v>8.4112149532710276</v>
      </c>
    </row>
    <row r="19" spans="1:10" s="110" customFormat="1" ht="13.5" customHeight="1" x14ac:dyDescent="0.2">
      <c r="A19" s="120"/>
      <c r="B19" s="121" t="s">
        <v>112</v>
      </c>
      <c r="C19" s="113">
        <v>0.15601083245025316</v>
      </c>
      <c r="D19" s="114">
        <v>53</v>
      </c>
      <c r="E19" s="114">
        <v>49</v>
      </c>
      <c r="F19" s="114">
        <v>56</v>
      </c>
      <c r="G19" s="114">
        <v>52</v>
      </c>
      <c r="H19" s="114">
        <v>56</v>
      </c>
      <c r="I19" s="115">
        <v>-3</v>
      </c>
      <c r="J19" s="116">
        <v>-5.3571428571428568</v>
      </c>
    </row>
    <row r="20" spans="1:10" s="110" customFormat="1" ht="13.5" customHeight="1" x14ac:dyDescent="0.2">
      <c r="A20" s="118" t="s">
        <v>113</v>
      </c>
      <c r="B20" s="122" t="s">
        <v>114</v>
      </c>
      <c r="C20" s="113">
        <v>72.512657482632761</v>
      </c>
      <c r="D20" s="114">
        <v>24634</v>
      </c>
      <c r="E20" s="114">
        <v>25005</v>
      </c>
      <c r="F20" s="114">
        <v>25117</v>
      </c>
      <c r="G20" s="114">
        <v>24848</v>
      </c>
      <c r="H20" s="114">
        <v>24836</v>
      </c>
      <c r="I20" s="115">
        <v>-202</v>
      </c>
      <c r="J20" s="116">
        <v>-0.81333548075374451</v>
      </c>
    </row>
    <row r="21" spans="1:10" s="110" customFormat="1" ht="13.5" customHeight="1" x14ac:dyDescent="0.2">
      <c r="A21" s="120"/>
      <c r="B21" s="122" t="s">
        <v>115</v>
      </c>
      <c r="C21" s="113">
        <v>27.487342517367242</v>
      </c>
      <c r="D21" s="114">
        <v>9338</v>
      </c>
      <c r="E21" s="114">
        <v>9327</v>
      </c>
      <c r="F21" s="114">
        <v>9169</v>
      </c>
      <c r="G21" s="114">
        <v>9100</v>
      </c>
      <c r="H21" s="114">
        <v>9068</v>
      </c>
      <c r="I21" s="115">
        <v>270</v>
      </c>
      <c r="J21" s="116">
        <v>2.9775033083370093</v>
      </c>
    </row>
    <row r="22" spans="1:10" s="110" customFormat="1" ht="13.5" customHeight="1" x14ac:dyDescent="0.2">
      <c r="A22" s="118" t="s">
        <v>113</v>
      </c>
      <c r="B22" s="122" t="s">
        <v>116</v>
      </c>
      <c r="C22" s="113">
        <v>94.312963617096429</v>
      </c>
      <c r="D22" s="114">
        <v>32040</v>
      </c>
      <c r="E22" s="114">
        <v>32380</v>
      </c>
      <c r="F22" s="114">
        <v>32392</v>
      </c>
      <c r="G22" s="114">
        <v>32109</v>
      </c>
      <c r="H22" s="114">
        <v>32068</v>
      </c>
      <c r="I22" s="115">
        <v>-28</v>
      </c>
      <c r="J22" s="116">
        <v>-8.7314456779343894E-2</v>
      </c>
    </row>
    <row r="23" spans="1:10" s="110" customFormat="1" ht="13.5" customHeight="1" x14ac:dyDescent="0.2">
      <c r="A23" s="123"/>
      <c r="B23" s="124" t="s">
        <v>117</v>
      </c>
      <c r="C23" s="125">
        <v>5.6546567761686095</v>
      </c>
      <c r="D23" s="114">
        <v>1921</v>
      </c>
      <c r="E23" s="114">
        <v>1937</v>
      </c>
      <c r="F23" s="114">
        <v>1881</v>
      </c>
      <c r="G23" s="114">
        <v>1827</v>
      </c>
      <c r="H23" s="114">
        <v>1826</v>
      </c>
      <c r="I23" s="115">
        <v>95</v>
      </c>
      <c r="J23" s="116">
        <v>5.2026286966046005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4298</v>
      </c>
      <c r="E26" s="114">
        <v>4672</v>
      </c>
      <c r="F26" s="114">
        <v>4538</v>
      </c>
      <c r="G26" s="114">
        <v>4705</v>
      </c>
      <c r="H26" s="140">
        <v>4589</v>
      </c>
      <c r="I26" s="115">
        <v>-291</v>
      </c>
      <c r="J26" s="116">
        <v>-6.3412508171714972</v>
      </c>
    </row>
    <row r="27" spans="1:10" s="110" customFormat="1" ht="13.5" customHeight="1" x14ac:dyDescent="0.2">
      <c r="A27" s="118" t="s">
        <v>105</v>
      </c>
      <c r="B27" s="119" t="s">
        <v>106</v>
      </c>
      <c r="C27" s="113">
        <v>42.415076779897625</v>
      </c>
      <c r="D27" s="115">
        <v>1823</v>
      </c>
      <c r="E27" s="114">
        <v>1959</v>
      </c>
      <c r="F27" s="114">
        <v>1895</v>
      </c>
      <c r="G27" s="114">
        <v>1948</v>
      </c>
      <c r="H27" s="140">
        <v>1921</v>
      </c>
      <c r="I27" s="115">
        <v>-98</v>
      </c>
      <c r="J27" s="116">
        <v>-5.1015096304008329</v>
      </c>
    </row>
    <row r="28" spans="1:10" s="110" customFormat="1" ht="13.5" customHeight="1" x14ac:dyDescent="0.2">
      <c r="A28" s="120"/>
      <c r="B28" s="119" t="s">
        <v>107</v>
      </c>
      <c r="C28" s="113">
        <v>57.584923220102375</v>
      </c>
      <c r="D28" s="115">
        <v>2475</v>
      </c>
      <c r="E28" s="114">
        <v>2713</v>
      </c>
      <c r="F28" s="114">
        <v>2643</v>
      </c>
      <c r="G28" s="114">
        <v>2757</v>
      </c>
      <c r="H28" s="140">
        <v>2668</v>
      </c>
      <c r="I28" s="115">
        <v>-193</v>
      </c>
      <c r="J28" s="116">
        <v>-7.2338830584707647</v>
      </c>
    </row>
    <row r="29" spans="1:10" s="110" customFormat="1" ht="13.5" customHeight="1" x14ac:dyDescent="0.2">
      <c r="A29" s="118" t="s">
        <v>105</v>
      </c>
      <c r="B29" s="121" t="s">
        <v>108</v>
      </c>
      <c r="C29" s="113">
        <v>19.660307119590506</v>
      </c>
      <c r="D29" s="115">
        <v>845</v>
      </c>
      <c r="E29" s="114">
        <v>1040</v>
      </c>
      <c r="F29" s="114">
        <v>930</v>
      </c>
      <c r="G29" s="114">
        <v>1076</v>
      </c>
      <c r="H29" s="140">
        <v>994</v>
      </c>
      <c r="I29" s="115">
        <v>-149</v>
      </c>
      <c r="J29" s="116">
        <v>-14.989939637826962</v>
      </c>
    </row>
    <row r="30" spans="1:10" s="110" customFormat="1" ht="13.5" customHeight="1" x14ac:dyDescent="0.2">
      <c r="A30" s="118"/>
      <c r="B30" s="121" t="s">
        <v>109</v>
      </c>
      <c r="C30" s="113">
        <v>44.718473708701723</v>
      </c>
      <c r="D30" s="115">
        <v>1922</v>
      </c>
      <c r="E30" s="114">
        <v>2078</v>
      </c>
      <c r="F30" s="114">
        <v>2047</v>
      </c>
      <c r="G30" s="114">
        <v>2100</v>
      </c>
      <c r="H30" s="140">
        <v>2110</v>
      </c>
      <c r="I30" s="115">
        <v>-188</v>
      </c>
      <c r="J30" s="116">
        <v>-8.9099526066350716</v>
      </c>
    </row>
    <row r="31" spans="1:10" s="110" customFormat="1" ht="13.5" customHeight="1" x14ac:dyDescent="0.2">
      <c r="A31" s="118"/>
      <c r="B31" s="121" t="s">
        <v>110</v>
      </c>
      <c r="C31" s="113">
        <v>19.404374127501164</v>
      </c>
      <c r="D31" s="115">
        <v>834</v>
      </c>
      <c r="E31" s="114">
        <v>841</v>
      </c>
      <c r="F31" s="114">
        <v>848</v>
      </c>
      <c r="G31" s="114">
        <v>840</v>
      </c>
      <c r="H31" s="140">
        <v>830</v>
      </c>
      <c r="I31" s="115">
        <v>4</v>
      </c>
      <c r="J31" s="116">
        <v>0.48192771084337349</v>
      </c>
    </row>
    <row r="32" spans="1:10" s="110" customFormat="1" ht="13.5" customHeight="1" x14ac:dyDescent="0.2">
      <c r="A32" s="120"/>
      <c r="B32" s="121" t="s">
        <v>111</v>
      </c>
      <c r="C32" s="113">
        <v>16.216845044206607</v>
      </c>
      <c r="D32" s="115">
        <v>697</v>
      </c>
      <c r="E32" s="114">
        <v>713</v>
      </c>
      <c r="F32" s="114">
        <v>713</v>
      </c>
      <c r="G32" s="114">
        <v>689</v>
      </c>
      <c r="H32" s="140">
        <v>655</v>
      </c>
      <c r="I32" s="115">
        <v>42</v>
      </c>
      <c r="J32" s="116">
        <v>6.4122137404580153</v>
      </c>
    </row>
    <row r="33" spans="1:10" s="110" customFormat="1" ht="13.5" customHeight="1" x14ac:dyDescent="0.2">
      <c r="A33" s="120"/>
      <c r="B33" s="121" t="s">
        <v>112</v>
      </c>
      <c r="C33" s="113">
        <v>1.4657980456026058</v>
      </c>
      <c r="D33" s="115">
        <v>63</v>
      </c>
      <c r="E33" s="114">
        <v>73</v>
      </c>
      <c r="F33" s="114">
        <v>86</v>
      </c>
      <c r="G33" s="114">
        <v>78</v>
      </c>
      <c r="H33" s="140">
        <v>69</v>
      </c>
      <c r="I33" s="115">
        <v>-6</v>
      </c>
      <c r="J33" s="116">
        <v>-8.695652173913043</v>
      </c>
    </row>
    <row r="34" spans="1:10" s="110" customFormat="1" ht="13.5" customHeight="1" x14ac:dyDescent="0.2">
      <c r="A34" s="118" t="s">
        <v>113</v>
      </c>
      <c r="B34" s="122" t="s">
        <v>116</v>
      </c>
      <c r="C34" s="113">
        <v>92.508143322475576</v>
      </c>
      <c r="D34" s="115">
        <v>3976</v>
      </c>
      <c r="E34" s="114">
        <v>4335</v>
      </c>
      <c r="F34" s="114">
        <v>4199</v>
      </c>
      <c r="G34" s="114">
        <v>4360</v>
      </c>
      <c r="H34" s="140">
        <v>4279</v>
      </c>
      <c r="I34" s="115">
        <v>-303</v>
      </c>
      <c r="J34" s="116">
        <v>-7.0810937134844592</v>
      </c>
    </row>
    <row r="35" spans="1:10" s="110" customFormat="1" ht="13.5" customHeight="1" x14ac:dyDescent="0.2">
      <c r="A35" s="118"/>
      <c r="B35" s="119" t="s">
        <v>117</v>
      </c>
      <c r="C35" s="113">
        <v>7.352256863657515</v>
      </c>
      <c r="D35" s="115">
        <v>316</v>
      </c>
      <c r="E35" s="114">
        <v>329</v>
      </c>
      <c r="F35" s="114">
        <v>331</v>
      </c>
      <c r="G35" s="114">
        <v>335</v>
      </c>
      <c r="H35" s="140">
        <v>303</v>
      </c>
      <c r="I35" s="115">
        <v>13</v>
      </c>
      <c r="J35" s="116">
        <v>4.2904290429042904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2505</v>
      </c>
      <c r="E37" s="114">
        <v>2723</v>
      </c>
      <c r="F37" s="114">
        <v>2623</v>
      </c>
      <c r="G37" s="114">
        <v>2822</v>
      </c>
      <c r="H37" s="140">
        <v>2699</v>
      </c>
      <c r="I37" s="115">
        <v>-194</v>
      </c>
      <c r="J37" s="116">
        <v>-7.187847350870693</v>
      </c>
    </row>
    <row r="38" spans="1:10" s="110" customFormat="1" ht="13.5" customHeight="1" x14ac:dyDescent="0.2">
      <c r="A38" s="118" t="s">
        <v>105</v>
      </c>
      <c r="B38" s="119" t="s">
        <v>106</v>
      </c>
      <c r="C38" s="113">
        <v>41.996007984031934</v>
      </c>
      <c r="D38" s="115">
        <v>1052</v>
      </c>
      <c r="E38" s="114">
        <v>1122</v>
      </c>
      <c r="F38" s="114">
        <v>1071</v>
      </c>
      <c r="G38" s="114">
        <v>1146</v>
      </c>
      <c r="H38" s="140">
        <v>1116</v>
      </c>
      <c r="I38" s="115">
        <v>-64</v>
      </c>
      <c r="J38" s="116">
        <v>-5.7347670250896057</v>
      </c>
    </row>
    <row r="39" spans="1:10" s="110" customFormat="1" ht="13.5" customHeight="1" x14ac:dyDescent="0.2">
      <c r="A39" s="120"/>
      <c r="B39" s="119" t="s">
        <v>107</v>
      </c>
      <c r="C39" s="113">
        <v>58.003992015968066</v>
      </c>
      <c r="D39" s="115">
        <v>1453</v>
      </c>
      <c r="E39" s="114">
        <v>1601</v>
      </c>
      <c r="F39" s="114">
        <v>1552</v>
      </c>
      <c r="G39" s="114">
        <v>1676</v>
      </c>
      <c r="H39" s="140">
        <v>1583</v>
      </c>
      <c r="I39" s="115">
        <v>-130</v>
      </c>
      <c r="J39" s="116">
        <v>-8.2122552116234999</v>
      </c>
    </row>
    <row r="40" spans="1:10" s="110" customFormat="1" ht="13.5" customHeight="1" x14ac:dyDescent="0.2">
      <c r="A40" s="118" t="s">
        <v>105</v>
      </c>
      <c r="B40" s="121" t="s">
        <v>108</v>
      </c>
      <c r="C40" s="113">
        <v>25.988023952095809</v>
      </c>
      <c r="D40" s="115">
        <v>651</v>
      </c>
      <c r="E40" s="114">
        <v>784</v>
      </c>
      <c r="F40" s="114">
        <v>686</v>
      </c>
      <c r="G40" s="114">
        <v>836</v>
      </c>
      <c r="H40" s="140">
        <v>759</v>
      </c>
      <c r="I40" s="115">
        <v>-108</v>
      </c>
      <c r="J40" s="116">
        <v>-14.229249011857707</v>
      </c>
    </row>
    <row r="41" spans="1:10" s="110" customFormat="1" ht="13.5" customHeight="1" x14ac:dyDescent="0.2">
      <c r="A41" s="118"/>
      <c r="B41" s="121" t="s">
        <v>109</v>
      </c>
      <c r="C41" s="113">
        <v>28.063872255489024</v>
      </c>
      <c r="D41" s="115">
        <v>703</v>
      </c>
      <c r="E41" s="114">
        <v>762</v>
      </c>
      <c r="F41" s="114">
        <v>749</v>
      </c>
      <c r="G41" s="114">
        <v>811</v>
      </c>
      <c r="H41" s="140">
        <v>798</v>
      </c>
      <c r="I41" s="115">
        <v>-95</v>
      </c>
      <c r="J41" s="116">
        <v>-11.904761904761905</v>
      </c>
    </row>
    <row r="42" spans="1:10" s="110" customFormat="1" ht="13.5" customHeight="1" x14ac:dyDescent="0.2">
      <c r="A42" s="118"/>
      <c r="B42" s="121" t="s">
        <v>110</v>
      </c>
      <c r="C42" s="113">
        <v>18.682634730538922</v>
      </c>
      <c r="D42" s="115">
        <v>468</v>
      </c>
      <c r="E42" s="114">
        <v>474</v>
      </c>
      <c r="F42" s="114">
        <v>488</v>
      </c>
      <c r="G42" s="114">
        <v>501</v>
      </c>
      <c r="H42" s="140">
        <v>501</v>
      </c>
      <c r="I42" s="115">
        <v>-33</v>
      </c>
      <c r="J42" s="116">
        <v>-6.5868263473053892</v>
      </c>
    </row>
    <row r="43" spans="1:10" s="110" customFormat="1" ht="13.5" customHeight="1" x14ac:dyDescent="0.2">
      <c r="A43" s="120"/>
      <c r="B43" s="121" t="s">
        <v>111</v>
      </c>
      <c r="C43" s="113">
        <v>27.265469061876246</v>
      </c>
      <c r="D43" s="115">
        <v>683</v>
      </c>
      <c r="E43" s="114">
        <v>703</v>
      </c>
      <c r="F43" s="114">
        <v>700</v>
      </c>
      <c r="G43" s="114">
        <v>674</v>
      </c>
      <c r="H43" s="140">
        <v>641</v>
      </c>
      <c r="I43" s="115">
        <v>42</v>
      </c>
      <c r="J43" s="116">
        <v>6.5522620904836195</v>
      </c>
    </row>
    <row r="44" spans="1:10" s="110" customFormat="1" ht="13.5" customHeight="1" x14ac:dyDescent="0.2">
      <c r="A44" s="120"/>
      <c r="B44" s="121" t="s">
        <v>112</v>
      </c>
      <c r="C44" s="113">
        <v>2.3153692614770458</v>
      </c>
      <c r="D44" s="115">
        <v>58</v>
      </c>
      <c r="E44" s="114" t="s">
        <v>513</v>
      </c>
      <c r="F44" s="114">
        <v>81</v>
      </c>
      <c r="G44" s="114">
        <v>72</v>
      </c>
      <c r="H44" s="140">
        <v>64</v>
      </c>
      <c r="I44" s="115">
        <v>-6</v>
      </c>
      <c r="J44" s="116">
        <v>-9.375</v>
      </c>
    </row>
    <row r="45" spans="1:10" s="110" customFormat="1" ht="13.5" customHeight="1" x14ac:dyDescent="0.2">
      <c r="A45" s="118" t="s">
        <v>113</v>
      </c>
      <c r="B45" s="122" t="s">
        <v>116</v>
      </c>
      <c r="C45" s="113">
        <v>91.696606786427139</v>
      </c>
      <c r="D45" s="115">
        <v>2297</v>
      </c>
      <c r="E45" s="114">
        <v>2509</v>
      </c>
      <c r="F45" s="114">
        <v>2410</v>
      </c>
      <c r="G45" s="114">
        <v>2589</v>
      </c>
      <c r="H45" s="140">
        <v>2483</v>
      </c>
      <c r="I45" s="115">
        <v>-186</v>
      </c>
      <c r="J45" s="116">
        <v>-7.4909383809907366</v>
      </c>
    </row>
    <row r="46" spans="1:10" s="110" customFormat="1" ht="13.5" customHeight="1" x14ac:dyDescent="0.2">
      <c r="A46" s="118"/>
      <c r="B46" s="119" t="s">
        <v>117</v>
      </c>
      <c r="C46" s="113">
        <v>8.0638722554890219</v>
      </c>
      <c r="D46" s="115">
        <v>202</v>
      </c>
      <c r="E46" s="114">
        <v>206</v>
      </c>
      <c r="F46" s="114">
        <v>205</v>
      </c>
      <c r="G46" s="114">
        <v>223</v>
      </c>
      <c r="H46" s="140">
        <v>209</v>
      </c>
      <c r="I46" s="115">
        <v>-7</v>
      </c>
      <c r="J46" s="116">
        <v>-3.3492822966507179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1793</v>
      </c>
      <c r="E48" s="114">
        <v>1949</v>
      </c>
      <c r="F48" s="114">
        <v>1915</v>
      </c>
      <c r="G48" s="114">
        <v>1883</v>
      </c>
      <c r="H48" s="140">
        <v>1890</v>
      </c>
      <c r="I48" s="115">
        <v>-97</v>
      </c>
      <c r="J48" s="116">
        <v>-5.1322751322751321</v>
      </c>
    </row>
    <row r="49" spans="1:12" s="110" customFormat="1" ht="13.5" customHeight="1" x14ac:dyDescent="0.2">
      <c r="A49" s="118" t="s">
        <v>105</v>
      </c>
      <c r="B49" s="119" t="s">
        <v>106</v>
      </c>
      <c r="C49" s="113">
        <v>43.000557724484104</v>
      </c>
      <c r="D49" s="115">
        <v>771</v>
      </c>
      <c r="E49" s="114">
        <v>837</v>
      </c>
      <c r="F49" s="114">
        <v>824</v>
      </c>
      <c r="G49" s="114">
        <v>802</v>
      </c>
      <c r="H49" s="140">
        <v>805</v>
      </c>
      <c r="I49" s="115">
        <v>-34</v>
      </c>
      <c r="J49" s="116">
        <v>-4.2236024844720497</v>
      </c>
    </row>
    <row r="50" spans="1:12" s="110" customFormat="1" ht="13.5" customHeight="1" x14ac:dyDescent="0.2">
      <c r="A50" s="120"/>
      <c r="B50" s="119" t="s">
        <v>107</v>
      </c>
      <c r="C50" s="113">
        <v>56.999442275515896</v>
      </c>
      <c r="D50" s="115">
        <v>1022</v>
      </c>
      <c r="E50" s="114">
        <v>1112</v>
      </c>
      <c r="F50" s="114">
        <v>1091</v>
      </c>
      <c r="G50" s="114">
        <v>1081</v>
      </c>
      <c r="H50" s="140">
        <v>1085</v>
      </c>
      <c r="I50" s="115">
        <v>-63</v>
      </c>
      <c r="J50" s="116">
        <v>-5.806451612903226</v>
      </c>
    </row>
    <row r="51" spans="1:12" s="110" customFormat="1" ht="13.5" customHeight="1" x14ac:dyDescent="0.2">
      <c r="A51" s="118" t="s">
        <v>105</v>
      </c>
      <c r="B51" s="121" t="s">
        <v>108</v>
      </c>
      <c r="C51" s="113">
        <v>10.819854991634132</v>
      </c>
      <c r="D51" s="115">
        <v>194</v>
      </c>
      <c r="E51" s="114">
        <v>256</v>
      </c>
      <c r="F51" s="114">
        <v>244</v>
      </c>
      <c r="G51" s="114">
        <v>240</v>
      </c>
      <c r="H51" s="140">
        <v>235</v>
      </c>
      <c r="I51" s="115">
        <v>-41</v>
      </c>
      <c r="J51" s="116">
        <v>-17.446808510638299</v>
      </c>
    </row>
    <row r="52" spans="1:12" s="110" customFormat="1" ht="13.5" customHeight="1" x14ac:dyDescent="0.2">
      <c r="A52" s="118"/>
      <c r="B52" s="121" t="s">
        <v>109</v>
      </c>
      <c r="C52" s="113">
        <v>67.986614612381487</v>
      </c>
      <c r="D52" s="115">
        <v>1219</v>
      </c>
      <c r="E52" s="114">
        <v>1316</v>
      </c>
      <c r="F52" s="114">
        <v>1298</v>
      </c>
      <c r="G52" s="114">
        <v>1289</v>
      </c>
      <c r="H52" s="140">
        <v>1312</v>
      </c>
      <c r="I52" s="115">
        <v>-93</v>
      </c>
      <c r="J52" s="116">
        <v>-7.0884146341463419</v>
      </c>
    </row>
    <row r="53" spans="1:12" s="110" customFormat="1" ht="13.5" customHeight="1" x14ac:dyDescent="0.2">
      <c r="A53" s="118"/>
      <c r="B53" s="121" t="s">
        <v>110</v>
      </c>
      <c r="C53" s="113">
        <v>20.41271611823759</v>
      </c>
      <c r="D53" s="115">
        <v>366</v>
      </c>
      <c r="E53" s="114">
        <v>367</v>
      </c>
      <c r="F53" s="114">
        <v>360</v>
      </c>
      <c r="G53" s="114">
        <v>339</v>
      </c>
      <c r="H53" s="140">
        <v>329</v>
      </c>
      <c r="I53" s="115">
        <v>37</v>
      </c>
      <c r="J53" s="116">
        <v>11.246200607902736</v>
      </c>
    </row>
    <row r="54" spans="1:12" s="110" customFormat="1" ht="13.5" customHeight="1" x14ac:dyDescent="0.2">
      <c r="A54" s="120"/>
      <c r="B54" s="121" t="s">
        <v>111</v>
      </c>
      <c r="C54" s="113">
        <v>0.78081427774679313</v>
      </c>
      <c r="D54" s="115">
        <v>14</v>
      </c>
      <c r="E54" s="114">
        <v>10</v>
      </c>
      <c r="F54" s="114">
        <v>13</v>
      </c>
      <c r="G54" s="114">
        <v>15</v>
      </c>
      <c r="H54" s="140">
        <v>14</v>
      </c>
      <c r="I54" s="115">
        <v>0</v>
      </c>
      <c r="J54" s="116">
        <v>0</v>
      </c>
    </row>
    <row r="55" spans="1:12" s="110" customFormat="1" ht="13.5" customHeight="1" x14ac:dyDescent="0.2">
      <c r="A55" s="120"/>
      <c r="B55" s="121" t="s">
        <v>112</v>
      </c>
      <c r="C55" s="113">
        <v>0.2788622420524261</v>
      </c>
      <c r="D55" s="115">
        <v>5</v>
      </c>
      <c r="E55" s="114" t="s">
        <v>513</v>
      </c>
      <c r="F55" s="114">
        <v>5</v>
      </c>
      <c r="G55" s="114">
        <v>6</v>
      </c>
      <c r="H55" s="140">
        <v>5</v>
      </c>
      <c r="I55" s="115">
        <v>0</v>
      </c>
      <c r="J55" s="116">
        <v>0</v>
      </c>
    </row>
    <row r="56" spans="1:12" s="110" customFormat="1" ht="13.5" customHeight="1" x14ac:dyDescent="0.2">
      <c r="A56" s="118" t="s">
        <v>113</v>
      </c>
      <c r="B56" s="122" t="s">
        <v>116</v>
      </c>
      <c r="C56" s="113">
        <v>93.64194088120469</v>
      </c>
      <c r="D56" s="115">
        <v>1679</v>
      </c>
      <c r="E56" s="114">
        <v>1826</v>
      </c>
      <c r="F56" s="114">
        <v>1789</v>
      </c>
      <c r="G56" s="114">
        <v>1771</v>
      </c>
      <c r="H56" s="140">
        <v>1796</v>
      </c>
      <c r="I56" s="115">
        <v>-117</v>
      </c>
      <c r="J56" s="116">
        <v>-6.5144766146993316</v>
      </c>
    </row>
    <row r="57" spans="1:12" s="110" customFormat="1" ht="13.5" customHeight="1" x14ac:dyDescent="0.2">
      <c r="A57" s="142"/>
      <c r="B57" s="124" t="s">
        <v>117</v>
      </c>
      <c r="C57" s="125">
        <v>6.3580591187953148</v>
      </c>
      <c r="D57" s="143">
        <v>114</v>
      </c>
      <c r="E57" s="144">
        <v>123</v>
      </c>
      <c r="F57" s="144">
        <v>126</v>
      </c>
      <c r="G57" s="144">
        <v>112</v>
      </c>
      <c r="H57" s="145">
        <v>94</v>
      </c>
      <c r="I57" s="143">
        <v>20</v>
      </c>
      <c r="J57" s="146">
        <v>21.276595744680851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33972</v>
      </c>
      <c r="E12" s="236">
        <v>34332</v>
      </c>
      <c r="F12" s="114">
        <v>34286</v>
      </c>
      <c r="G12" s="114">
        <v>33948</v>
      </c>
      <c r="H12" s="140">
        <v>33904</v>
      </c>
      <c r="I12" s="115">
        <v>68</v>
      </c>
      <c r="J12" s="116">
        <v>0.20056630486078339</v>
      </c>
    </row>
    <row r="13" spans="1:15" s="110" customFormat="1" ht="12" customHeight="1" x14ac:dyDescent="0.2">
      <c r="A13" s="118" t="s">
        <v>105</v>
      </c>
      <c r="B13" s="119" t="s">
        <v>106</v>
      </c>
      <c r="C13" s="113">
        <v>52.095843635935474</v>
      </c>
      <c r="D13" s="115">
        <v>17698</v>
      </c>
      <c r="E13" s="114">
        <v>17892</v>
      </c>
      <c r="F13" s="114">
        <v>17938</v>
      </c>
      <c r="G13" s="114">
        <v>17750</v>
      </c>
      <c r="H13" s="140">
        <v>17648</v>
      </c>
      <c r="I13" s="115">
        <v>50</v>
      </c>
      <c r="J13" s="116">
        <v>0.28331822302810517</v>
      </c>
    </row>
    <row r="14" spans="1:15" s="110" customFormat="1" ht="12" customHeight="1" x14ac:dyDescent="0.2">
      <c r="A14" s="118"/>
      <c r="B14" s="119" t="s">
        <v>107</v>
      </c>
      <c r="C14" s="113">
        <v>47.904156364064526</v>
      </c>
      <c r="D14" s="115">
        <v>16274</v>
      </c>
      <c r="E14" s="114">
        <v>16440</v>
      </c>
      <c r="F14" s="114">
        <v>16348</v>
      </c>
      <c r="G14" s="114">
        <v>16198</v>
      </c>
      <c r="H14" s="140">
        <v>16256</v>
      </c>
      <c r="I14" s="115">
        <v>18</v>
      </c>
      <c r="J14" s="116">
        <v>0.11072834645669291</v>
      </c>
    </row>
    <row r="15" spans="1:15" s="110" customFormat="1" ht="12" customHeight="1" x14ac:dyDescent="0.2">
      <c r="A15" s="118" t="s">
        <v>105</v>
      </c>
      <c r="B15" s="121" t="s">
        <v>108</v>
      </c>
      <c r="C15" s="113">
        <v>11.353467561521253</v>
      </c>
      <c r="D15" s="115">
        <v>3857</v>
      </c>
      <c r="E15" s="114">
        <v>4092</v>
      </c>
      <c r="F15" s="114">
        <v>4120</v>
      </c>
      <c r="G15" s="114">
        <v>3870</v>
      </c>
      <c r="H15" s="140">
        <v>3971</v>
      </c>
      <c r="I15" s="115">
        <v>-114</v>
      </c>
      <c r="J15" s="116">
        <v>-2.8708133971291865</v>
      </c>
    </row>
    <row r="16" spans="1:15" s="110" customFormat="1" ht="12" customHeight="1" x14ac:dyDescent="0.2">
      <c r="A16" s="118"/>
      <c r="B16" s="121" t="s">
        <v>109</v>
      </c>
      <c r="C16" s="113">
        <v>68.079594960555752</v>
      </c>
      <c r="D16" s="115">
        <v>23128</v>
      </c>
      <c r="E16" s="114">
        <v>23332</v>
      </c>
      <c r="F16" s="114">
        <v>23358</v>
      </c>
      <c r="G16" s="114">
        <v>23386</v>
      </c>
      <c r="H16" s="140">
        <v>23376</v>
      </c>
      <c r="I16" s="115">
        <v>-248</v>
      </c>
      <c r="J16" s="116">
        <v>-1.0609171800136892</v>
      </c>
    </row>
    <row r="17" spans="1:10" s="110" customFormat="1" ht="12" customHeight="1" x14ac:dyDescent="0.2">
      <c r="A17" s="118"/>
      <c r="B17" s="121" t="s">
        <v>110</v>
      </c>
      <c r="C17" s="113">
        <v>19.884022135876606</v>
      </c>
      <c r="D17" s="115">
        <v>6755</v>
      </c>
      <c r="E17" s="114">
        <v>6681</v>
      </c>
      <c r="F17" s="114">
        <v>6593</v>
      </c>
      <c r="G17" s="114">
        <v>6478</v>
      </c>
      <c r="H17" s="140">
        <v>6343</v>
      </c>
      <c r="I17" s="115">
        <v>412</v>
      </c>
      <c r="J17" s="116">
        <v>6.49534920384676</v>
      </c>
    </row>
    <row r="18" spans="1:10" s="110" customFormat="1" ht="12" customHeight="1" x14ac:dyDescent="0.2">
      <c r="A18" s="120"/>
      <c r="B18" s="121" t="s">
        <v>111</v>
      </c>
      <c r="C18" s="113">
        <v>0.68291534204639115</v>
      </c>
      <c r="D18" s="115">
        <v>232</v>
      </c>
      <c r="E18" s="114">
        <v>227</v>
      </c>
      <c r="F18" s="114">
        <v>215</v>
      </c>
      <c r="G18" s="114">
        <v>214</v>
      </c>
      <c r="H18" s="140">
        <v>214</v>
      </c>
      <c r="I18" s="115">
        <v>18</v>
      </c>
      <c r="J18" s="116">
        <v>8.4112149532710276</v>
      </c>
    </row>
    <row r="19" spans="1:10" s="110" customFormat="1" ht="12" customHeight="1" x14ac:dyDescent="0.2">
      <c r="A19" s="120"/>
      <c r="B19" s="121" t="s">
        <v>112</v>
      </c>
      <c r="C19" s="113">
        <v>0.15601083245025316</v>
      </c>
      <c r="D19" s="115">
        <v>53</v>
      </c>
      <c r="E19" s="114">
        <v>49</v>
      </c>
      <c r="F19" s="114">
        <v>56</v>
      </c>
      <c r="G19" s="114">
        <v>52</v>
      </c>
      <c r="H19" s="140">
        <v>56</v>
      </c>
      <c r="I19" s="115">
        <v>-3</v>
      </c>
      <c r="J19" s="116">
        <v>-5.3571428571428568</v>
      </c>
    </row>
    <row r="20" spans="1:10" s="110" customFormat="1" ht="12" customHeight="1" x14ac:dyDescent="0.2">
      <c r="A20" s="118" t="s">
        <v>113</v>
      </c>
      <c r="B20" s="119" t="s">
        <v>181</v>
      </c>
      <c r="C20" s="113">
        <v>72.512657482632761</v>
      </c>
      <c r="D20" s="115">
        <v>24634</v>
      </c>
      <c r="E20" s="114">
        <v>25005</v>
      </c>
      <c r="F20" s="114">
        <v>25117</v>
      </c>
      <c r="G20" s="114">
        <v>24848</v>
      </c>
      <c r="H20" s="140">
        <v>24836</v>
      </c>
      <c r="I20" s="115">
        <v>-202</v>
      </c>
      <c r="J20" s="116">
        <v>-0.81333548075374451</v>
      </c>
    </row>
    <row r="21" spans="1:10" s="110" customFormat="1" ht="12" customHeight="1" x14ac:dyDescent="0.2">
      <c r="A21" s="118"/>
      <c r="B21" s="119" t="s">
        <v>182</v>
      </c>
      <c r="C21" s="113">
        <v>27.487342517367242</v>
      </c>
      <c r="D21" s="115">
        <v>9338</v>
      </c>
      <c r="E21" s="114">
        <v>9327</v>
      </c>
      <c r="F21" s="114">
        <v>9169</v>
      </c>
      <c r="G21" s="114">
        <v>9100</v>
      </c>
      <c r="H21" s="140">
        <v>9068</v>
      </c>
      <c r="I21" s="115">
        <v>270</v>
      </c>
      <c r="J21" s="116">
        <v>2.9775033083370093</v>
      </c>
    </row>
    <row r="22" spans="1:10" s="110" customFormat="1" ht="12" customHeight="1" x14ac:dyDescent="0.2">
      <c r="A22" s="118" t="s">
        <v>113</v>
      </c>
      <c r="B22" s="119" t="s">
        <v>116</v>
      </c>
      <c r="C22" s="113">
        <v>94.312963617096429</v>
      </c>
      <c r="D22" s="115">
        <v>32040</v>
      </c>
      <c r="E22" s="114">
        <v>32380</v>
      </c>
      <c r="F22" s="114">
        <v>32392</v>
      </c>
      <c r="G22" s="114">
        <v>32109</v>
      </c>
      <c r="H22" s="140">
        <v>32068</v>
      </c>
      <c r="I22" s="115">
        <v>-28</v>
      </c>
      <c r="J22" s="116">
        <v>-8.7314456779343894E-2</v>
      </c>
    </row>
    <row r="23" spans="1:10" s="110" customFormat="1" ht="12" customHeight="1" x14ac:dyDescent="0.2">
      <c r="A23" s="118"/>
      <c r="B23" s="119" t="s">
        <v>117</v>
      </c>
      <c r="C23" s="113">
        <v>5.6546567761686095</v>
      </c>
      <c r="D23" s="115">
        <v>1921</v>
      </c>
      <c r="E23" s="114">
        <v>1937</v>
      </c>
      <c r="F23" s="114">
        <v>1881</v>
      </c>
      <c r="G23" s="114">
        <v>1827</v>
      </c>
      <c r="H23" s="140">
        <v>1826</v>
      </c>
      <c r="I23" s="115">
        <v>95</v>
      </c>
      <c r="J23" s="116">
        <v>5.2026286966046005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17151</v>
      </c>
      <c r="E64" s="236">
        <v>17185</v>
      </c>
      <c r="F64" s="236">
        <v>17321</v>
      </c>
      <c r="G64" s="236">
        <v>17096</v>
      </c>
      <c r="H64" s="140">
        <v>17053</v>
      </c>
      <c r="I64" s="115">
        <v>98</v>
      </c>
      <c r="J64" s="116">
        <v>0.57467894212162085</v>
      </c>
    </row>
    <row r="65" spans="1:12" s="110" customFormat="1" ht="12" customHeight="1" x14ac:dyDescent="0.2">
      <c r="A65" s="118" t="s">
        <v>105</v>
      </c>
      <c r="B65" s="119" t="s">
        <v>106</v>
      </c>
      <c r="C65" s="113">
        <v>52.515888286397292</v>
      </c>
      <c r="D65" s="235">
        <v>9007</v>
      </c>
      <c r="E65" s="236">
        <v>9043</v>
      </c>
      <c r="F65" s="236">
        <v>9166</v>
      </c>
      <c r="G65" s="236">
        <v>9018</v>
      </c>
      <c r="H65" s="140">
        <v>8976</v>
      </c>
      <c r="I65" s="115">
        <v>31</v>
      </c>
      <c r="J65" s="116">
        <v>0.34536541889483063</v>
      </c>
    </row>
    <row r="66" spans="1:12" s="110" customFormat="1" ht="12" customHeight="1" x14ac:dyDescent="0.2">
      <c r="A66" s="118"/>
      <c r="B66" s="119" t="s">
        <v>107</v>
      </c>
      <c r="C66" s="113">
        <v>47.484111713602708</v>
      </c>
      <c r="D66" s="235">
        <v>8144</v>
      </c>
      <c r="E66" s="236">
        <v>8142</v>
      </c>
      <c r="F66" s="236">
        <v>8155</v>
      </c>
      <c r="G66" s="236">
        <v>8078</v>
      </c>
      <c r="H66" s="140">
        <v>8077</v>
      </c>
      <c r="I66" s="115">
        <v>67</v>
      </c>
      <c r="J66" s="116">
        <v>0.82951590937229169</v>
      </c>
    </row>
    <row r="67" spans="1:12" s="110" customFormat="1" ht="12" customHeight="1" x14ac:dyDescent="0.2">
      <c r="A67" s="118" t="s">
        <v>105</v>
      </c>
      <c r="B67" s="121" t="s">
        <v>108</v>
      </c>
      <c r="C67" s="113">
        <v>10.646609527141274</v>
      </c>
      <c r="D67" s="235">
        <v>1826</v>
      </c>
      <c r="E67" s="236">
        <v>1853</v>
      </c>
      <c r="F67" s="236">
        <v>1908</v>
      </c>
      <c r="G67" s="236">
        <v>1796</v>
      </c>
      <c r="H67" s="140">
        <v>1825</v>
      </c>
      <c r="I67" s="115">
        <v>1</v>
      </c>
      <c r="J67" s="116">
        <v>5.4794520547945202E-2</v>
      </c>
    </row>
    <row r="68" spans="1:12" s="110" customFormat="1" ht="12" customHeight="1" x14ac:dyDescent="0.2">
      <c r="A68" s="118"/>
      <c r="B68" s="121" t="s">
        <v>109</v>
      </c>
      <c r="C68" s="113">
        <v>67.564573494256891</v>
      </c>
      <c r="D68" s="235">
        <v>11588</v>
      </c>
      <c r="E68" s="236">
        <v>11600</v>
      </c>
      <c r="F68" s="236">
        <v>11685</v>
      </c>
      <c r="G68" s="236">
        <v>11615</v>
      </c>
      <c r="H68" s="140">
        <v>11596</v>
      </c>
      <c r="I68" s="115">
        <v>-8</v>
      </c>
      <c r="J68" s="116">
        <v>-6.8989306657468094E-2</v>
      </c>
    </row>
    <row r="69" spans="1:12" s="110" customFormat="1" ht="12" customHeight="1" x14ac:dyDescent="0.2">
      <c r="A69" s="118"/>
      <c r="B69" s="121" t="s">
        <v>110</v>
      </c>
      <c r="C69" s="113">
        <v>20.861757331933998</v>
      </c>
      <c r="D69" s="235">
        <v>3578</v>
      </c>
      <c r="E69" s="236">
        <v>3577</v>
      </c>
      <c r="F69" s="236">
        <v>3568</v>
      </c>
      <c r="G69" s="236">
        <v>3522</v>
      </c>
      <c r="H69" s="140">
        <v>3464</v>
      </c>
      <c r="I69" s="115">
        <v>114</v>
      </c>
      <c r="J69" s="116">
        <v>3.2909930715935336</v>
      </c>
    </row>
    <row r="70" spans="1:12" s="110" customFormat="1" ht="12" customHeight="1" x14ac:dyDescent="0.2">
      <c r="A70" s="120"/>
      <c r="B70" s="121" t="s">
        <v>111</v>
      </c>
      <c r="C70" s="113">
        <v>0.9270596466678328</v>
      </c>
      <c r="D70" s="235">
        <v>159</v>
      </c>
      <c r="E70" s="236">
        <v>155</v>
      </c>
      <c r="F70" s="236">
        <v>160</v>
      </c>
      <c r="G70" s="236">
        <v>163</v>
      </c>
      <c r="H70" s="140">
        <v>168</v>
      </c>
      <c r="I70" s="115">
        <v>-9</v>
      </c>
      <c r="J70" s="116">
        <v>-5.3571428571428568</v>
      </c>
    </row>
    <row r="71" spans="1:12" s="110" customFormat="1" ht="12" customHeight="1" x14ac:dyDescent="0.2">
      <c r="A71" s="120"/>
      <c r="B71" s="121" t="s">
        <v>112</v>
      </c>
      <c r="C71" s="113">
        <v>0.24488368025188037</v>
      </c>
      <c r="D71" s="235">
        <v>42</v>
      </c>
      <c r="E71" s="236">
        <v>35</v>
      </c>
      <c r="F71" s="236">
        <v>44</v>
      </c>
      <c r="G71" s="236">
        <v>43</v>
      </c>
      <c r="H71" s="140">
        <v>45</v>
      </c>
      <c r="I71" s="115">
        <v>-3</v>
      </c>
      <c r="J71" s="116">
        <v>-6.666666666666667</v>
      </c>
    </row>
    <row r="72" spans="1:12" s="110" customFormat="1" ht="12" customHeight="1" x14ac:dyDescent="0.2">
      <c r="A72" s="118" t="s">
        <v>113</v>
      </c>
      <c r="B72" s="119" t="s">
        <v>181</v>
      </c>
      <c r="C72" s="113">
        <v>71.710104367092299</v>
      </c>
      <c r="D72" s="235">
        <v>12299</v>
      </c>
      <c r="E72" s="236">
        <v>12344</v>
      </c>
      <c r="F72" s="236">
        <v>12493</v>
      </c>
      <c r="G72" s="236">
        <v>12286</v>
      </c>
      <c r="H72" s="140">
        <v>12314</v>
      </c>
      <c r="I72" s="115">
        <v>-15</v>
      </c>
      <c r="J72" s="116">
        <v>-0.12181257105733312</v>
      </c>
    </row>
    <row r="73" spans="1:12" s="110" customFormat="1" ht="12" customHeight="1" x14ac:dyDescent="0.2">
      <c r="A73" s="118"/>
      <c r="B73" s="119" t="s">
        <v>182</v>
      </c>
      <c r="C73" s="113">
        <v>28.289895632907701</v>
      </c>
      <c r="D73" s="115">
        <v>4852</v>
      </c>
      <c r="E73" s="114">
        <v>4841</v>
      </c>
      <c r="F73" s="114">
        <v>4828</v>
      </c>
      <c r="G73" s="114">
        <v>4810</v>
      </c>
      <c r="H73" s="140">
        <v>4739</v>
      </c>
      <c r="I73" s="115">
        <v>113</v>
      </c>
      <c r="J73" s="116">
        <v>2.3844692973201096</v>
      </c>
    </row>
    <row r="74" spans="1:12" s="110" customFormat="1" ht="12" customHeight="1" x14ac:dyDescent="0.2">
      <c r="A74" s="118" t="s">
        <v>113</v>
      </c>
      <c r="B74" s="119" t="s">
        <v>116</v>
      </c>
      <c r="C74" s="113">
        <v>88.455483645268501</v>
      </c>
      <c r="D74" s="115">
        <v>15171</v>
      </c>
      <c r="E74" s="114">
        <v>15239</v>
      </c>
      <c r="F74" s="114">
        <v>15356</v>
      </c>
      <c r="G74" s="114">
        <v>15214</v>
      </c>
      <c r="H74" s="140">
        <v>15192</v>
      </c>
      <c r="I74" s="115">
        <v>-21</v>
      </c>
      <c r="J74" s="116">
        <v>-0.1382306477093207</v>
      </c>
    </row>
    <row r="75" spans="1:12" s="110" customFormat="1" ht="12" customHeight="1" x14ac:dyDescent="0.2">
      <c r="A75" s="142"/>
      <c r="B75" s="124" t="s">
        <v>117</v>
      </c>
      <c r="C75" s="125">
        <v>11.492041280391813</v>
      </c>
      <c r="D75" s="143">
        <v>1971</v>
      </c>
      <c r="E75" s="144">
        <v>1934</v>
      </c>
      <c r="F75" s="144">
        <v>1957</v>
      </c>
      <c r="G75" s="144">
        <v>1876</v>
      </c>
      <c r="H75" s="145">
        <v>1855</v>
      </c>
      <c r="I75" s="143">
        <v>116</v>
      </c>
      <c r="J75" s="146">
        <v>6.2533692722371965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33972</v>
      </c>
      <c r="G11" s="114">
        <v>34332</v>
      </c>
      <c r="H11" s="114">
        <v>34286</v>
      </c>
      <c r="I11" s="114">
        <v>33948</v>
      </c>
      <c r="J11" s="140">
        <v>33904</v>
      </c>
      <c r="K11" s="114">
        <v>68</v>
      </c>
      <c r="L11" s="116">
        <v>0.20056630486078339</v>
      </c>
    </row>
    <row r="12" spans="1:17" s="110" customFormat="1" ht="24.95" customHeight="1" x14ac:dyDescent="0.2">
      <c r="A12" s="604" t="s">
        <v>185</v>
      </c>
      <c r="B12" s="605"/>
      <c r="C12" s="605"/>
      <c r="D12" s="606"/>
      <c r="E12" s="113">
        <v>52.095843635935474</v>
      </c>
      <c r="F12" s="115">
        <v>17698</v>
      </c>
      <c r="G12" s="114">
        <v>17892</v>
      </c>
      <c r="H12" s="114">
        <v>17938</v>
      </c>
      <c r="I12" s="114">
        <v>17750</v>
      </c>
      <c r="J12" s="140">
        <v>17648</v>
      </c>
      <c r="K12" s="114">
        <v>50</v>
      </c>
      <c r="L12" s="116">
        <v>0.28331822302810517</v>
      </c>
    </row>
    <row r="13" spans="1:17" s="110" customFormat="1" ht="15" customHeight="1" x14ac:dyDescent="0.2">
      <c r="A13" s="120"/>
      <c r="B13" s="612" t="s">
        <v>107</v>
      </c>
      <c r="C13" s="612"/>
      <c r="E13" s="113">
        <v>47.904156364064526</v>
      </c>
      <c r="F13" s="115">
        <v>16274</v>
      </c>
      <c r="G13" s="114">
        <v>16440</v>
      </c>
      <c r="H13" s="114">
        <v>16348</v>
      </c>
      <c r="I13" s="114">
        <v>16198</v>
      </c>
      <c r="J13" s="140">
        <v>16256</v>
      </c>
      <c r="K13" s="114">
        <v>18</v>
      </c>
      <c r="L13" s="116">
        <v>0.11072834645669291</v>
      </c>
    </row>
    <row r="14" spans="1:17" s="110" customFormat="1" ht="24.95" customHeight="1" x14ac:dyDescent="0.2">
      <c r="A14" s="604" t="s">
        <v>186</v>
      </c>
      <c r="B14" s="605"/>
      <c r="C14" s="605"/>
      <c r="D14" s="606"/>
      <c r="E14" s="113">
        <v>11.353467561521253</v>
      </c>
      <c r="F14" s="115">
        <v>3857</v>
      </c>
      <c r="G14" s="114">
        <v>4092</v>
      </c>
      <c r="H14" s="114">
        <v>4120</v>
      </c>
      <c r="I14" s="114">
        <v>3870</v>
      </c>
      <c r="J14" s="140">
        <v>3971</v>
      </c>
      <c r="K14" s="114">
        <v>-114</v>
      </c>
      <c r="L14" s="116">
        <v>-2.8708133971291865</v>
      </c>
    </row>
    <row r="15" spans="1:17" s="110" customFormat="1" ht="15" customHeight="1" x14ac:dyDescent="0.2">
      <c r="A15" s="120"/>
      <c r="B15" s="119"/>
      <c r="C15" s="258" t="s">
        <v>106</v>
      </c>
      <c r="E15" s="113">
        <v>53.720508166969147</v>
      </c>
      <c r="F15" s="115">
        <v>2072</v>
      </c>
      <c r="G15" s="114">
        <v>2203</v>
      </c>
      <c r="H15" s="114">
        <v>2247</v>
      </c>
      <c r="I15" s="114">
        <v>2092</v>
      </c>
      <c r="J15" s="140">
        <v>2142</v>
      </c>
      <c r="K15" s="114">
        <v>-70</v>
      </c>
      <c r="L15" s="116">
        <v>-3.2679738562091503</v>
      </c>
    </row>
    <row r="16" spans="1:17" s="110" customFormat="1" ht="15" customHeight="1" x14ac:dyDescent="0.2">
      <c r="A16" s="120"/>
      <c r="B16" s="119"/>
      <c r="C16" s="258" t="s">
        <v>107</v>
      </c>
      <c r="E16" s="113">
        <v>46.279491833030853</v>
      </c>
      <c r="F16" s="115">
        <v>1785</v>
      </c>
      <c r="G16" s="114">
        <v>1889</v>
      </c>
      <c r="H16" s="114">
        <v>1873</v>
      </c>
      <c r="I16" s="114">
        <v>1778</v>
      </c>
      <c r="J16" s="140">
        <v>1829</v>
      </c>
      <c r="K16" s="114">
        <v>-44</v>
      </c>
      <c r="L16" s="116">
        <v>-2.405686167304538</v>
      </c>
    </row>
    <row r="17" spans="1:12" s="110" customFormat="1" ht="15" customHeight="1" x14ac:dyDescent="0.2">
      <c r="A17" s="120"/>
      <c r="B17" s="121" t="s">
        <v>109</v>
      </c>
      <c r="C17" s="258"/>
      <c r="E17" s="113">
        <v>68.079594960555752</v>
      </c>
      <c r="F17" s="115">
        <v>23128</v>
      </c>
      <c r="G17" s="114">
        <v>23332</v>
      </c>
      <c r="H17" s="114">
        <v>23358</v>
      </c>
      <c r="I17" s="114">
        <v>23386</v>
      </c>
      <c r="J17" s="140">
        <v>23376</v>
      </c>
      <c r="K17" s="114">
        <v>-248</v>
      </c>
      <c r="L17" s="116">
        <v>-1.0609171800136892</v>
      </c>
    </row>
    <row r="18" spans="1:12" s="110" customFormat="1" ht="15" customHeight="1" x14ac:dyDescent="0.2">
      <c r="A18" s="120"/>
      <c r="B18" s="119"/>
      <c r="C18" s="258" t="s">
        <v>106</v>
      </c>
      <c r="E18" s="113">
        <v>51.664648910411621</v>
      </c>
      <c r="F18" s="115">
        <v>11949</v>
      </c>
      <c r="G18" s="114">
        <v>12040</v>
      </c>
      <c r="H18" s="114">
        <v>12059</v>
      </c>
      <c r="I18" s="114">
        <v>12090</v>
      </c>
      <c r="J18" s="140">
        <v>12013</v>
      </c>
      <c r="K18" s="114">
        <v>-64</v>
      </c>
      <c r="L18" s="116">
        <v>-0.5327561808041289</v>
      </c>
    </row>
    <row r="19" spans="1:12" s="110" customFormat="1" ht="15" customHeight="1" x14ac:dyDescent="0.2">
      <c r="A19" s="120"/>
      <c r="B19" s="119"/>
      <c r="C19" s="258" t="s">
        <v>107</v>
      </c>
      <c r="E19" s="113">
        <v>48.335351089588379</v>
      </c>
      <c r="F19" s="115">
        <v>11179</v>
      </c>
      <c r="G19" s="114">
        <v>11292</v>
      </c>
      <c r="H19" s="114">
        <v>11299</v>
      </c>
      <c r="I19" s="114">
        <v>11296</v>
      </c>
      <c r="J19" s="140">
        <v>11363</v>
      </c>
      <c r="K19" s="114">
        <v>-184</v>
      </c>
      <c r="L19" s="116">
        <v>-1.6192906802780955</v>
      </c>
    </row>
    <row r="20" spans="1:12" s="110" customFormat="1" ht="15" customHeight="1" x14ac:dyDescent="0.2">
      <c r="A20" s="120"/>
      <c r="B20" s="121" t="s">
        <v>110</v>
      </c>
      <c r="C20" s="258"/>
      <c r="E20" s="113">
        <v>19.884022135876606</v>
      </c>
      <c r="F20" s="115">
        <v>6755</v>
      </c>
      <c r="G20" s="114">
        <v>6681</v>
      </c>
      <c r="H20" s="114">
        <v>6593</v>
      </c>
      <c r="I20" s="114">
        <v>6478</v>
      </c>
      <c r="J20" s="140">
        <v>6343</v>
      </c>
      <c r="K20" s="114">
        <v>412</v>
      </c>
      <c r="L20" s="116">
        <v>6.49534920384676</v>
      </c>
    </row>
    <row r="21" spans="1:12" s="110" customFormat="1" ht="15" customHeight="1" x14ac:dyDescent="0.2">
      <c r="A21" s="120"/>
      <c r="B21" s="119"/>
      <c r="C21" s="258" t="s">
        <v>106</v>
      </c>
      <c r="E21" s="113">
        <v>52.272390821613619</v>
      </c>
      <c r="F21" s="115">
        <v>3531</v>
      </c>
      <c r="G21" s="114">
        <v>3507</v>
      </c>
      <c r="H21" s="114">
        <v>3501</v>
      </c>
      <c r="I21" s="114">
        <v>3438</v>
      </c>
      <c r="J21" s="140">
        <v>3366</v>
      </c>
      <c r="K21" s="114">
        <v>165</v>
      </c>
      <c r="L21" s="116">
        <v>4.9019607843137258</v>
      </c>
    </row>
    <row r="22" spans="1:12" s="110" customFormat="1" ht="15" customHeight="1" x14ac:dyDescent="0.2">
      <c r="A22" s="120"/>
      <c r="B22" s="119"/>
      <c r="C22" s="258" t="s">
        <v>107</v>
      </c>
      <c r="E22" s="113">
        <v>47.727609178386381</v>
      </c>
      <c r="F22" s="115">
        <v>3224</v>
      </c>
      <c r="G22" s="114">
        <v>3174</v>
      </c>
      <c r="H22" s="114">
        <v>3092</v>
      </c>
      <c r="I22" s="114">
        <v>3040</v>
      </c>
      <c r="J22" s="140">
        <v>2977</v>
      </c>
      <c r="K22" s="114">
        <v>247</v>
      </c>
      <c r="L22" s="116">
        <v>8.2969432314410483</v>
      </c>
    </row>
    <row r="23" spans="1:12" s="110" customFormat="1" ht="15" customHeight="1" x14ac:dyDescent="0.2">
      <c r="A23" s="120"/>
      <c r="B23" s="121" t="s">
        <v>111</v>
      </c>
      <c r="C23" s="258"/>
      <c r="E23" s="113">
        <v>0.68291534204639115</v>
      </c>
      <c r="F23" s="115">
        <v>232</v>
      </c>
      <c r="G23" s="114">
        <v>227</v>
      </c>
      <c r="H23" s="114">
        <v>215</v>
      </c>
      <c r="I23" s="114">
        <v>214</v>
      </c>
      <c r="J23" s="140">
        <v>214</v>
      </c>
      <c r="K23" s="114">
        <v>18</v>
      </c>
      <c r="L23" s="116">
        <v>8.4112149532710276</v>
      </c>
    </row>
    <row r="24" spans="1:12" s="110" customFormat="1" ht="15" customHeight="1" x14ac:dyDescent="0.2">
      <c r="A24" s="120"/>
      <c r="B24" s="119"/>
      <c r="C24" s="258" t="s">
        <v>106</v>
      </c>
      <c r="E24" s="113">
        <v>62.931034482758619</v>
      </c>
      <c r="F24" s="115">
        <v>146</v>
      </c>
      <c r="G24" s="114">
        <v>142</v>
      </c>
      <c r="H24" s="114">
        <v>131</v>
      </c>
      <c r="I24" s="114">
        <v>130</v>
      </c>
      <c r="J24" s="140">
        <v>127</v>
      </c>
      <c r="K24" s="114">
        <v>19</v>
      </c>
      <c r="L24" s="116">
        <v>14.960629921259843</v>
      </c>
    </row>
    <row r="25" spans="1:12" s="110" customFormat="1" ht="15" customHeight="1" x14ac:dyDescent="0.2">
      <c r="A25" s="120"/>
      <c r="B25" s="119"/>
      <c r="C25" s="258" t="s">
        <v>107</v>
      </c>
      <c r="E25" s="113">
        <v>37.068965517241381</v>
      </c>
      <c r="F25" s="115">
        <v>86</v>
      </c>
      <c r="G25" s="114">
        <v>85</v>
      </c>
      <c r="H25" s="114">
        <v>84</v>
      </c>
      <c r="I25" s="114">
        <v>84</v>
      </c>
      <c r="J25" s="140">
        <v>87</v>
      </c>
      <c r="K25" s="114">
        <v>-1</v>
      </c>
      <c r="L25" s="116">
        <v>-1.1494252873563218</v>
      </c>
    </row>
    <row r="26" spans="1:12" s="110" customFormat="1" ht="15" customHeight="1" x14ac:dyDescent="0.2">
      <c r="A26" s="120"/>
      <c r="C26" s="121" t="s">
        <v>187</v>
      </c>
      <c r="D26" s="110" t="s">
        <v>188</v>
      </c>
      <c r="E26" s="113">
        <v>0.15601083245025316</v>
      </c>
      <c r="F26" s="115">
        <v>53</v>
      </c>
      <c r="G26" s="114">
        <v>49</v>
      </c>
      <c r="H26" s="114">
        <v>56</v>
      </c>
      <c r="I26" s="114">
        <v>52</v>
      </c>
      <c r="J26" s="140">
        <v>56</v>
      </c>
      <c r="K26" s="114">
        <v>-3</v>
      </c>
      <c r="L26" s="116">
        <v>-5.3571428571428568</v>
      </c>
    </row>
    <row r="27" spans="1:12" s="110" customFormat="1" ht="15" customHeight="1" x14ac:dyDescent="0.2">
      <c r="A27" s="120"/>
      <c r="B27" s="119"/>
      <c r="D27" s="259" t="s">
        <v>106</v>
      </c>
      <c r="E27" s="113">
        <v>62.264150943396224</v>
      </c>
      <c r="F27" s="115">
        <v>33</v>
      </c>
      <c r="G27" s="114">
        <v>29</v>
      </c>
      <c r="H27" s="114">
        <v>33</v>
      </c>
      <c r="I27" s="114">
        <v>30</v>
      </c>
      <c r="J27" s="140">
        <v>29</v>
      </c>
      <c r="K27" s="114">
        <v>4</v>
      </c>
      <c r="L27" s="116">
        <v>13.793103448275861</v>
      </c>
    </row>
    <row r="28" spans="1:12" s="110" customFormat="1" ht="15" customHeight="1" x14ac:dyDescent="0.2">
      <c r="A28" s="120"/>
      <c r="B28" s="119"/>
      <c r="D28" s="259" t="s">
        <v>107</v>
      </c>
      <c r="E28" s="113">
        <v>37.735849056603776</v>
      </c>
      <c r="F28" s="115">
        <v>20</v>
      </c>
      <c r="G28" s="114">
        <v>20</v>
      </c>
      <c r="H28" s="114">
        <v>23</v>
      </c>
      <c r="I28" s="114">
        <v>22</v>
      </c>
      <c r="J28" s="140">
        <v>27</v>
      </c>
      <c r="K28" s="114">
        <v>-7</v>
      </c>
      <c r="L28" s="116">
        <v>-25.925925925925927</v>
      </c>
    </row>
    <row r="29" spans="1:12" s="110" customFormat="1" ht="24.95" customHeight="1" x14ac:dyDescent="0.2">
      <c r="A29" s="604" t="s">
        <v>189</v>
      </c>
      <c r="B29" s="605"/>
      <c r="C29" s="605"/>
      <c r="D29" s="606"/>
      <c r="E29" s="113">
        <v>94.312963617096429</v>
      </c>
      <c r="F29" s="115">
        <v>32040</v>
      </c>
      <c r="G29" s="114">
        <v>32380</v>
      </c>
      <c r="H29" s="114">
        <v>32392</v>
      </c>
      <c r="I29" s="114">
        <v>32109</v>
      </c>
      <c r="J29" s="140">
        <v>32068</v>
      </c>
      <c r="K29" s="114">
        <v>-28</v>
      </c>
      <c r="L29" s="116">
        <v>-8.7314456779343894E-2</v>
      </c>
    </row>
    <row r="30" spans="1:12" s="110" customFormat="1" ht="15" customHeight="1" x14ac:dyDescent="0.2">
      <c r="A30" s="120"/>
      <c r="B30" s="119"/>
      <c r="C30" s="258" t="s">
        <v>106</v>
      </c>
      <c r="E30" s="113">
        <v>51.379525593008736</v>
      </c>
      <c r="F30" s="115">
        <v>16462</v>
      </c>
      <c r="G30" s="114">
        <v>16636</v>
      </c>
      <c r="H30" s="114">
        <v>16733</v>
      </c>
      <c r="I30" s="114">
        <v>16573</v>
      </c>
      <c r="J30" s="140">
        <v>16483</v>
      </c>
      <c r="K30" s="114">
        <v>-21</v>
      </c>
      <c r="L30" s="116">
        <v>-0.12740399199174907</v>
      </c>
    </row>
    <row r="31" spans="1:12" s="110" customFormat="1" ht="15" customHeight="1" x14ac:dyDescent="0.2">
      <c r="A31" s="120"/>
      <c r="B31" s="119"/>
      <c r="C31" s="258" t="s">
        <v>107</v>
      </c>
      <c r="E31" s="113">
        <v>48.620474406991264</v>
      </c>
      <c r="F31" s="115">
        <v>15578</v>
      </c>
      <c r="G31" s="114">
        <v>15744</v>
      </c>
      <c r="H31" s="114">
        <v>15659</v>
      </c>
      <c r="I31" s="114">
        <v>15536</v>
      </c>
      <c r="J31" s="140">
        <v>15585</v>
      </c>
      <c r="K31" s="114">
        <v>-7</v>
      </c>
      <c r="L31" s="116">
        <v>-4.491498235482836E-2</v>
      </c>
    </row>
    <row r="32" spans="1:12" s="110" customFormat="1" ht="15" customHeight="1" x14ac:dyDescent="0.2">
      <c r="A32" s="120"/>
      <c r="B32" s="119" t="s">
        <v>117</v>
      </c>
      <c r="C32" s="258"/>
      <c r="E32" s="113">
        <v>5.6546567761686095</v>
      </c>
      <c r="F32" s="115">
        <v>1921</v>
      </c>
      <c r="G32" s="114">
        <v>1937</v>
      </c>
      <c r="H32" s="114">
        <v>1881</v>
      </c>
      <c r="I32" s="114">
        <v>1827</v>
      </c>
      <c r="J32" s="140">
        <v>1826</v>
      </c>
      <c r="K32" s="114">
        <v>95</v>
      </c>
      <c r="L32" s="116">
        <v>5.2026286966046005</v>
      </c>
    </row>
    <row r="33" spans="1:12" s="110" customFormat="1" ht="15" customHeight="1" x14ac:dyDescent="0.2">
      <c r="A33" s="120"/>
      <c r="B33" s="119"/>
      <c r="C33" s="258" t="s">
        <v>106</v>
      </c>
      <c r="E33" s="113">
        <v>64.029151483602291</v>
      </c>
      <c r="F33" s="115">
        <v>1230</v>
      </c>
      <c r="G33" s="114">
        <v>1246</v>
      </c>
      <c r="H33" s="114">
        <v>1198</v>
      </c>
      <c r="I33" s="114">
        <v>1170</v>
      </c>
      <c r="J33" s="140">
        <v>1160</v>
      </c>
      <c r="K33" s="114">
        <v>70</v>
      </c>
      <c r="L33" s="116">
        <v>6.0344827586206895</v>
      </c>
    </row>
    <row r="34" spans="1:12" s="110" customFormat="1" ht="15" customHeight="1" x14ac:dyDescent="0.2">
      <c r="A34" s="120"/>
      <c r="B34" s="119"/>
      <c r="C34" s="258" t="s">
        <v>107</v>
      </c>
      <c r="E34" s="113">
        <v>35.970848516397709</v>
      </c>
      <c r="F34" s="115">
        <v>691</v>
      </c>
      <c r="G34" s="114">
        <v>691</v>
      </c>
      <c r="H34" s="114">
        <v>683</v>
      </c>
      <c r="I34" s="114">
        <v>657</v>
      </c>
      <c r="J34" s="140">
        <v>666</v>
      </c>
      <c r="K34" s="114">
        <v>25</v>
      </c>
      <c r="L34" s="116">
        <v>3.7537537537537538</v>
      </c>
    </row>
    <row r="35" spans="1:12" s="110" customFormat="1" ht="24.95" customHeight="1" x14ac:dyDescent="0.2">
      <c r="A35" s="604" t="s">
        <v>190</v>
      </c>
      <c r="B35" s="605"/>
      <c r="C35" s="605"/>
      <c r="D35" s="606"/>
      <c r="E35" s="113">
        <v>72.512657482632761</v>
      </c>
      <c r="F35" s="115">
        <v>24634</v>
      </c>
      <c r="G35" s="114">
        <v>25005</v>
      </c>
      <c r="H35" s="114">
        <v>25117</v>
      </c>
      <c r="I35" s="114">
        <v>24848</v>
      </c>
      <c r="J35" s="140">
        <v>24836</v>
      </c>
      <c r="K35" s="114">
        <v>-202</v>
      </c>
      <c r="L35" s="116">
        <v>-0.81333548075374451</v>
      </c>
    </row>
    <row r="36" spans="1:12" s="110" customFormat="1" ht="15" customHeight="1" x14ac:dyDescent="0.2">
      <c r="A36" s="120"/>
      <c r="B36" s="119"/>
      <c r="C36" s="258" t="s">
        <v>106</v>
      </c>
      <c r="E36" s="113">
        <v>65.917025249654955</v>
      </c>
      <c r="F36" s="115">
        <v>16238</v>
      </c>
      <c r="G36" s="114">
        <v>16451</v>
      </c>
      <c r="H36" s="114">
        <v>16536</v>
      </c>
      <c r="I36" s="114">
        <v>16363</v>
      </c>
      <c r="J36" s="140">
        <v>16307</v>
      </c>
      <c r="K36" s="114">
        <v>-69</v>
      </c>
      <c r="L36" s="116">
        <v>-0.42313117066290551</v>
      </c>
    </row>
    <row r="37" spans="1:12" s="110" customFormat="1" ht="15" customHeight="1" x14ac:dyDescent="0.2">
      <c r="A37" s="120"/>
      <c r="B37" s="119"/>
      <c r="C37" s="258" t="s">
        <v>107</v>
      </c>
      <c r="E37" s="113">
        <v>34.082974750345052</v>
      </c>
      <c r="F37" s="115">
        <v>8396</v>
      </c>
      <c r="G37" s="114">
        <v>8554</v>
      </c>
      <c r="H37" s="114">
        <v>8581</v>
      </c>
      <c r="I37" s="114">
        <v>8485</v>
      </c>
      <c r="J37" s="140">
        <v>8529</v>
      </c>
      <c r="K37" s="114">
        <v>-133</v>
      </c>
      <c r="L37" s="116">
        <v>-1.5593856255129559</v>
      </c>
    </row>
    <row r="38" spans="1:12" s="110" customFormat="1" ht="15" customHeight="1" x14ac:dyDescent="0.2">
      <c r="A38" s="120"/>
      <c r="B38" s="119" t="s">
        <v>182</v>
      </c>
      <c r="C38" s="258"/>
      <c r="E38" s="113">
        <v>27.487342517367242</v>
      </c>
      <c r="F38" s="115">
        <v>9338</v>
      </c>
      <c r="G38" s="114">
        <v>9327</v>
      </c>
      <c r="H38" s="114">
        <v>9169</v>
      </c>
      <c r="I38" s="114">
        <v>9100</v>
      </c>
      <c r="J38" s="140">
        <v>9068</v>
      </c>
      <c r="K38" s="114">
        <v>270</v>
      </c>
      <c r="L38" s="116">
        <v>2.9775033083370093</v>
      </c>
    </row>
    <row r="39" spans="1:12" s="110" customFormat="1" ht="15" customHeight="1" x14ac:dyDescent="0.2">
      <c r="A39" s="120"/>
      <c r="B39" s="119"/>
      <c r="C39" s="258" t="s">
        <v>106</v>
      </c>
      <c r="E39" s="113">
        <v>15.635039623045619</v>
      </c>
      <c r="F39" s="115">
        <v>1460</v>
      </c>
      <c r="G39" s="114">
        <v>1441</v>
      </c>
      <c r="H39" s="114">
        <v>1402</v>
      </c>
      <c r="I39" s="114">
        <v>1387</v>
      </c>
      <c r="J39" s="140">
        <v>1341</v>
      </c>
      <c r="K39" s="114">
        <v>119</v>
      </c>
      <c r="L39" s="116">
        <v>8.8739746457867259</v>
      </c>
    </row>
    <row r="40" spans="1:12" s="110" customFormat="1" ht="15" customHeight="1" x14ac:dyDescent="0.2">
      <c r="A40" s="120"/>
      <c r="B40" s="119"/>
      <c r="C40" s="258" t="s">
        <v>107</v>
      </c>
      <c r="E40" s="113">
        <v>84.364960376954386</v>
      </c>
      <c r="F40" s="115">
        <v>7878</v>
      </c>
      <c r="G40" s="114">
        <v>7886</v>
      </c>
      <c r="H40" s="114">
        <v>7767</v>
      </c>
      <c r="I40" s="114">
        <v>7713</v>
      </c>
      <c r="J40" s="140">
        <v>7727</v>
      </c>
      <c r="K40" s="114">
        <v>151</v>
      </c>
      <c r="L40" s="116">
        <v>1.954186618351236</v>
      </c>
    </row>
    <row r="41" spans="1:12" s="110" customFormat="1" ht="24.75" customHeight="1" x14ac:dyDescent="0.2">
      <c r="A41" s="604" t="s">
        <v>518</v>
      </c>
      <c r="B41" s="605"/>
      <c r="C41" s="605"/>
      <c r="D41" s="606"/>
      <c r="E41" s="113">
        <v>5.2896503002472626</v>
      </c>
      <c r="F41" s="115">
        <v>1797</v>
      </c>
      <c r="G41" s="114">
        <v>2087</v>
      </c>
      <c r="H41" s="114">
        <v>2084</v>
      </c>
      <c r="I41" s="114">
        <v>1779</v>
      </c>
      <c r="J41" s="140">
        <v>1878</v>
      </c>
      <c r="K41" s="114">
        <v>-81</v>
      </c>
      <c r="L41" s="116">
        <v>-4.3130990415335466</v>
      </c>
    </row>
    <row r="42" spans="1:12" s="110" customFormat="1" ht="15" customHeight="1" x14ac:dyDescent="0.2">
      <c r="A42" s="120"/>
      <c r="B42" s="119"/>
      <c r="C42" s="258" t="s">
        <v>106</v>
      </c>
      <c r="E42" s="113">
        <v>55.8708959376739</v>
      </c>
      <c r="F42" s="115">
        <v>1004</v>
      </c>
      <c r="G42" s="114">
        <v>1180</v>
      </c>
      <c r="H42" s="114">
        <v>1190</v>
      </c>
      <c r="I42" s="114">
        <v>984</v>
      </c>
      <c r="J42" s="140">
        <v>1052</v>
      </c>
      <c r="K42" s="114">
        <v>-48</v>
      </c>
      <c r="L42" s="116">
        <v>-4.5627376425855513</v>
      </c>
    </row>
    <row r="43" spans="1:12" s="110" customFormat="1" ht="15" customHeight="1" x14ac:dyDescent="0.2">
      <c r="A43" s="123"/>
      <c r="B43" s="124"/>
      <c r="C43" s="260" t="s">
        <v>107</v>
      </c>
      <c r="D43" s="261"/>
      <c r="E43" s="125">
        <v>44.1291040623261</v>
      </c>
      <c r="F43" s="143">
        <v>793</v>
      </c>
      <c r="G43" s="144">
        <v>907</v>
      </c>
      <c r="H43" s="144">
        <v>894</v>
      </c>
      <c r="I43" s="144">
        <v>795</v>
      </c>
      <c r="J43" s="145">
        <v>826</v>
      </c>
      <c r="K43" s="144">
        <v>-33</v>
      </c>
      <c r="L43" s="146">
        <v>-3.9951573849878934</v>
      </c>
    </row>
    <row r="44" spans="1:12" s="110" customFormat="1" ht="45.75" customHeight="1" x14ac:dyDescent="0.2">
      <c r="A44" s="604" t="s">
        <v>191</v>
      </c>
      <c r="B44" s="605"/>
      <c r="C44" s="605"/>
      <c r="D44" s="606"/>
      <c r="E44" s="113">
        <v>0.12657482632756387</v>
      </c>
      <c r="F44" s="115">
        <v>43</v>
      </c>
      <c r="G44" s="114">
        <v>45</v>
      </c>
      <c r="H44" s="114">
        <v>45</v>
      </c>
      <c r="I44" s="114">
        <v>31</v>
      </c>
      <c r="J44" s="140">
        <v>41</v>
      </c>
      <c r="K44" s="114">
        <v>2</v>
      </c>
      <c r="L44" s="116">
        <v>4.8780487804878048</v>
      </c>
    </row>
    <row r="45" spans="1:12" s="110" customFormat="1" ht="15" customHeight="1" x14ac:dyDescent="0.2">
      <c r="A45" s="120"/>
      <c r="B45" s="119"/>
      <c r="C45" s="258" t="s">
        <v>106</v>
      </c>
      <c r="E45" s="113">
        <v>46.511627906976742</v>
      </c>
      <c r="F45" s="115">
        <v>20</v>
      </c>
      <c r="G45" s="114">
        <v>22</v>
      </c>
      <c r="H45" s="114">
        <v>22</v>
      </c>
      <c r="I45" s="114">
        <v>22</v>
      </c>
      <c r="J45" s="140">
        <v>29</v>
      </c>
      <c r="K45" s="114">
        <v>-9</v>
      </c>
      <c r="L45" s="116">
        <v>-31.03448275862069</v>
      </c>
    </row>
    <row r="46" spans="1:12" s="110" customFormat="1" ht="15" customHeight="1" x14ac:dyDescent="0.2">
      <c r="A46" s="123"/>
      <c r="B46" s="124"/>
      <c r="C46" s="260" t="s">
        <v>107</v>
      </c>
      <c r="D46" s="261"/>
      <c r="E46" s="125">
        <v>53.488372093023258</v>
      </c>
      <c r="F46" s="143">
        <v>23</v>
      </c>
      <c r="G46" s="144">
        <v>23</v>
      </c>
      <c r="H46" s="144">
        <v>23</v>
      </c>
      <c r="I46" s="144">
        <v>9</v>
      </c>
      <c r="J46" s="145">
        <v>12</v>
      </c>
      <c r="K46" s="144">
        <v>11</v>
      </c>
      <c r="L46" s="146">
        <v>91.666666666666671</v>
      </c>
    </row>
    <row r="47" spans="1:12" s="110" customFormat="1" ht="39" customHeight="1" x14ac:dyDescent="0.2">
      <c r="A47" s="604" t="s">
        <v>519</v>
      </c>
      <c r="B47" s="607"/>
      <c r="C47" s="607"/>
      <c r="D47" s="608"/>
      <c r="E47" s="113">
        <v>0.10302602142941246</v>
      </c>
      <c r="F47" s="115">
        <v>35</v>
      </c>
      <c r="G47" s="114">
        <v>30</v>
      </c>
      <c r="H47" s="114">
        <v>26</v>
      </c>
      <c r="I47" s="114">
        <v>30</v>
      </c>
      <c r="J47" s="140">
        <v>33</v>
      </c>
      <c r="K47" s="114">
        <v>2</v>
      </c>
      <c r="L47" s="116">
        <v>6.0606060606060606</v>
      </c>
    </row>
    <row r="48" spans="1:12" s="110" customFormat="1" ht="15" customHeight="1" x14ac:dyDescent="0.2">
      <c r="A48" s="120"/>
      <c r="B48" s="119"/>
      <c r="C48" s="258" t="s">
        <v>106</v>
      </c>
      <c r="E48" s="113">
        <v>40</v>
      </c>
      <c r="F48" s="115">
        <v>14</v>
      </c>
      <c r="G48" s="114">
        <v>12</v>
      </c>
      <c r="H48" s="114">
        <v>9</v>
      </c>
      <c r="I48" s="114">
        <v>13</v>
      </c>
      <c r="J48" s="140">
        <v>15</v>
      </c>
      <c r="K48" s="114">
        <v>-1</v>
      </c>
      <c r="L48" s="116">
        <v>-6.666666666666667</v>
      </c>
    </row>
    <row r="49" spans="1:12" s="110" customFormat="1" ht="15" customHeight="1" x14ac:dyDescent="0.2">
      <c r="A49" s="123"/>
      <c r="B49" s="124"/>
      <c r="C49" s="260" t="s">
        <v>107</v>
      </c>
      <c r="D49" s="261"/>
      <c r="E49" s="125">
        <v>60</v>
      </c>
      <c r="F49" s="143">
        <v>21</v>
      </c>
      <c r="G49" s="144">
        <v>18</v>
      </c>
      <c r="H49" s="144">
        <v>17</v>
      </c>
      <c r="I49" s="144">
        <v>17</v>
      </c>
      <c r="J49" s="145">
        <v>18</v>
      </c>
      <c r="K49" s="144">
        <v>3</v>
      </c>
      <c r="L49" s="146">
        <v>16.666666666666668</v>
      </c>
    </row>
    <row r="50" spans="1:12" s="110" customFormat="1" ht="24.95" customHeight="1" x14ac:dyDescent="0.2">
      <c r="A50" s="609" t="s">
        <v>192</v>
      </c>
      <c r="B50" s="610"/>
      <c r="C50" s="610"/>
      <c r="D50" s="611"/>
      <c r="E50" s="262">
        <v>9.4519015659955254</v>
      </c>
      <c r="F50" s="263">
        <v>3211</v>
      </c>
      <c r="G50" s="264">
        <v>3382</v>
      </c>
      <c r="H50" s="264">
        <v>3353</v>
      </c>
      <c r="I50" s="264">
        <v>3089</v>
      </c>
      <c r="J50" s="265">
        <v>3143</v>
      </c>
      <c r="K50" s="263">
        <v>68</v>
      </c>
      <c r="L50" s="266">
        <v>2.1635380209990456</v>
      </c>
    </row>
    <row r="51" spans="1:12" s="110" customFormat="1" ht="15" customHeight="1" x14ac:dyDescent="0.2">
      <c r="A51" s="120"/>
      <c r="B51" s="119"/>
      <c r="C51" s="258" t="s">
        <v>106</v>
      </c>
      <c r="E51" s="113">
        <v>56.088445966988481</v>
      </c>
      <c r="F51" s="115">
        <v>1801</v>
      </c>
      <c r="G51" s="114">
        <v>1872</v>
      </c>
      <c r="H51" s="114">
        <v>1890</v>
      </c>
      <c r="I51" s="114">
        <v>1756</v>
      </c>
      <c r="J51" s="140">
        <v>1776</v>
      </c>
      <c r="K51" s="114">
        <v>25</v>
      </c>
      <c r="L51" s="116">
        <v>1.4076576576576576</v>
      </c>
    </row>
    <row r="52" spans="1:12" s="110" customFormat="1" ht="15" customHeight="1" x14ac:dyDescent="0.2">
      <c r="A52" s="120"/>
      <c r="B52" s="119"/>
      <c r="C52" s="258" t="s">
        <v>107</v>
      </c>
      <c r="E52" s="113">
        <v>43.911554033011519</v>
      </c>
      <c r="F52" s="115">
        <v>1410</v>
      </c>
      <c r="G52" s="114">
        <v>1510</v>
      </c>
      <c r="H52" s="114">
        <v>1463</v>
      </c>
      <c r="I52" s="114">
        <v>1333</v>
      </c>
      <c r="J52" s="140">
        <v>1367</v>
      </c>
      <c r="K52" s="114">
        <v>43</v>
      </c>
      <c r="L52" s="116">
        <v>3.1455742501828823</v>
      </c>
    </row>
    <row r="53" spans="1:12" s="110" customFormat="1" ht="15" customHeight="1" x14ac:dyDescent="0.2">
      <c r="A53" s="120"/>
      <c r="B53" s="119"/>
      <c r="C53" s="258" t="s">
        <v>187</v>
      </c>
      <c r="D53" s="110" t="s">
        <v>193</v>
      </c>
      <c r="E53" s="113">
        <v>38.617253192151978</v>
      </c>
      <c r="F53" s="115">
        <v>1240</v>
      </c>
      <c r="G53" s="114">
        <v>1407</v>
      </c>
      <c r="H53" s="114">
        <v>1411</v>
      </c>
      <c r="I53" s="114">
        <v>1150</v>
      </c>
      <c r="J53" s="140">
        <v>1231</v>
      </c>
      <c r="K53" s="114">
        <v>9</v>
      </c>
      <c r="L53" s="116">
        <v>0.73111291632818842</v>
      </c>
    </row>
    <row r="54" spans="1:12" s="110" customFormat="1" ht="15" customHeight="1" x14ac:dyDescent="0.2">
      <c r="A54" s="120"/>
      <c r="B54" s="119"/>
      <c r="D54" s="267" t="s">
        <v>194</v>
      </c>
      <c r="E54" s="113">
        <v>58.87096774193548</v>
      </c>
      <c r="F54" s="115">
        <v>730</v>
      </c>
      <c r="G54" s="114">
        <v>809</v>
      </c>
      <c r="H54" s="114">
        <v>836</v>
      </c>
      <c r="I54" s="114">
        <v>676</v>
      </c>
      <c r="J54" s="140">
        <v>729</v>
      </c>
      <c r="K54" s="114">
        <v>1</v>
      </c>
      <c r="L54" s="116">
        <v>0.13717421124828533</v>
      </c>
    </row>
    <row r="55" spans="1:12" s="110" customFormat="1" ht="15" customHeight="1" x14ac:dyDescent="0.2">
      <c r="A55" s="120"/>
      <c r="B55" s="119"/>
      <c r="D55" s="267" t="s">
        <v>195</v>
      </c>
      <c r="E55" s="113">
        <v>41.12903225806452</v>
      </c>
      <c r="F55" s="115">
        <v>510</v>
      </c>
      <c r="G55" s="114">
        <v>598</v>
      </c>
      <c r="H55" s="114">
        <v>575</v>
      </c>
      <c r="I55" s="114">
        <v>474</v>
      </c>
      <c r="J55" s="140">
        <v>502</v>
      </c>
      <c r="K55" s="114">
        <v>8</v>
      </c>
      <c r="L55" s="116">
        <v>1.593625498007968</v>
      </c>
    </row>
    <row r="56" spans="1:12" s="110" customFormat="1" ht="15" customHeight="1" x14ac:dyDescent="0.2">
      <c r="A56" s="120"/>
      <c r="B56" s="119" t="s">
        <v>196</v>
      </c>
      <c r="C56" s="258"/>
      <c r="E56" s="113">
        <v>70.402095843635934</v>
      </c>
      <c r="F56" s="115">
        <v>23917</v>
      </c>
      <c r="G56" s="114">
        <v>24052</v>
      </c>
      <c r="H56" s="114">
        <v>24135</v>
      </c>
      <c r="I56" s="114">
        <v>24170</v>
      </c>
      <c r="J56" s="140">
        <v>24115</v>
      </c>
      <c r="K56" s="114">
        <v>-198</v>
      </c>
      <c r="L56" s="116">
        <v>-0.82106572672610412</v>
      </c>
    </row>
    <row r="57" spans="1:12" s="110" customFormat="1" ht="15" customHeight="1" x14ac:dyDescent="0.2">
      <c r="A57" s="120"/>
      <c r="B57" s="119"/>
      <c r="C57" s="258" t="s">
        <v>106</v>
      </c>
      <c r="E57" s="113">
        <v>50.332399548438346</v>
      </c>
      <c r="F57" s="115">
        <v>12038</v>
      </c>
      <c r="G57" s="114">
        <v>12115</v>
      </c>
      <c r="H57" s="114">
        <v>12226</v>
      </c>
      <c r="I57" s="114">
        <v>12204</v>
      </c>
      <c r="J57" s="140">
        <v>12110</v>
      </c>
      <c r="K57" s="114">
        <v>-72</v>
      </c>
      <c r="L57" s="116">
        <v>-0.59454995871180838</v>
      </c>
    </row>
    <row r="58" spans="1:12" s="110" customFormat="1" ht="15" customHeight="1" x14ac:dyDescent="0.2">
      <c r="A58" s="120"/>
      <c r="B58" s="119"/>
      <c r="C58" s="258" t="s">
        <v>107</v>
      </c>
      <c r="E58" s="113">
        <v>49.667600451561654</v>
      </c>
      <c r="F58" s="115">
        <v>11879</v>
      </c>
      <c r="G58" s="114">
        <v>11937</v>
      </c>
      <c r="H58" s="114">
        <v>11909</v>
      </c>
      <c r="I58" s="114">
        <v>11966</v>
      </c>
      <c r="J58" s="140">
        <v>12005</v>
      </c>
      <c r="K58" s="114">
        <v>-126</v>
      </c>
      <c r="L58" s="116">
        <v>-1.0495626822157433</v>
      </c>
    </row>
    <row r="59" spans="1:12" s="110" customFormat="1" ht="15" customHeight="1" x14ac:dyDescent="0.2">
      <c r="A59" s="120"/>
      <c r="B59" s="119"/>
      <c r="C59" s="258" t="s">
        <v>105</v>
      </c>
      <c r="D59" s="110" t="s">
        <v>197</v>
      </c>
      <c r="E59" s="113">
        <v>89.492829368231796</v>
      </c>
      <c r="F59" s="115">
        <v>21404</v>
      </c>
      <c r="G59" s="114">
        <v>21560</v>
      </c>
      <c r="H59" s="114">
        <v>21653</v>
      </c>
      <c r="I59" s="114">
        <v>21688</v>
      </c>
      <c r="J59" s="140">
        <v>21659</v>
      </c>
      <c r="K59" s="114">
        <v>-255</v>
      </c>
      <c r="L59" s="116">
        <v>-1.177339674038506</v>
      </c>
    </row>
    <row r="60" spans="1:12" s="110" customFormat="1" ht="15" customHeight="1" x14ac:dyDescent="0.2">
      <c r="A60" s="120"/>
      <c r="B60" s="119"/>
      <c r="C60" s="258"/>
      <c r="D60" s="267" t="s">
        <v>198</v>
      </c>
      <c r="E60" s="113">
        <v>48.271351149317887</v>
      </c>
      <c r="F60" s="115">
        <v>10332</v>
      </c>
      <c r="G60" s="114">
        <v>10416</v>
      </c>
      <c r="H60" s="114">
        <v>10530</v>
      </c>
      <c r="I60" s="114">
        <v>10515</v>
      </c>
      <c r="J60" s="140">
        <v>10436</v>
      </c>
      <c r="K60" s="114">
        <v>-104</v>
      </c>
      <c r="L60" s="116">
        <v>-0.99655040245304716</v>
      </c>
    </row>
    <row r="61" spans="1:12" s="110" customFormat="1" ht="15" customHeight="1" x14ac:dyDescent="0.2">
      <c r="A61" s="120"/>
      <c r="B61" s="119"/>
      <c r="C61" s="258"/>
      <c r="D61" s="267" t="s">
        <v>199</v>
      </c>
      <c r="E61" s="113">
        <v>51.728648850682113</v>
      </c>
      <c r="F61" s="115">
        <v>11072</v>
      </c>
      <c r="G61" s="114">
        <v>11144</v>
      </c>
      <c r="H61" s="114">
        <v>11123</v>
      </c>
      <c r="I61" s="114">
        <v>11173</v>
      </c>
      <c r="J61" s="140">
        <v>11223</v>
      </c>
      <c r="K61" s="114">
        <v>-151</v>
      </c>
      <c r="L61" s="116">
        <v>-1.3454513053550745</v>
      </c>
    </row>
    <row r="62" spans="1:12" s="110" customFormat="1" ht="15" customHeight="1" x14ac:dyDescent="0.2">
      <c r="A62" s="120"/>
      <c r="B62" s="119"/>
      <c r="C62" s="258"/>
      <c r="D62" s="258" t="s">
        <v>200</v>
      </c>
      <c r="E62" s="113">
        <v>10.507170631768199</v>
      </c>
      <c r="F62" s="115">
        <v>2513</v>
      </c>
      <c r="G62" s="114">
        <v>2492</v>
      </c>
      <c r="H62" s="114">
        <v>2482</v>
      </c>
      <c r="I62" s="114">
        <v>2482</v>
      </c>
      <c r="J62" s="140">
        <v>2456</v>
      </c>
      <c r="K62" s="114">
        <v>57</v>
      </c>
      <c r="L62" s="116">
        <v>2.3208469055374592</v>
      </c>
    </row>
    <row r="63" spans="1:12" s="110" customFormat="1" ht="15" customHeight="1" x14ac:dyDescent="0.2">
      <c r="A63" s="120"/>
      <c r="B63" s="119"/>
      <c r="C63" s="258"/>
      <c r="D63" s="267" t="s">
        <v>198</v>
      </c>
      <c r="E63" s="113">
        <v>67.886987664146432</v>
      </c>
      <c r="F63" s="115">
        <v>1706</v>
      </c>
      <c r="G63" s="114">
        <v>1699</v>
      </c>
      <c r="H63" s="114">
        <v>1696</v>
      </c>
      <c r="I63" s="114">
        <v>1689</v>
      </c>
      <c r="J63" s="140">
        <v>1674</v>
      </c>
      <c r="K63" s="114">
        <v>32</v>
      </c>
      <c r="L63" s="116">
        <v>1.9115890083632019</v>
      </c>
    </row>
    <row r="64" spans="1:12" s="110" customFormat="1" ht="15" customHeight="1" x14ac:dyDescent="0.2">
      <c r="A64" s="120"/>
      <c r="B64" s="119"/>
      <c r="C64" s="258"/>
      <c r="D64" s="267" t="s">
        <v>199</v>
      </c>
      <c r="E64" s="113">
        <v>32.113012335853561</v>
      </c>
      <c r="F64" s="115">
        <v>807</v>
      </c>
      <c r="G64" s="114">
        <v>793</v>
      </c>
      <c r="H64" s="114">
        <v>786</v>
      </c>
      <c r="I64" s="114">
        <v>793</v>
      </c>
      <c r="J64" s="140">
        <v>782</v>
      </c>
      <c r="K64" s="114">
        <v>25</v>
      </c>
      <c r="L64" s="116">
        <v>3.1969309462915603</v>
      </c>
    </row>
    <row r="65" spans="1:12" s="110" customFormat="1" ht="15" customHeight="1" x14ac:dyDescent="0.2">
      <c r="A65" s="120"/>
      <c r="B65" s="119" t="s">
        <v>201</v>
      </c>
      <c r="C65" s="258"/>
      <c r="E65" s="113">
        <v>15.780642882373719</v>
      </c>
      <c r="F65" s="115">
        <v>5361</v>
      </c>
      <c r="G65" s="114">
        <v>5390</v>
      </c>
      <c r="H65" s="114">
        <v>5330</v>
      </c>
      <c r="I65" s="114">
        <v>5286</v>
      </c>
      <c r="J65" s="140">
        <v>5195</v>
      </c>
      <c r="K65" s="114">
        <v>166</v>
      </c>
      <c r="L65" s="116">
        <v>3.1953801732435032</v>
      </c>
    </row>
    <row r="66" spans="1:12" s="110" customFormat="1" ht="15" customHeight="1" x14ac:dyDescent="0.2">
      <c r="A66" s="120"/>
      <c r="B66" s="119"/>
      <c r="C66" s="258" t="s">
        <v>106</v>
      </c>
      <c r="E66" s="113">
        <v>58.216750606230178</v>
      </c>
      <c r="F66" s="115">
        <v>3121</v>
      </c>
      <c r="G66" s="114">
        <v>3149</v>
      </c>
      <c r="H66" s="114">
        <v>3108</v>
      </c>
      <c r="I66" s="114">
        <v>3093</v>
      </c>
      <c r="J66" s="140">
        <v>3038</v>
      </c>
      <c r="K66" s="114">
        <v>83</v>
      </c>
      <c r="L66" s="116">
        <v>2.7320605661619486</v>
      </c>
    </row>
    <row r="67" spans="1:12" s="110" customFormat="1" ht="15" customHeight="1" x14ac:dyDescent="0.2">
      <c r="A67" s="120"/>
      <c r="B67" s="119"/>
      <c r="C67" s="258" t="s">
        <v>107</v>
      </c>
      <c r="E67" s="113">
        <v>41.783249393769822</v>
      </c>
      <c r="F67" s="115">
        <v>2240</v>
      </c>
      <c r="G67" s="114">
        <v>2241</v>
      </c>
      <c r="H67" s="114">
        <v>2222</v>
      </c>
      <c r="I67" s="114">
        <v>2193</v>
      </c>
      <c r="J67" s="140">
        <v>2157</v>
      </c>
      <c r="K67" s="114">
        <v>83</v>
      </c>
      <c r="L67" s="116">
        <v>3.8479369494668521</v>
      </c>
    </row>
    <row r="68" spans="1:12" s="110" customFormat="1" ht="15" customHeight="1" x14ac:dyDescent="0.2">
      <c r="A68" s="120"/>
      <c r="B68" s="119"/>
      <c r="C68" s="258" t="s">
        <v>105</v>
      </c>
      <c r="D68" s="110" t="s">
        <v>202</v>
      </c>
      <c r="E68" s="113">
        <v>19.36205931729155</v>
      </c>
      <c r="F68" s="115">
        <v>1038</v>
      </c>
      <c r="G68" s="114">
        <v>1053</v>
      </c>
      <c r="H68" s="114">
        <v>1022</v>
      </c>
      <c r="I68" s="114">
        <v>1011</v>
      </c>
      <c r="J68" s="140">
        <v>958</v>
      </c>
      <c r="K68" s="114">
        <v>80</v>
      </c>
      <c r="L68" s="116">
        <v>8.3507306889352826</v>
      </c>
    </row>
    <row r="69" spans="1:12" s="110" customFormat="1" ht="15" customHeight="1" x14ac:dyDescent="0.2">
      <c r="A69" s="120"/>
      <c r="B69" s="119"/>
      <c r="C69" s="258"/>
      <c r="D69" s="267" t="s">
        <v>198</v>
      </c>
      <c r="E69" s="113">
        <v>51.541425818882466</v>
      </c>
      <c r="F69" s="115">
        <v>535</v>
      </c>
      <c r="G69" s="114">
        <v>548</v>
      </c>
      <c r="H69" s="114">
        <v>523</v>
      </c>
      <c r="I69" s="114">
        <v>525</v>
      </c>
      <c r="J69" s="140">
        <v>486</v>
      </c>
      <c r="K69" s="114">
        <v>49</v>
      </c>
      <c r="L69" s="116">
        <v>10.08230452674897</v>
      </c>
    </row>
    <row r="70" spans="1:12" s="110" customFormat="1" ht="15" customHeight="1" x14ac:dyDescent="0.2">
      <c r="A70" s="120"/>
      <c r="B70" s="119"/>
      <c r="C70" s="258"/>
      <c r="D70" s="267" t="s">
        <v>199</v>
      </c>
      <c r="E70" s="113">
        <v>48.458574181117534</v>
      </c>
      <c r="F70" s="115">
        <v>503</v>
      </c>
      <c r="G70" s="114">
        <v>505</v>
      </c>
      <c r="H70" s="114">
        <v>499</v>
      </c>
      <c r="I70" s="114">
        <v>486</v>
      </c>
      <c r="J70" s="140">
        <v>472</v>
      </c>
      <c r="K70" s="114">
        <v>31</v>
      </c>
      <c r="L70" s="116">
        <v>6.5677966101694913</v>
      </c>
    </row>
    <row r="71" spans="1:12" s="110" customFormat="1" ht="15" customHeight="1" x14ac:dyDescent="0.2">
      <c r="A71" s="120"/>
      <c r="B71" s="119"/>
      <c r="C71" s="258"/>
      <c r="D71" s="110" t="s">
        <v>203</v>
      </c>
      <c r="E71" s="113">
        <v>74.631598582354044</v>
      </c>
      <c r="F71" s="115">
        <v>4001</v>
      </c>
      <c r="G71" s="114">
        <v>4018</v>
      </c>
      <c r="H71" s="114">
        <v>3990</v>
      </c>
      <c r="I71" s="114">
        <v>3966</v>
      </c>
      <c r="J71" s="140">
        <v>3937</v>
      </c>
      <c r="K71" s="114">
        <v>64</v>
      </c>
      <c r="L71" s="116">
        <v>1.6256032512065024</v>
      </c>
    </row>
    <row r="72" spans="1:12" s="110" customFormat="1" ht="15" customHeight="1" x14ac:dyDescent="0.2">
      <c r="A72" s="120"/>
      <c r="B72" s="119"/>
      <c r="C72" s="258"/>
      <c r="D72" s="267" t="s">
        <v>198</v>
      </c>
      <c r="E72" s="113">
        <v>59.710072481879529</v>
      </c>
      <c r="F72" s="115">
        <v>2389</v>
      </c>
      <c r="G72" s="114">
        <v>2403</v>
      </c>
      <c r="H72" s="114">
        <v>2390</v>
      </c>
      <c r="I72" s="114">
        <v>2378</v>
      </c>
      <c r="J72" s="140">
        <v>2370</v>
      </c>
      <c r="K72" s="114">
        <v>19</v>
      </c>
      <c r="L72" s="116">
        <v>0.80168776371308015</v>
      </c>
    </row>
    <row r="73" spans="1:12" s="110" customFormat="1" ht="15" customHeight="1" x14ac:dyDescent="0.2">
      <c r="A73" s="120"/>
      <c r="B73" s="119"/>
      <c r="C73" s="258"/>
      <c r="D73" s="267" t="s">
        <v>199</v>
      </c>
      <c r="E73" s="113">
        <v>40.289927518120471</v>
      </c>
      <c r="F73" s="115">
        <v>1612</v>
      </c>
      <c r="G73" s="114">
        <v>1615</v>
      </c>
      <c r="H73" s="114">
        <v>1600</v>
      </c>
      <c r="I73" s="114">
        <v>1588</v>
      </c>
      <c r="J73" s="140">
        <v>1567</v>
      </c>
      <c r="K73" s="114">
        <v>45</v>
      </c>
      <c r="L73" s="116">
        <v>2.8717294192724951</v>
      </c>
    </row>
    <row r="74" spans="1:12" s="110" customFormat="1" ht="15" customHeight="1" x14ac:dyDescent="0.2">
      <c r="A74" s="120"/>
      <c r="B74" s="119"/>
      <c r="C74" s="258"/>
      <c r="D74" s="110" t="s">
        <v>204</v>
      </c>
      <c r="E74" s="113">
        <v>6.0063421003544111</v>
      </c>
      <c r="F74" s="115">
        <v>322</v>
      </c>
      <c r="G74" s="114">
        <v>319</v>
      </c>
      <c r="H74" s="114">
        <v>318</v>
      </c>
      <c r="I74" s="114">
        <v>309</v>
      </c>
      <c r="J74" s="140">
        <v>300</v>
      </c>
      <c r="K74" s="114">
        <v>22</v>
      </c>
      <c r="L74" s="116">
        <v>7.333333333333333</v>
      </c>
    </row>
    <row r="75" spans="1:12" s="110" customFormat="1" ht="15" customHeight="1" x14ac:dyDescent="0.2">
      <c r="A75" s="120"/>
      <c r="B75" s="119"/>
      <c r="C75" s="258"/>
      <c r="D75" s="267" t="s">
        <v>198</v>
      </c>
      <c r="E75" s="113">
        <v>61.180124223602483</v>
      </c>
      <c r="F75" s="115">
        <v>197</v>
      </c>
      <c r="G75" s="114">
        <v>198</v>
      </c>
      <c r="H75" s="114">
        <v>195</v>
      </c>
      <c r="I75" s="114">
        <v>190</v>
      </c>
      <c r="J75" s="140">
        <v>182</v>
      </c>
      <c r="K75" s="114">
        <v>15</v>
      </c>
      <c r="L75" s="116">
        <v>8.2417582417582409</v>
      </c>
    </row>
    <row r="76" spans="1:12" s="110" customFormat="1" ht="15" customHeight="1" x14ac:dyDescent="0.2">
      <c r="A76" s="120"/>
      <c r="B76" s="119"/>
      <c r="C76" s="258"/>
      <c r="D76" s="267" t="s">
        <v>199</v>
      </c>
      <c r="E76" s="113">
        <v>38.819875776397517</v>
      </c>
      <c r="F76" s="115">
        <v>125</v>
      </c>
      <c r="G76" s="114">
        <v>121</v>
      </c>
      <c r="H76" s="114">
        <v>123</v>
      </c>
      <c r="I76" s="114">
        <v>119</v>
      </c>
      <c r="J76" s="140">
        <v>118</v>
      </c>
      <c r="K76" s="114">
        <v>7</v>
      </c>
      <c r="L76" s="116">
        <v>5.9322033898305087</v>
      </c>
    </row>
    <row r="77" spans="1:12" s="110" customFormat="1" ht="15" customHeight="1" x14ac:dyDescent="0.2">
      <c r="A77" s="534"/>
      <c r="B77" s="119" t="s">
        <v>205</v>
      </c>
      <c r="C77" s="268"/>
      <c r="D77" s="182"/>
      <c r="E77" s="113">
        <v>4.365359707994819</v>
      </c>
      <c r="F77" s="115">
        <v>1483</v>
      </c>
      <c r="G77" s="114">
        <v>1508</v>
      </c>
      <c r="H77" s="114">
        <v>1468</v>
      </c>
      <c r="I77" s="114">
        <v>1403</v>
      </c>
      <c r="J77" s="140">
        <v>1451</v>
      </c>
      <c r="K77" s="114">
        <v>32</v>
      </c>
      <c r="L77" s="116">
        <v>2.2053756030323917</v>
      </c>
    </row>
    <row r="78" spans="1:12" s="110" customFormat="1" ht="15" customHeight="1" x14ac:dyDescent="0.2">
      <c r="A78" s="120"/>
      <c r="B78" s="119"/>
      <c r="C78" s="268" t="s">
        <v>106</v>
      </c>
      <c r="D78" s="182"/>
      <c r="E78" s="113">
        <v>49.763991908293995</v>
      </c>
      <c r="F78" s="115">
        <v>738</v>
      </c>
      <c r="G78" s="114">
        <v>756</v>
      </c>
      <c r="H78" s="114">
        <v>714</v>
      </c>
      <c r="I78" s="114">
        <v>697</v>
      </c>
      <c r="J78" s="140">
        <v>724</v>
      </c>
      <c r="K78" s="114">
        <v>14</v>
      </c>
      <c r="L78" s="116">
        <v>1.9337016574585635</v>
      </c>
    </row>
    <row r="79" spans="1:12" s="110" customFormat="1" ht="15" customHeight="1" x14ac:dyDescent="0.2">
      <c r="A79" s="123"/>
      <c r="B79" s="124"/>
      <c r="C79" s="260" t="s">
        <v>107</v>
      </c>
      <c r="D79" s="261"/>
      <c r="E79" s="125">
        <v>50.236008091706005</v>
      </c>
      <c r="F79" s="143">
        <v>745</v>
      </c>
      <c r="G79" s="144">
        <v>752</v>
      </c>
      <c r="H79" s="144">
        <v>754</v>
      </c>
      <c r="I79" s="144">
        <v>706</v>
      </c>
      <c r="J79" s="145">
        <v>727</v>
      </c>
      <c r="K79" s="144">
        <v>18</v>
      </c>
      <c r="L79" s="146">
        <v>2.4759284731774414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33972</v>
      </c>
      <c r="E11" s="114">
        <v>34332</v>
      </c>
      <c r="F11" s="114">
        <v>34286</v>
      </c>
      <c r="G11" s="114">
        <v>33948</v>
      </c>
      <c r="H11" s="140">
        <v>33904</v>
      </c>
      <c r="I11" s="115">
        <v>68</v>
      </c>
      <c r="J11" s="116">
        <v>0.20056630486078339</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 customHeight="1" x14ac:dyDescent="0.2">
      <c r="A14" s="193" t="s">
        <v>215</v>
      </c>
      <c r="B14" s="199" t="s">
        <v>137</v>
      </c>
      <c r="C14" s="113">
        <v>28.258565877781702</v>
      </c>
      <c r="D14" s="115">
        <v>9600</v>
      </c>
      <c r="E14" s="114">
        <v>9708</v>
      </c>
      <c r="F14" s="114">
        <v>9762</v>
      </c>
      <c r="G14" s="114">
        <v>9615</v>
      </c>
      <c r="H14" s="140">
        <v>9567</v>
      </c>
      <c r="I14" s="115">
        <v>33</v>
      </c>
      <c r="J14" s="116">
        <v>0.3449357165255566</v>
      </c>
      <c r="K14" s="110"/>
      <c r="L14" s="110"/>
      <c r="M14" s="110"/>
      <c r="N14" s="110"/>
      <c r="O14" s="110"/>
    </row>
    <row r="15" spans="1:15" s="110" customFormat="1" ht="24.75" customHeight="1" x14ac:dyDescent="0.2">
      <c r="A15" s="193" t="s">
        <v>216</v>
      </c>
      <c r="B15" s="199" t="s">
        <v>217</v>
      </c>
      <c r="C15" s="113">
        <v>1.7131755563405158</v>
      </c>
      <c r="D15" s="115">
        <v>582</v>
      </c>
      <c r="E15" s="114">
        <v>606</v>
      </c>
      <c r="F15" s="114">
        <v>638</v>
      </c>
      <c r="G15" s="114">
        <v>635</v>
      </c>
      <c r="H15" s="140">
        <v>647</v>
      </c>
      <c r="I15" s="115">
        <v>-65</v>
      </c>
      <c r="J15" s="116">
        <v>-10.046367851622875</v>
      </c>
    </row>
    <row r="16" spans="1:15" s="287" customFormat="1" ht="24.95" customHeight="1" x14ac:dyDescent="0.2">
      <c r="A16" s="193" t="s">
        <v>218</v>
      </c>
      <c r="B16" s="199" t="s">
        <v>141</v>
      </c>
      <c r="C16" s="113">
        <v>25.097138820204876</v>
      </c>
      <c r="D16" s="115">
        <v>8526</v>
      </c>
      <c r="E16" s="114">
        <v>8605</v>
      </c>
      <c r="F16" s="114">
        <v>8577</v>
      </c>
      <c r="G16" s="114">
        <v>8412</v>
      </c>
      <c r="H16" s="140">
        <v>8352</v>
      </c>
      <c r="I16" s="115">
        <v>174</v>
      </c>
      <c r="J16" s="116">
        <v>2.0833333333333335</v>
      </c>
      <c r="K16" s="110"/>
      <c r="L16" s="110"/>
      <c r="M16" s="110"/>
      <c r="N16" s="110"/>
      <c r="O16" s="110"/>
    </row>
    <row r="17" spans="1:15" s="110" customFormat="1" ht="24.95" customHeight="1" x14ac:dyDescent="0.2">
      <c r="A17" s="193" t="s">
        <v>219</v>
      </c>
      <c r="B17" s="199" t="s">
        <v>220</v>
      </c>
      <c r="C17" s="113">
        <v>1.4482515012363122</v>
      </c>
      <c r="D17" s="115">
        <v>492</v>
      </c>
      <c r="E17" s="114">
        <v>497</v>
      </c>
      <c r="F17" s="114">
        <v>547</v>
      </c>
      <c r="G17" s="114">
        <v>568</v>
      </c>
      <c r="H17" s="140">
        <v>568</v>
      </c>
      <c r="I17" s="115">
        <v>-76</v>
      </c>
      <c r="J17" s="116">
        <v>-13.380281690140846</v>
      </c>
    </row>
    <row r="18" spans="1:15" s="287" customFormat="1" ht="24.95" customHeight="1" x14ac:dyDescent="0.2">
      <c r="A18" s="201" t="s">
        <v>144</v>
      </c>
      <c r="B18" s="202" t="s">
        <v>145</v>
      </c>
      <c r="C18" s="113">
        <v>2.2165312610385022</v>
      </c>
      <c r="D18" s="115">
        <v>753</v>
      </c>
      <c r="E18" s="114">
        <v>731</v>
      </c>
      <c r="F18" s="114">
        <v>747</v>
      </c>
      <c r="G18" s="114">
        <v>747</v>
      </c>
      <c r="H18" s="140">
        <v>756</v>
      </c>
      <c r="I18" s="115">
        <v>-3</v>
      </c>
      <c r="J18" s="116">
        <v>-0.3968253968253968</v>
      </c>
      <c r="K18" s="110"/>
      <c r="L18" s="110"/>
      <c r="M18" s="110"/>
      <c r="N18" s="110"/>
      <c r="O18" s="110"/>
    </row>
    <row r="19" spans="1:15" s="110" customFormat="1" ht="24.95" customHeight="1" x14ac:dyDescent="0.2">
      <c r="A19" s="193" t="s">
        <v>146</v>
      </c>
      <c r="B19" s="199" t="s">
        <v>147</v>
      </c>
      <c r="C19" s="113">
        <v>9.2046391145649356</v>
      </c>
      <c r="D19" s="115">
        <v>3127</v>
      </c>
      <c r="E19" s="114">
        <v>3157</v>
      </c>
      <c r="F19" s="114">
        <v>3170</v>
      </c>
      <c r="G19" s="114">
        <v>3083</v>
      </c>
      <c r="H19" s="140">
        <v>3120</v>
      </c>
      <c r="I19" s="115">
        <v>7</v>
      </c>
      <c r="J19" s="116">
        <v>0.22435897435897437</v>
      </c>
    </row>
    <row r="20" spans="1:15" s="287" customFormat="1" ht="24.95" customHeight="1" x14ac:dyDescent="0.2">
      <c r="A20" s="193" t="s">
        <v>148</v>
      </c>
      <c r="B20" s="199" t="s">
        <v>149</v>
      </c>
      <c r="C20" s="113">
        <v>2.4461321087954788</v>
      </c>
      <c r="D20" s="115">
        <v>831</v>
      </c>
      <c r="E20" s="114">
        <v>863</v>
      </c>
      <c r="F20" s="114">
        <v>848</v>
      </c>
      <c r="G20" s="114">
        <v>844</v>
      </c>
      <c r="H20" s="140">
        <v>832</v>
      </c>
      <c r="I20" s="115">
        <v>-1</v>
      </c>
      <c r="J20" s="116">
        <v>-0.1201923076923077</v>
      </c>
      <c r="K20" s="110"/>
      <c r="L20" s="110"/>
      <c r="M20" s="110"/>
      <c r="N20" s="110"/>
      <c r="O20" s="110"/>
    </row>
    <row r="21" spans="1:15" s="110" customFormat="1" ht="24.95" customHeight="1" x14ac:dyDescent="0.2">
      <c r="A21" s="201" t="s">
        <v>150</v>
      </c>
      <c r="B21" s="202" t="s">
        <v>151</v>
      </c>
      <c r="C21" s="113">
        <v>1.9987048157306018</v>
      </c>
      <c r="D21" s="115">
        <v>679</v>
      </c>
      <c r="E21" s="114">
        <v>693</v>
      </c>
      <c r="F21" s="114">
        <v>711</v>
      </c>
      <c r="G21" s="114">
        <v>709</v>
      </c>
      <c r="H21" s="140">
        <v>704</v>
      </c>
      <c r="I21" s="115">
        <v>-25</v>
      </c>
      <c r="J21" s="116">
        <v>-3.5511363636363638</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t="s">
        <v>513</v>
      </c>
      <c r="D23" s="115" t="s">
        <v>513</v>
      </c>
      <c r="E23" s="114" t="s">
        <v>513</v>
      </c>
      <c r="F23" s="114" t="s">
        <v>513</v>
      </c>
      <c r="G23" s="114" t="s">
        <v>513</v>
      </c>
      <c r="H23" s="140" t="s">
        <v>513</v>
      </c>
      <c r="I23" s="115" t="s">
        <v>513</v>
      </c>
      <c r="J23" s="116" t="s">
        <v>513</v>
      </c>
    </row>
    <row r="24" spans="1:15" s="110" customFormat="1" ht="24.95" customHeight="1" x14ac:dyDescent="0.2">
      <c r="A24" s="193" t="s">
        <v>156</v>
      </c>
      <c r="B24" s="199" t="s">
        <v>221</v>
      </c>
      <c r="C24" s="113">
        <v>4.6302837630990226</v>
      </c>
      <c r="D24" s="115">
        <v>1573</v>
      </c>
      <c r="E24" s="114">
        <v>1604</v>
      </c>
      <c r="F24" s="114">
        <v>1574</v>
      </c>
      <c r="G24" s="114">
        <v>1575</v>
      </c>
      <c r="H24" s="140">
        <v>1600</v>
      </c>
      <c r="I24" s="115">
        <v>-27</v>
      </c>
      <c r="J24" s="116">
        <v>-1.6875</v>
      </c>
    </row>
    <row r="25" spans="1:15" s="110" customFormat="1" ht="24.95" customHeight="1" x14ac:dyDescent="0.2">
      <c r="A25" s="193" t="s">
        <v>222</v>
      </c>
      <c r="B25" s="204" t="s">
        <v>159</v>
      </c>
      <c r="C25" s="113">
        <v>3.6147415518662429</v>
      </c>
      <c r="D25" s="115">
        <v>1228</v>
      </c>
      <c r="E25" s="114">
        <v>1219</v>
      </c>
      <c r="F25" s="114">
        <v>1138</v>
      </c>
      <c r="G25" s="114">
        <v>1127</v>
      </c>
      <c r="H25" s="140">
        <v>1105</v>
      </c>
      <c r="I25" s="115">
        <v>123</v>
      </c>
      <c r="J25" s="116">
        <v>11.131221719457013</v>
      </c>
    </row>
    <row r="26" spans="1:15" s="110" customFormat="1" ht="24.95" customHeight="1" x14ac:dyDescent="0.2">
      <c r="A26" s="201">
        <v>782.78300000000002</v>
      </c>
      <c r="B26" s="203" t="s">
        <v>160</v>
      </c>
      <c r="C26" s="113">
        <v>2.1606028494053926</v>
      </c>
      <c r="D26" s="115">
        <v>734</v>
      </c>
      <c r="E26" s="114">
        <v>765</v>
      </c>
      <c r="F26" s="114">
        <v>801</v>
      </c>
      <c r="G26" s="114">
        <v>845</v>
      </c>
      <c r="H26" s="140">
        <v>885</v>
      </c>
      <c r="I26" s="115">
        <v>-151</v>
      </c>
      <c r="J26" s="116">
        <v>-17.062146892655367</v>
      </c>
    </row>
    <row r="27" spans="1:15" s="110" customFormat="1" ht="24.95" customHeight="1" x14ac:dyDescent="0.2">
      <c r="A27" s="193" t="s">
        <v>161</v>
      </c>
      <c r="B27" s="199" t="s">
        <v>223</v>
      </c>
      <c r="C27" s="113">
        <v>4.9305310255504535</v>
      </c>
      <c r="D27" s="115">
        <v>1675</v>
      </c>
      <c r="E27" s="114">
        <v>1682</v>
      </c>
      <c r="F27" s="114">
        <v>1692</v>
      </c>
      <c r="G27" s="114">
        <v>1663</v>
      </c>
      <c r="H27" s="140">
        <v>1664</v>
      </c>
      <c r="I27" s="115">
        <v>11</v>
      </c>
      <c r="J27" s="116">
        <v>0.66105769230769229</v>
      </c>
    </row>
    <row r="28" spans="1:15" s="110" customFormat="1" ht="24.95" customHeight="1" x14ac:dyDescent="0.2">
      <c r="A28" s="193" t="s">
        <v>163</v>
      </c>
      <c r="B28" s="199" t="s">
        <v>164</v>
      </c>
      <c r="C28" s="113">
        <v>4.182856470034146</v>
      </c>
      <c r="D28" s="115">
        <v>1421</v>
      </c>
      <c r="E28" s="114">
        <v>1257</v>
      </c>
      <c r="F28" s="114">
        <v>1242</v>
      </c>
      <c r="G28" s="114">
        <v>1238</v>
      </c>
      <c r="H28" s="140">
        <v>1155</v>
      </c>
      <c r="I28" s="115">
        <v>266</v>
      </c>
      <c r="J28" s="116">
        <v>23.030303030303031</v>
      </c>
    </row>
    <row r="29" spans="1:15" s="110" customFormat="1" ht="24.95" customHeight="1" x14ac:dyDescent="0.2">
      <c r="A29" s="193">
        <v>86</v>
      </c>
      <c r="B29" s="199" t="s">
        <v>165</v>
      </c>
      <c r="C29" s="113">
        <v>8.0684092782291295</v>
      </c>
      <c r="D29" s="115">
        <v>2741</v>
      </c>
      <c r="E29" s="114">
        <v>2764</v>
      </c>
      <c r="F29" s="114">
        <v>2765</v>
      </c>
      <c r="G29" s="114">
        <v>2769</v>
      </c>
      <c r="H29" s="140">
        <v>2779</v>
      </c>
      <c r="I29" s="115">
        <v>-38</v>
      </c>
      <c r="J29" s="116">
        <v>-1.3673983447283196</v>
      </c>
    </row>
    <row r="30" spans="1:15" s="110" customFormat="1" ht="24.95" customHeight="1" x14ac:dyDescent="0.2">
      <c r="A30" s="193">
        <v>87.88</v>
      </c>
      <c r="B30" s="204" t="s">
        <v>166</v>
      </c>
      <c r="C30" s="113">
        <v>3.4852231249264101</v>
      </c>
      <c r="D30" s="115">
        <v>1184</v>
      </c>
      <c r="E30" s="114">
        <v>1376</v>
      </c>
      <c r="F30" s="114">
        <v>1362</v>
      </c>
      <c r="G30" s="114">
        <v>1359</v>
      </c>
      <c r="H30" s="140">
        <v>1337</v>
      </c>
      <c r="I30" s="115">
        <v>-153</v>
      </c>
      <c r="J30" s="116">
        <v>-11.443530291697831</v>
      </c>
    </row>
    <row r="31" spans="1:15" s="110" customFormat="1" ht="24.95" customHeight="1" x14ac:dyDescent="0.2">
      <c r="A31" s="193" t="s">
        <v>167</v>
      </c>
      <c r="B31" s="199" t="s">
        <v>168</v>
      </c>
      <c r="C31" s="113">
        <v>3.2968326857411987</v>
      </c>
      <c r="D31" s="115">
        <v>1120</v>
      </c>
      <c r="E31" s="114">
        <v>1130</v>
      </c>
      <c r="F31" s="114">
        <v>1102</v>
      </c>
      <c r="G31" s="114">
        <v>1108</v>
      </c>
      <c r="H31" s="140">
        <v>1123</v>
      </c>
      <c r="I31" s="115">
        <v>-3</v>
      </c>
      <c r="J31" s="116">
        <v>-0.26714158504007124</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67.958907335452722</v>
      </c>
      <c r="D36" s="143">
        <v>23087</v>
      </c>
      <c r="E36" s="144">
        <v>23363</v>
      </c>
      <c r="F36" s="144">
        <v>23246</v>
      </c>
      <c r="G36" s="144">
        <v>23063</v>
      </c>
      <c r="H36" s="145">
        <v>23060</v>
      </c>
      <c r="I36" s="143">
        <v>27</v>
      </c>
      <c r="J36" s="146">
        <v>0.11708586296617519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2020-09-25T11:27:05Z</dcterms:created>
  <dcterms:modified xsi:type="dcterms:W3CDTF">2020-09-28T08:11:26Z</dcterms:modified>
</cp:coreProperties>
</file>