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C34" i="24"/>
  <c r="G34" i="24" s="1"/>
  <c r="C33" i="24"/>
  <c r="C32" i="24"/>
  <c r="C31" i="24"/>
  <c r="C30" i="24"/>
  <c r="G30" i="24" s="1"/>
  <c r="C29" i="24"/>
  <c r="C28" i="24"/>
  <c r="C27" i="24"/>
  <c r="C26" i="24"/>
  <c r="G26" i="24" s="1"/>
  <c r="C25" i="24"/>
  <c r="C24" i="24"/>
  <c r="C23" i="24"/>
  <c r="C22" i="24"/>
  <c r="C21" i="24"/>
  <c r="C20" i="24"/>
  <c r="C19" i="24"/>
  <c r="C18" i="24"/>
  <c r="G18" i="24" s="1"/>
  <c r="C17"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K7" i="24" s="1"/>
  <c r="K24" i="24" l="1"/>
  <c r="J24" i="24"/>
  <c r="H24" i="24"/>
  <c r="F24" i="24"/>
  <c r="D24" i="24"/>
  <c r="G25" i="24"/>
  <c r="M25" i="24"/>
  <c r="E25" i="24"/>
  <c r="L25" i="24"/>
  <c r="I25" i="24"/>
  <c r="K16" i="24"/>
  <c r="J16" i="24"/>
  <c r="H16" i="24"/>
  <c r="F16" i="24"/>
  <c r="D16" i="24"/>
  <c r="G33" i="24"/>
  <c r="M33" i="24"/>
  <c r="E33" i="24"/>
  <c r="L33" i="24"/>
  <c r="I33" i="24"/>
  <c r="G17" i="24"/>
  <c r="M17" i="24"/>
  <c r="E17" i="24"/>
  <c r="L17" i="24"/>
  <c r="I17" i="24"/>
  <c r="F29" i="24"/>
  <c r="D29" i="24"/>
  <c r="J29" i="24"/>
  <c r="H29" i="24"/>
  <c r="K29" i="24"/>
  <c r="I22" i="24"/>
  <c r="L22" i="24"/>
  <c r="M22" i="24"/>
  <c r="E22" i="24"/>
  <c r="G35" i="24"/>
  <c r="M35" i="24"/>
  <c r="E35" i="24"/>
  <c r="L35" i="24"/>
  <c r="I35" i="24"/>
  <c r="K20" i="24"/>
  <c r="J20" i="24"/>
  <c r="H20" i="24"/>
  <c r="F20" i="24"/>
  <c r="D20" i="24"/>
  <c r="K26" i="24"/>
  <c r="J26" i="24"/>
  <c r="H26" i="24"/>
  <c r="F26" i="24"/>
  <c r="D26" i="24"/>
  <c r="I16" i="24"/>
  <c r="L16" i="24"/>
  <c r="G16" i="24"/>
  <c r="E16" i="24"/>
  <c r="M16" i="24"/>
  <c r="G29" i="24"/>
  <c r="M29" i="24"/>
  <c r="E29" i="24"/>
  <c r="L29" i="24"/>
  <c r="I29" i="24"/>
  <c r="K58" i="24"/>
  <c r="I58" i="24"/>
  <c r="J58" i="24"/>
  <c r="K32" i="24"/>
  <c r="J32" i="24"/>
  <c r="H32" i="24"/>
  <c r="F32" i="24"/>
  <c r="D32" i="24"/>
  <c r="F23" i="24"/>
  <c r="D23" i="24"/>
  <c r="J23" i="24"/>
  <c r="H23" i="24"/>
  <c r="K23" i="24"/>
  <c r="F33" i="24"/>
  <c r="D33" i="24"/>
  <c r="J33" i="24"/>
  <c r="H33" i="24"/>
  <c r="K33" i="24"/>
  <c r="G19" i="24"/>
  <c r="M19" i="24"/>
  <c r="E19" i="24"/>
  <c r="L19" i="24"/>
  <c r="I19" i="24"/>
  <c r="G23" i="24"/>
  <c r="M23" i="24"/>
  <c r="E23" i="24"/>
  <c r="L23" i="24"/>
  <c r="I23" i="24"/>
  <c r="I37" i="24"/>
  <c r="G37" i="24"/>
  <c r="L37" i="24"/>
  <c r="M37" i="24"/>
  <c r="E37" i="24"/>
  <c r="F17" i="24"/>
  <c r="D17" i="24"/>
  <c r="J17" i="24"/>
  <c r="H17" i="24"/>
  <c r="K17" i="24"/>
  <c r="F27" i="24"/>
  <c r="D27" i="24"/>
  <c r="J27" i="24"/>
  <c r="H27" i="24"/>
  <c r="K30" i="24"/>
  <c r="J30" i="24"/>
  <c r="H30" i="24"/>
  <c r="F30" i="24"/>
  <c r="D30" i="24"/>
  <c r="D38" i="24"/>
  <c r="K38" i="24"/>
  <c r="J38" i="24"/>
  <c r="H38" i="24"/>
  <c r="F38" i="24"/>
  <c r="I30" i="24"/>
  <c r="L30" i="24"/>
  <c r="M30" i="24"/>
  <c r="E30" i="24"/>
  <c r="K74" i="24"/>
  <c r="I74" i="24"/>
  <c r="J74" i="24"/>
  <c r="J77" i="24" s="1"/>
  <c r="F9" i="24"/>
  <c r="D9" i="24"/>
  <c r="J9" i="24"/>
  <c r="H9" i="24"/>
  <c r="K9" i="24"/>
  <c r="B14" i="24"/>
  <c r="B6" i="24"/>
  <c r="F21" i="24"/>
  <c r="D21" i="24"/>
  <c r="J21" i="24"/>
  <c r="H21" i="24"/>
  <c r="K21" i="24"/>
  <c r="K34" i="24"/>
  <c r="J34" i="24"/>
  <c r="H34" i="24"/>
  <c r="F34" i="24"/>
  <c r="D34" i="24"/>
  <c r="I20" i="24"/>
  <c r="L20" i="24"/>
  <c r="M20" i="24"/>
  <c r="G20" i="24"/>
  <c r="E20" i="24"/>
  <c r="I24" i="24"/>
  <c r="L24" i="24"/>
  <c r="G24" i="24"/>
  <c r="E24" i="24"/>
  <c r="M24" i="24"/>
  <c r="M38" i="24"/>
  <c r="E38" i="24"/>
  <c r="L38" i="24"/>
  <c r="G38" i="24"/>
  <c r="F7" i="24"/>
  <c r="D7" i="24"/>
  <c r="J7" i="24"/>
  <c r="H7" i="24"/>
  <c r="K18" i="24"/>
  <c r="J18" i="24"/>
  <c r="H18" i="24"/>
  <c r="F18" i="24"/>
  <c r="D18" i="24"/>
  <c r="K28" i="24"/>
  <c r="J28" i="24"/>
  <c r="H28" i="24"/>
  <c r="F28" i="24"/>
  <c r="D28" i="24"/>
  <c r="I8" i="24"/>
  <c r="L8" i="24"/>
  <c r="M8" i="24"/>
  <c r="G8" i="24"/>
  <c r="E8" i="24"/>
  <c r="G9" i="24"/>
  <c r="M9" i="24"/>
  <c r="E9" i="24"/>
  <c r="L9" i="24"/>
  <c r="I9" i="24"/>
  <c r="C14" i="24"/>
  <c r="C6" i="24"/>
  <c r="G27" i="24"/>
  <c r="M27" i="24"/>
  <c r="E27" i="24"/>
  <c r="L27" i="24"/>
  <c r="I27" i="24"/>
  <c r="G31" i="24"/>
  <c r="M31" i="24"/>
  <c r="E31" i="24"/>
  <c r="L31" i="24"/>
  <c r="I31" i="24"/>
  <c r="G22" i="24"/>
  <c r="I38" i="24"/>
  <c r="K8" i="24"/>
  <c r="J8" i="24"/>
  <c r="H8" i="24"/>
  <c r="F8" i="24"/>
  <c r="D8" i="24"/>
  <c r="F15" i="24"/>
  <c r="D15" i="24"/>
  <c r="J15" i="24"/>
  <c r="H15" i="24"/>
  <c r="K15" i="24"/>
  <c r="F31" i="24"/>
  <c r="D31" i="24"/>
  <c r="J31" i="24"/>
  <c r="H31" i="24"/>
  <c r="K31" i="24"/>
  <c r="F35" i="24"/>
  <c r="D35" i="24"/>
  <c r="J35" i="24"/>
  <c r="H35" i="24"/>
  <c r="B45" i="24"/>
  <c r="B39" i="24"/>
  <c r="G7" i="24"/>
  <c r="M7" i="24"/>
  <c r="E7" i="24"/>
  <c r="L7" i="24"/>
  <c r="I7" i="24"/>
  <c r="G21" i="24"/>
  <c r="M21" i="24"/>
  <c r="E21" i="24"/>
  <c r="L21" i="24"/>
  <c r="I21" i="24"/>
  <c r="C45" i="24"/>
  <c r="C39" i="24"/>
  <c r="K66" i="24"/>
  <c r="I66" i="24"/>
  <c r="J66" i="24"/>
  <c r="H37" i="24"/>
  <c r="F37" i="24"/>
  <c r="D37" i="24"/>
  <c r="J37" i="24"/>
  <c r="K37" i="24"/>
  <c r="F19" i="24"/>
  <c r="D19" i="24"/>
  <c r="J19" i="24"/>
  <c r="H19" i="24"/>
  <c r="K22" i="24"/>
  <c r="J22" i="24"/>
  <c r="H22" i="24"/>
  <c r="F22" i="24"/>
  <c r="D22" i="24"/>
  <c r="F25" i="24"/>
  <c r="D25" i="24"/>
  <c r="J25" i="24"/>
  <c r="H25" i="24"/>
  <c r="K25" i="24"/>
  <c r="G15" i="24"/>
  <c r="M15" i="24"/>
  <c r="E15" i="24"/>
  <c r="L15" i="24"/>
  <c r="I15" i="24"/>
  <c r="I28" i="24"/>
  <c r="L28" i="24"/>
  <c r="M28" i="24"/>
  <c r="G28" i="24"/>
  <c r="E28" i="24"/>
  <c r="I32" i="24"/>
  <c r="L32" i="24"/>
  <c r="G32" i="24"/>
  <c r="E32" i="24"/>
  <c r="M32" i="24"/>
  <c r="K27" i="24"/>
  <c r="K53" i="24"/>
  <c r="I53" i="24"/>
  <c r="K61" i="24"/>
  <c r="I61" i="24"/>
  <c r="K69" i="24"/>
  <c r="I69" i="24"/>
  <c r="I43" i="24"/>
  <c r="G43" i="24"/>
  <c r="L43" i="24"/>
  <c r="K55" i="24"/>
  <c r="I55" i="24"/>
  <c r="K63" i="24"/>
  <c r="I63" i="24"/>
  <c r="K71" i="24"/>
  <c r="I71" i="24"/>
  <c r="K52" i="24"/>
  <c r="I52" i="24"/>
  <c r="K60" i="24"/>
  <c r="I60" i="24"/>
  <c r="K68" i="24"/>
  <c r="I68" i="24"/>
  <c r="E18" i="24"/>
  <c r="E26" i="24"/>
  <c r="E34" i="24"/>
  <c r="K57" i="24"/>
  <c r="I57" i="24"/>
  <c r="K65" i="24"/>
  <c r="I65" i="24"/>
  <c r="K73" i="24"/>
  <c r="I73" i="24"/>
  <c r="I41" i="24"/>
  <c r="G41" i="24"/>
  <c r="L41" i="24"/>
  <c r="K54" i="24"/>
  <c r="I54" i="24"/>
  <c r="K62" i="24"/>
  <c r="I62" i="24"/>
  <c r="K70" i="24"/>
  <c r="I70" i="24"/>
  <c r="I18" i="24"/>
  <c r="L18" i="24"/>
  <c r="I26" i="24"/>
  <c r="L26" i="24"/>
  <c r="I34" i="24"/>
  <c r="L34" i="24"/>
  <c r="M18" i="24"/>
  <c r="M26" i="24"/>
  <c r="M34" i="24"/>
  <c r="K51" i="24"/>
  <c r="I51" i="24"/>
  <c r="K59" i="24"/>
  <c r="I59" i="24"/>
  <c r="K67" i="24"/>
  <c r="I67" i="24"/>
  <c r="K75" i="24"/>
  <c r="K77" i="24" s="1"/>
  <c r="I75" i="24"/>
  <c r="M43" i="24"/>
  <c r="K56" i="24"/>
  <c r="I56" i="24"/>
  <c r="K64" i="24"/>
  <c r="I64" i="24"/>
  <c r="K72" i="24"/>
  <c r="I72" i="24"/>
  <c r="F40" i="24"/>
  <c r="J41" i="24"/>
  <c r="F42" i="24"/>
  <c r="J43" i="24"/>
  <c r="F44" i="24"/>
  <c r="H40" i="24"/>
  <c r="H42" i="24"/>
  <c r="H44" i="24"/>
  <c r="J40" i="24"/>
  <c r="J42" i="24"/>
  <c r="J44" i="24"/>
  <c r="E40" i="24"/>
  <c r="E42" i="24"/>
  <c r="E44" i="24"/>
  <c r="J79" i="24" l="1"/>
  <c r="J78" i="24"/>
  <c r="H39" i="24"/>
  <c r="F39" i="24"/>
  <c r="D39" i="24"/>
  <c r="J39" i="24"/>
  <c r="K39" i="24"/>
  <c r="K6" i="24"/>
  <c r="J6" i="24"/>
  <c r="H6" i="24"/>
  <c r="F6" i="24"/>
  <c r="D6" i="24"/>
  <c r="H45" i="24"/>
  <c r="F45" i="24"/>
  <c r="D45" i="24"/>
  <c r="J45" i="24"/>
  <c r="K45" i="24"/>
  <c r="I6" i="24"/>
  <c r="L6" i="24"/>
  <c r="M6" i="24"/>
  <c r="G6" i="24"/>
  <c r="E6" i="24"/>
  <c r="I39" i="24"/>
  <c r="G39" i="24"/>
  <c r="L39" i="24"/>
  <c r="M39" i="24"/>
  <c r="E39" i="24"/>
  <c r="I14" i="24"/>
  <c r="L14" i="24"/>
  <c r="M14" i="24"/>
  <c r="E14" i="24"/>
  <c r="G14" i="24"/>
  <c r="K14" i="24"/>
  <c r="J14" i="24"/>
  <c r="H14" i="24"/>
  <c r="F14" i="24"/>
  <c r="D14" i="24"/>
  <c r="I77" i="24"/>
  <c r="I45" i="24"/>
  <c r="G45" i="24"/>
  <c r="L45" i="24"/>
  <c r="E45" i="24"/>
  <c r="M45" i="24"/>
  <c r="K79" i="24"/>
  <c r="K78" i="24"/>
  <c r="I78" i="24" l="1"/>
  <c r="I79" i="24"/>
  <c r="I83" i="24" l="1"/>
  <c r="I82" i="24"/>
  <c r="I81" i="24"/>
</calcChain>
</file>

<file path=xl/sharedStrings.xml><?xml version="1.0" encoding="utf-8"?>
<sst xmlns="http://schemas.openxmlformats.org/spreadsheetml/2006/main" count="1878" uniqueCount="520">
  <si>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</si>
  <si>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</si>
  <si>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</si>
  <si>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</si>
  <si>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</si>
  <si>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</si>
  <si>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</si>
  <si>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</si>
  <si>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</si>
  <si>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</si>
  <si>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</si>
  <si>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</si>
  <si>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</si>
  <si>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Hof, Stadt (09464)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</si>
  <si>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</si>
  <si>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</si>
  <si>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</si>
  <si>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</si>
  <si>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</si>
  <si>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</si>
  <si>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</si>
  <si>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</si>
  <si>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</si>
  <si>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</si>
  <si>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</si>
  <si>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</si>
  <si>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</si>
  <si>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</si>
  <si>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</si>
  <si>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</si>
  <si>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</si>
  <si>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</si>
  <si>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</si>
  <si>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</si>
  <si>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</si>
  <si>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</si>
  <si>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</si>
  <si>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</si>
  <si>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</si>
  <si>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</si>
  <si>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</si>
  <si>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</si>
  <si>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</si>
  <si>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</si>
  <si>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</si>
  <si>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</si>
  <si>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</si>
  <si>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</si>
  <si>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</si>
  <si>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</si>
  <si>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</si>
  <si>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</si>
  <si>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</si>
  <si>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</si>
  <si>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</si>
  <si>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</si>
  <si>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</si>
  <si>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</si>
  <si>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</si>
  <si>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</si>
  <si>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</si>
  <si>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</si>
  <si>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</si>
  <si>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</si>
  <si>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</si>
  <si>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</si>
  <si>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</si>
  <si>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</si>
  <si>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</si>
  <si>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</si>
  <si>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</si>
  <si>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</si>
  <si>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</si>
  <si>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</si>
  <si>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</si>
  <si>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</si>
  <si>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</si>
  <si>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</si>
  <si>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</si>
  <si>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</si>
  <si>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</si>
  <si>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</si>
  <si>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</si>
  <si>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</si>
  <si>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</si>
  <si>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</si>
  <si>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</si>
  <si>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</si>
  <si>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</si>
  <si>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</si>
  <si>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</si>
  <si>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</si>
  <si>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Hof, Stadt (09464);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</si>
  <si>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</si>
  <si>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</si>
  <si>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</si>
  <si>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</si>
  <si>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</si>
  <si>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</si>
  <si>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</si>
  <si>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</si>
  <si>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</si>
  <si>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</si>
  <si>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</si>
  <si>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</si>
  <si>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</si>
  <si>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</si>
  <si>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</si>
  <si>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</si>
  <si>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</si>
  <si>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</si>
  <si>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</si>
  <si>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</si>
  <si>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</si>
  <si>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</si>
  <si>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</si>
  <si>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</si>
  <si>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</si>
  <si>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</si>
  <si>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</si>
  <si>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</si>
  <si>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</si>
  <si>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</si>
  <si>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</si>
  <si>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</si>
  <si>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</si>
  <si>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</si>
  <si>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</si>
  <si>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</si>
  <si>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</si>
  <si>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</si>
  <si>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</si>
  <si>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</si>
  <si>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</si>
  <si>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</si>
  <si>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</si>
  <si>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</si>
  <si>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</si>
  <si>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</si>
  <si>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</si>
  <si>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</si>
  <si>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</si>
  <si>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</si>
  <si>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</si>
  <si>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</si>
  <si>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</si>
  <si>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</si>
  <si>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</si>
  <si>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</si>
  <si>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</si>
  <si>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</si>
  <si>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</si>
  <si>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</si>
  <si>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</si>
  <si>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</si>
  <si>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</si>
  <si>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</si>
  <si>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</si>
  <si>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</si>
  <si>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</si>
  <si>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</si>
  <si>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</si>
  <si>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</si>
  <si>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</si>
  <si>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</si>
  <si>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</si>
  <si>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</si>
  <si>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</si>
  <si>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</si>
  <si>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</si>
  <si>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</si>
  <si>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</si>
  <si>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</si>
  <si>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</si>
  <si>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</si>
  <si>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</si>
  <si>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</si>
  <si>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</si>
  <si>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</si>
  <si>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</si>
  <si>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</si>
  <si>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</si>
  <si>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</si>
  <si>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Hof, Stadt (09464)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</si>
  <si>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</si>
  <si>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</si>
  <si>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</si>
  <si>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</si>
  <si>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</si>
  <si>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</si>
  <si>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</si>
  <si>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</si>
  <si>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</si>
  <si>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</si>
  <si>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</si>
  <si>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</si>
  <si>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</si>
  <si>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</si>
  <si>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</si>
  <si>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</si>
  <si>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</si>
  <si>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</si>
  <si>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</si>
  <si>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</si>
  <si>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</si>
  <si>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</si>
  <si>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</si>
  <si>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</si>
  <si>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</si>
  <si>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</si>
  <si>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</si>
  <si>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</si>
  <si>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</si>
  <si>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</si>
  <si>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</si>
  <si>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</si>
  <si>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</si>
  <si>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</si>
  <si>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</si>
  <si>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</si>
  <si>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</si>
  <si>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</si>
  <si>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</si>
  <si>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</si>
  <si>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</si>
  <si>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</si>
  <si>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</si>
  <si>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</si>
  <si>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</si>
  <si>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</si>
  <si>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</si>
  <si>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</si>
  <si>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</si>
  <si>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</si>
  <si>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</si>
  <si>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</si>
  <si>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</si>
  <si>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</si>
  <si>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</si>
  <si>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</si>
  <si>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</si>
  <si>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</si>
  <si>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</si>
  <si>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</si>
  <si>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</si>
  <si>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</si>
  <si>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</si>
  <si>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</si>
  <si>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</si>
  <si>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</si>
  <si>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</si>
  <si>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</si>
  <si>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</si>
  <si>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</si>
  <si>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</si>
  <si>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</si>
  <si>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</si>
  <si>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</si>
  <si>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</si>
  <si>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</si>
  <si>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</si>
  <si>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</si>
  <si>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</si>
  <si>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</si>
  <si>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</si>
  <si>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</si>
  <si>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</si>
  <si>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</si>
  <si>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</si>
  <si>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</si>
  <si>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</si>
  <si>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</si>
  <si>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</si>
  <si>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</si>
  <si>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</si>
  <si>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</si>
  <si>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</si>
  <si>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</si>
  <si>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</si>
  <si>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</si>
  <si>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</si>
  <si>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</si>
  <si>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</si>
  <si>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</si>
  <si>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</si>
  <si>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</si>
  <si>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</si>
  <si>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</si>
  <si>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</si>
  <si>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</si>
  <si>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</si>
  <si>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</si>
  <si>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</si>
  <si>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</si>
  <si>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</si>
  <si>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</si>
  <si>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</si>
  <si>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</si>
  <si>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</si>
  <si>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</si>
  <si>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</si>
  <si>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</si>
  <si>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</si>
  <si>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</si>
  <si>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</si>
  <si>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</si>
  <si>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</si>
  <si>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</si>
  <si>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</si>
  <si>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</si>
  <si>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</si>
  <si>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</si>
  <si>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</si>
  <si>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</si>
  <si>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</si>
  <si>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</si>
  <si>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</si>
  <si>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</si>
  <si>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</si>
  <si>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</si>
  <si>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</si>
  <si>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</si>
  <si>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</si>
  <si>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</si>
  <si>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</si>
  <si>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</si>
  <si>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</si>
  <si>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</si>
  <si>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</si>
  <si>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</si>
  <si>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</si>
  <si>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</si>
  <si>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</si>
  <si>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</si>
  <si>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</si>
  <si>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</si>
  <si>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</si>
  <si>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</si>
  <si>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</si>
  <si>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</si>
  <si>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</si>
  <si>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</si>
  <si>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</si>
  <si>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</si>
  <si>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</si>
  <si>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</si>
  <si>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</si>
  <si>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</si>
  <si>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</si>
  <si>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</si>
  <si>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</si>
  <si>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</si>
  <si>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</si>
  <si>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</si>
  <si>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</si>
  <si>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</si>
  <si>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</si>
  <si>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</si>
  <si>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</si>
  <si>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</si>
  <si>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</si>
  <si>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</si>
  <si>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</si>
  <si>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</si>
  <si>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</si>
  <si>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</si>
  <si>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</si>
  <si>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</si>
  <si>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</si>
  <si>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</si>
  <si>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</si>
  <si>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</si>
  <si>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</si>
  <si>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Hof, Stadt (09464);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</si>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</sst>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{D6A68F88-6C08-4C3B-9D6E-B9EED210252C}</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482B-47B2-AC76-E8B491D8EFC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{0200F106-E051-47A5-8961-780128829137}</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482B-47B2-AC76-E8B491D8EFC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{47E49AC9-D5C4-4EE3-B1B4-ECCEF79741BC}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82B-47B2-AC76-E8B491D8EFC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{5BA30E21-73BC-404A-A6AB-7326CFB51AF3}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82B-47B2-AC76-E8B491D8EFC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1.1284299399253126</c:v>
                </c:pt>
                <c:pt idx="1">
                  <c:v>1.0013227114154917</c:v>
                </c:pt>
                <c:pt idx="2">
                  <c:v>1.1186464311118853</c:v>
                </c:pt>
                <c:pt idx="3">
                  <c:v>1.0875687030768</c:v>
                </c:pt>
              </c:numCache>
            </c:numRef>
          </c:val>
          <c:extLst>
            <c:ext xmlns:c16="http://schemas.microsoft.com/office/drawing/2014/chart" uri="{C3380CC4-5D6E-409C-BE32-E72D297353CC}">
              <c16:uniqueId val="{00000004-482B-47B2-AC76-E8B491D8EFC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{99D3255D-BF82-48C1-B36A-453425CE1AD8}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82B-47B2-AC76-E8B491D8EFC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{CDD5605D-6708-4A57-A18B-9CA75D2D85F1}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82B-47B2-AC76-E8B491D8EFC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{3D1A7EFE-2747-4351-95D5-3E46E1E0BAFB}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82B-47B2-AC76-E8B491D8EFC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{213BC34C-5F8D-4D75-9875-A129EB19ED9B}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82B-47B2-AC76-E8B491D8EF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2B-47B2-AC76-E8B491D8EFC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2B-47B2-AC76-E8B491D8EFC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{C789A2FD-6CD1-469D-BD4A-DEE41ACE4AC5}</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796D-459D-956A-C8CD80B2DF8A}"/>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{E0EC8F72-99C7-428E-8615-37DD4FD7F8F0}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796D-459D-956A-C8CD80B2DF8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{E0DA53F1-E457-4538-8148-DBA669C2E893}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96D-459D-956A-C8CD80B2DF8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{913083BF-1FEA-438C-BD62-07CF72BB591D}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96D-459D-956A-C8CD80B2DF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-2.9577209217927782</c:v>
                </c:pt>
                <c:pt idx="1">
                  <c:v>-1.8915068707011207</c:v>
                </c:pt>
                <c:pt idx="2">
                  <c:v>-2.7637010795899166</c:v>
                </c:pt>
                <c:pt idx="3">
                  <c:v>-2.8655893304673015</c:v>
                </c:pt>
              </c:numCache>
            </c:numRef>
          </c:val>
          <c:extLst>
            <c:ext xmlns:c16="http://schemas.microsoft.com/office/drawing/2014/chart" uri="{C3380CC4-5D6E-409C-BE32-E72D297353CC}">
              <c16:uniqueId val="{00000004-796D-459D-956A-C8CD80B2DF8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{DEBBC8E2-F602-4F58-9202-8CDAA068B0A3}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96D-459D-956A-C8CD80B2DF8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{D66D53C7-D63C-44F4-AEFF-C6626F7A1D2F}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96D-459D-956A-C8CD80B2DF8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{37A9EC91-02DD-4721-B6B8-AF7AC8B0FEDA}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96D-459D-956A-C8CD80B2DF8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{338F052C-5D98-4604-AB9F-129A5B7A2C4C}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96D-459D-956A-C8CD80B2DF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96D-459D-956A-C8CD80B2DF8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96D-459D-956A-C8CD80B2DF8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{1BBB12FE-474A-438C-9DD9-D81C7C11FC2B}</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37FB-4129-A4BF-BC913377FA82}"/>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{D40975D5-C396-4033-BDD7-A8CAD830F516}</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37FB-4129-A4BF-BC913377FA82}"/>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{9D7EAF5B-9E86-4FD1-A45E-7B1241E0434F}</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37FB-4129-A4BF-BC913377FA82}"/>
                </c:ext>
              </c:extLst>
            </c:dLbl>
            <c:dLbl>
              <c:idx val="3"/>
              <c:tx>
                <c:strRef>
                  <c:f>Daten_Diagramme!$D$17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{E4E327B9-6ADF-4513-844F-D8F09EE2C98E}</c15:txfldGUID>
                      <c15:f>Daten_Diagramme!$D$17</c15:f>
                      <c15:dlblFieldTableCache>
                        <c:ptCount val="1"/>
                        <c:pt idx="0">
                          <c:v>-3.2</c:v>
                        </c:pt>
                      </c15:dlblFieldTableCache>
                    </c15:dlblFTEntry>
                  </c15:dlblFieldTable>
                  <c15:showDataLabelsRange val="0"/>
                </c:ext>
                <c:ext xmlns:c16="http://schemas.microsoft.com/office/drawing/2014/chart" uri="{C3380CC4-5D6E-409C-BE32-E72D297353CC}">
                  <c16:uniqueId val="{00000003-37FB-4129-A4BF-BC913377FA82}"/>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{61127A9C-C374-4FBB-ABEE-B0C23B5FCF1E}</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37FB-4129-A4BF-BC913377FA82}"/>
                </c:ext>
              </c:extLst>
            </c:dLbl>
            <c:dLbl>
              <c:idx val="5"/>
              <c:tx>
                <c:strRef>
                  <c:f>Daten_Diagramme!$D$19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{4443A4B5-E7A2-4414-97BC-4D4D8852363A}</c15:txfldGUID>
                      <c15:f>Daten_Diagramme!$D$19</c15:f>
                      <c15:dlblFieldTableCache>
                        <c:ptCount val="1"/>
                        <c:pt idx="0">
                          <c:v>-4.7</c:v>
                        </c:pt>
                      </c15:dlblFieldTableCache>
                    </c15:dlblFTEntry>
                  </c15:dlblFieldTable>
                  <c15:showDataLabelsRange val="0"/>
                </c:ext>
                <c:ext xmlns:c16="http://schemas.microsoft.com/office/drawing/2014/chart" uri="{C3380CC4-5D6E-409C-BE32-E72D297353CC}">
                  <c16:uniqueId val="{00000005-37FB-4129-A4BF-BC913377FA82}"/>
                </c:ext>
              </c:extLst>
            </c:dLbl>
            <c:dLbl>
              <c:idx val="6"/>
              <c:tx>
                <c:strRef>
                  <c:f>Daten_Diagramme!$D$20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{065F6B71-34B4-4D5E-B4D5-EB7CD8C2CECF}</c15:txfldGUID>
                      <c15:f>Daten_Diagramme!$D$20</c15:f>
                      <c15:dlblFieldTableCache>
                        <c:ptCount val="1"/>
                        <c:pt idx="0">
                          <c:v>-5.4</c:v>
                        </c:pt>
                      </c15:dlblFieldTableCache>
                    </c15:dlblFTEntry>
                  </c15:dlblFieldTable>
                  <c15:showDataLabelsRange val="0"/>
                </c:ext>
                <c:ext xmlns:c16="http://schemas.microsoft.com/office/drawing/2014/chart" uri="{C3380CC4-5D6E-409C-BE32-E72D297353CC}">
                  <c16:uniqueId val="{00000006-37FB-4129-A4BF-BC913377FA82}"/>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{BAE02A01-9D20-408B-B0C5-A98BF476268A}</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37FB-4129-A4BF-BC913377FA82}"/>
                </c:ext>
              </c:extLst>
            </c:dLbl>
            <c:dLbl>
              <c:idx val="8"/>
              <c:tx>
                <c:strRef>
                  <c:f>Daten_Diagramme!$D$22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{CB8B1CBB-5789-4893-A30E-9C5761BF36EC}</c15:txfldGUID>
                      <c15:f>Daten_Diagramme!$D$22</c15:f>
                      <c15:dlblFieldTableCache>
                        <c:ptCount val="1"/>
                        <c:pt idx="0">
                          <c:v>5.4</c:v>
                        </c:pt>
                      </c15:dlblFieldTableCache>
                    </c15:dlblFTEntry>
                  </c15:dlblFieldTable>
                  <c15:showDataLabelsRange val="0"/>
                </c:ext>
                <c:ext xmlns:c16="http://schemas.microsoft.com/office/drawing/2014/chart" uri="{C3380CC4-5D6E-409C-BE32-E72D297353CC}">
                  <c16:uniqueId val="{00000008-37FB-4129-A4BF-BC913377FA82}"/>
                </c:ext>
              </c:extLst>
            </c:dLbl>
            <c:dLbl>
              <c:idx val="9"/>
              <c:tx>
                <c:strRef>
                  <c:f>Daten_Diagramme!$D$23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{503FF5CE-6883-4A41-A1F3-474F17052A6A}</c15:txfldGUID>
                      <c15:f>Daten_Diagramme!$D$23</c15:f>
                      <c15:dlblFieldTableCache>
                        <c:ptCount val="1"/>
                        <c:pt idx="0">
                          <c:v>9.8</c:v>
                        </c:pt>
                      </c15:dlblFieldTableCache>
                    </c15:dlblFTEntry>
                  </c15:dlblFieldTable>
                  <c15:showDataLabelsRange val="0"/>
                </c:ext>
                <c:ext xmlns:c16="http://schemas.microsoft.com/office/drawing/2014/chart" uri="{C3380CC4-5D6E-409C-BE32-E72D297353CC}">
                  <c16:uniqueId val="{00000009-37FB-4129-A4BF-BC913377FA82}"/>
                </c:ext>
              </c:extLst>
            </c:dLbl>
            <c:dLbl>
              <c:idx val="10"/>
              <c:tx>
                <c:strRef>
                  <c:f>Daten_Diagramme!$D$24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{75DE68A9-FCCB-47AA-897C-534AA783BAD6}</c15:txfldGUID>
                      <c15:f>Daten_Diagramme!$D$24</c15:f>
                      <c15:dlblFieldTableCache>
                        <c:ptCount val="1"/>
                        <c:pt idx="0">
                          <c:v>-5.1</c:v>
                        </c:pt>
                      </c15:dlblFieldTableCache>
                    </c15:dlblFTEntry>
                  </c15:dlblFieldTable>
                  <c15:showDataLabelsRange val="0"/>
                </c:ext>
                <c:ext xmlns:c16="http://schemas.microsoft.com/office/drawing/2014/chart" uri="{C3380CC4-5D6E-409C-BE32-E72D297353CC}">
                  <c16:uniqueId val="{0000000A-37FB-4129-A4BF-BC913377FA82}"/>
                </c:ext>
              </c:extLst>
            </c:dLbl>
            <c:dLbl>
              <c:idx val="11"/>
              <c:tx>
                <c:strRef>
                  <c:f>Daten_Diagramme!$D$25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{C60DA386-07B4-4FA7-AA09-CD4FF08664B9}</c15:txfldGUID>
                      <c15:f>Daten_Diagramme!$D$25</c15:f>
                      <c15:dlblFieldTableCache>
                        <c:ptCount val="1"/>
                        <c:pt idx="0">
                          <c:v>-4.7</c:v>
                        </c:pt>
                      </c15:dlblFieldTableCache>
                    </c15:dlblFTEntry>
                  </c15:dlblFieldTable>
                  <c15:showDataLabelsRange val="0"/>
                </c:ext>
                <c:ext xmlns:c16="http://schemas.microsoft.com/office/drawing/2014/chart" uri="{C3380CC4-5D6E-409C-BE32-E72D297353CC}">
                  <c16:uniqueId val="{0000000B-37FB-4129-A4BF-BC913377FA82}"/>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{1BD90408-A2A1-40FA-A19A-101D3E902D0F}</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37FB-4129-A4BF-BC913377FA82}"/>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{4753493A-1DBC-4E68-8760-526790ABAA78}</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37FB-4129-A4BF-BC913377FA82}"/>
                </c:ext>
              </c:extLst>
            </c:dLbl>
            <c:dLbl>
              <c:idx val="14"/>
              <c:tx>
                <c:strRef>
                  <c:f>Daten_Diagramme!$D$28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{1F854A41-D29E-43F6-AD8F-87DC017D7D30}</c15:txfldGUID>
                      <c15:f>Daten_Diagramme!$D$28</c15:f>
                      <c15:dlblFieldTableCache>
                        <c:ptCount val="1"/>
                        <c:pt idx="0">
                          <c:v>-9.3</c:v>
                        </c:pt>
                      </c15:dlblFieldTableCache>
                    </c15:dlblFTEntry>
                  </c15:dlblFieldTable>
                  <c15:showDataLabelsRange val="0"/>
                </c:ext>
                <c:ext xmlns:c16="http://schemas.microsoft.com/office/drawing/2014/chart" uri="{C3380CC4-5D6E-409C-BE32-E72D297353CC}">
                  <c16:uniqueId val="{0000000E-37FB-4129-A4BF-BC913377FA82}"/>
                </c:ext>
              </c:extLst>
            </c:dLbl>
            <c:dLbl>
              <c:idx val="15"/>
              <c:tx>
                <c:strRef>
                  <c:f>Daten_Diagramme!$D$29</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{95F86CDA-8979-4B8D-8E80-FE3341F9F73B}</c15:txfldGUID>
                      <c15:f>Daten_Diagramme!$D$29</c15:f>
                      <c15:dlblFieldTableCache>
                        <c:ptCount val="1"/>
                        <c:pt idx="0">
                          <c:v>-18.3</c:v>
                        </c:pt>
                      </c15:dlblFieldTableCache>
                    </c15:dlblFTEntry>
                  </c15:dlblFieldTable>
                  <c15:showDataLabelsRange val="0"/>
                </c:ext>
                <c:ext xmlns:c16="http://schemas.microsoft.com/office/drawing/2014/chart" uri="{C3380CC4-5D6E-409C-BE32-E72D297353CC}">
                  <c16:uniqueId val="{0000000F-37FB-4129-A4BF-BC913377FA82}"/>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{B35BB39A-C9F9-419E-AF8B-EE0DC332A86D}</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37FB-4129-A4BF-BC913377FA82}"/>
                </c:ext>
              </c:extLst>
            </c:dLbl>
            <c:dLbl>
              <c:idx val="17"/>
              <c:tx>
                <c:strRef>
                  <c:f>Daten_Diagramme!$D$31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{50CBE8D4-6BC2-4C33-8C91-44505D801E17}</c15:txfldGUID>
                      <c15:f>Daten_Diagramme!$D$31</c15:f>
                      <c15:dlblFieldTableCache>
                        <c:ptCount val="1"/>
                        <c:pt idx="0">
                          <c:v>5.8</c:v>
                        </c:pt>
                      </c15:dlblFieldTableCache>
                    </c15:dlblFTEntry>
                  </c15:dlblFieldTable>
                  <c15:showDataLabelsRange val="0"/>
                </c:ext>
                <c:ext xmlns:c16="http://schemas.microsoft.com/office/drawing/2014/chart" uri="{C3380CC4-5D6E-409C-BE32-E72D297353CC}">
                  <c16:uniqueId val="{00000011-37FB-4129-A4BF-BC913377FA82}"/>
                </c:ext>
              </c:extLst>
            </c:dLbl>
            <c:dLbl>
              <c:idx val="18"/>
              <c:tx>
                <c:strRef>
                  <c:f>Daten_Diagramme!$D$32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{8CC37E6B-D46E-457B-964A-732E584696CD}</c15:txfldGUID>
                      <c15:f>Daten_Diagramme!$D$32</c15:f>
                      <c15:dlblFieldTableCache>
                        <c:ptCount val="1"/>
                        <c:pt idx="0">
                          <c:v>1.0</c:v>
                        </c:pt>
                      </c15:dlblFieldTableCache>
                    </c15:dlblFTEntry>
                  </c15:dlblFieldTable>
                  <c15:showDataLabelsRange val="0"/>
                </c:ext>
                <c:ext xmlns:c16="http://schemas.microsoft.com/office/drawing/2014/chart" uri="{C3380CC4-5D6E-409C-BE32-E72D297353CC}">
                  <c16:uniqueId val="{00000012-37FB-4129-A4BF-BC913377FA82}"/>
                </c:ext>
              </c:extLst>
            </c:dLbl>
            <c:dLbl>
              <c:idx val="19"/>
              <c:tx>
                <c:strRef>
                  <c:f>Daten_Diagramme!$D$33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{40ABA06D-86BB-4713-8C72-86E4A502BD31}</c15:txfldGUID>
                      <c15:f>Daten_Diagramme!$D$33</c15:f>
                      <c15:dlblFieldTableCache>
                        <c:ptCount val="1"/>
                        <c:pt idx="0">
                          <c:v>1.3</c:v>
                        </c:pt>
                      </c15:dlblFieldTableCache>
                    </c15:dlblFTEntry>
                  </c15:dlblFieldTable>
                  <c15:showDataLabelsRange val="0"/>
                </c:ext>
                <c:ext xmlns:c16="http://schemas.microsoft.com/office/drawing/2014/chart" uri="{C3380CC4-5D6E-409C-BE32-E72D297353CC}">
                  <c16:uniqueId val="{00000013-37FB-4129-A4BF-BC913377FA82}"/>
                </c:ext>
              </c:extLst>
            </c:dLbl>
            <c:dLbl>
              <c:idx val="20"/>
              <c:tx>
                <c:strRef>
                  <c:f>Daten_Diagramme!$D$34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{85D75117-0CEC-4385-9569-3B3B4F4CAC25}</c15:txfldGUID>
                      <c15:f>Daten_Diagramme!$D$34</c15:f>
                      <c15:dlblFieldTableCache>
                        <c:ptCount val="1"/>
                        <c:pt idx="0">
                          <c:v>-3.0</c:v>
                        </c:pt>
                      </c15:dlblFieldTableCache>
                    </c15:dlblFTEntry>
                  </c15:dlblFieldTable>
                  <c15:showDataLabelsRange val="0"/>
                </c:ext>
                <c:ext xmlns:c16="http://schemas.microsoft.com/office/drawing/2014/chart" uri="{C3380CC4-5D6E-409C-BE32-E72D297353CC}">
                  <c16:uniqueId val="{00000014-37FB-4129-A4BF-BC913377FA8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{18A07761-C362-44F1-99B7-597C7060F7B6}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7FB-4129-A4BF-BC913377FA8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{E1214C16-7F2D-4E18-990E-7A6863DEC426}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7FB-4129-A4BF-BC913377FA82}"/>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{2EAAD014-DE2B-4E24-8CCF-4C7B95F5866E}</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37FB-4129-A4BF-BC913377FA82}"/>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{C225C225-973E-4572-8309-5EB7AFC8D7B9}</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37FB-4129-A4BF-BC913377FA82}"/>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{74B95AEB-7577-4C2C-93FF-E45E8B3B2A80}</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37FB-4129-A4BF-BC913377FA8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{02BAEE80-97B8-470E-814C-C3FF1DD0EF09}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7FB-4129-A4BF-BC913377FA8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{3D88B991-26C3-4540-AD24-838DA1E8162F}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7FB-4129-A4BF-BC913377FA8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{DD446605-DBA1-46AE-A7B5-365D732BBADD}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7FB-4129-A4BF-BC913377FA8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{4CE4C7DB-FEB7-4427-B7B0-FAB8D4272D05}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7FB-4129-A4BF-BC913377FA8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{79792A21-C9A1-473E-A97F-A49F9266213D}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7FB-4129-A4BF-BC913377FA82}"/>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{D5C22074-1F6A-46AD-BE00-5979011109B0}</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37FB-4129-A4BF-BC913377FA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1.1284299399253126</c:v>
                </c:pt>
                <c:pt idx="1">
                  <c:v>0</c:v>
                </c:pt>
                <c:pt idx="2">
                  <c:v>0</c:v>
                </c:pt>
                <c:pt idx="3">
                  <c:v>-3.2287403365165983</c:v>
                </c:pt>
                <c:pt idx="4">
                  <c:v>-1.3972055888223553</c:v>
                </c:pt>
                <c:pt idx="5">
                  <c:v>-4.712746858168761</c:v>
                </c:pt>
                <c:pt idx="6">
                  <c:v>-5.4216867469879517</c:v>
                </c:pt>
                <c:pt idx="7">
                  <c:v>0</c:v>
                </c:pt>
                <c:pt idx="8">
                  <c:v>5.4075867635189665</c:v>
                </c:pt>
                <c:pt idx="9">
                  <c:v>9.7687588485134498</c:v>
                </c:pt>
                <c:pt idx="10">
                  <c:v>-5.0535987748851454</c:v>
                </c:pt>
                <c:pt idx="11">
                  <c:v>-4.7222222222222223</c:v>
                </c:pt>
                <c:pt idx="12">
                  <c:v>1.4727540500736378</c:v>
                </c:pt>
                <c:pt idx="13">
                  <c:v>1.2068965517241379</c:v>
                </c:pt>
                <c:pt idx="14">
                  <c:v>-9.2776673293571896</c:v>
                </c:pt>
                <c:pt idx="15">
                  <c:v>-18.34625322997416</c:v>
                </c:pt>
                <c:pt idx="16">
                  <c:v>2.3429710867397806</c:v>
                </c:pt>
                <c:pt idx="17">
                  <c:v>5.8446186742694231</c:v>
                </c:pt>
                <c:pt idx="18">
                  <c:v>1.0237319683573756</c:v>
                </c:pt>
                <c:pt idx="19">
                  <c:v>1.3169446883230904</c:v>
                </c:pt>
                <c:pt idx="20">
                  <c:v>-3.0235162374020157</c:v>
                </c:pt>
                <c:pt idx="21">
                  <c:v>0</c:v>
                </c:pt>
                <c:pt idx="23">
                  <c:v>0</c:v>
                </c:pt>
                <c:pt idx="24">
                  <c:v>0</c:v>
                </c:pt>
                <c:pt idx="25">
                  <c:v>1.6828043286905194</c:v>
                </c:pt>
              </c:numCache>
            </c:numRef>
          </c:val>
          <c:extLst>
            <c:ext xmlns:c16="http://schemas.microsoft.com/office/drawing/2014/chart" uri="{C3380CC4-5D6E-409C-BE32-E72D297353CC}">
              <c16:uniqueId val="{00000020-37FB-4129-A4BF-BC913377FA8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{4819C09A-CF45-4467-BAB9-2546B06F6719}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7FB-4129-A4BF-BC913377FA8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{8279F908-85DB-4CB5-99CB-87359706C42D}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7FB-4129-A4BF-BC913377FA8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{A56BD6DC-A52E-4828-B096-4E24FDAC908A}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7FB-4129-A4BF-BC913377FA8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{5906C367-2EAC-415C-821E-0A609F4EE8BE}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7FB-4129-A4BF-BC913377FA8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{3B043657-6C57-47EE-ADDC-59058A8BF103}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7FB-4129-A4BF-BC913377FA8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{75CB3732-B9C5-4411-94D2-C543DA3D0902}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7FB-4129-A4BF-BC913377FA8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{5E818626-DF2A-448F-B8AF-84C4D17D7767}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7FB-4129-A4BF-BC913377FA8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{F7B86C02-1DB9-47DB-B6E1-5C3009AB66F6}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7FB-4129-A4BF-BC913377FA8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{4AD6B13B-94CF-4CEF-9CBE-8A0A1DA9502F}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7FB-4129-A4BF-BC913377FA8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{F7E7042E-7D34-4424-A35C-312FAE37ED0B}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7FB-4129-A4BF-BC913377FA8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{55FFAC65-4A77-466F-B085-224C8111855E}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7FB-4129-A4BF-BC913377FA8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{C1CF8A3D-2427-4B19-9ED4-DC335E5B0E0F}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7FB-4129-A4BF-BC913377FA8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{554A6DD3-5151-45AF-A563-1DC0A6D704ED}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7FB-4129-A4BF-BC913377FA8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{394275D1-5A81-455F-8EBC-54B165859A5C}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7FB-4129-A4BF-BC913377FA8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{FB4E40E0-380B-4D3F-ADE0-2A6F74556050}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7FB-4129-A4BF-BC913377FA8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{D2DA7C4A-6AAC-47CD-9470-C227AD0FF99B}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7FB-4129-A4BF-BC913377FA8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{0FFA6F7A-E1F0-4D1E-AC6C-6F18DA287298}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7FB-4129-A4BF-BC913377FA8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{AB725379-AE10-4AEC-8B87-3690FA155D2A}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7FB-4129-A4BF-BC913377FA8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{C5D35AA5-07B9-4B2C-9B82-63D1EB885B05}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7FB-4129-A4BF-BC913377FA8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{0598A789-F519-42CF-A1D8-55C3955A908C}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7FB-4129-A4BF-BC913377FA8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{19C906E0-C314-4A85-8029-289100378587}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7FB-4129-A4BF-BC913377FA8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{0194BA0F-D232-44C3-A540-F65416CAFA63}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7FB-4129-A4BF-BC913377FA8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{A4AC2878-CE1B-4322-A0E4-AD2997E8FDDD}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7FB-4129-A4BF-BC913377FA8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{FF8054BA-0287-46CB-A327-5C5EBC15F3C3}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7FB-4129-A4BF-BC913377FA8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{23E71F6E-68AF-443A-B582-D518E9CE8082}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7FB-4129-A4BF-BC913377FA8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{5DA0F2D0-97C4-4851-895B-122AAB844931}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7FB-4129-A4BF-BC913377FA8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{7B0C7990-DD44-44AD-B222-C943A5170AE2}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7FB-4129-A4BF-BC913377FA8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{118D9FF3-F63E-40AF-BABA-31AABACFAA21}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7FB-4129-A4BF-BC913377FA8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{21A9C800-8F7E-4036-8D45-FBE9CAFDE534}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7FB-4129-A4BF-BC913377FA8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{E5914863-3318-420A-B1D6-2F9908504195}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7FB-4129-A4BF-BC913377FA8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{50158F7E-AC81-438D-B22C-8841511D0E35}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7FB-4129-A4BF-BC913377FA8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{352B695E-4282-44E2-AAFB-1C304EC83FCB}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7FB-4129-A4BF-BC913377FA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37FB-4129-A4BF-BC913377FA8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37FB-4129-A4BF-BC913377FA8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{A0EF65ED-1080-4F17-8595-B41A333E5300}</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55C9-42AF-8351-2C54110004C9}"/>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{EC6B617E-D5C2-4C81-9344-7F719A9577AB}</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55C9-42AF-8351-2C54110004C9}"/>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{35B09FDD-9AAF-4CF7-8086-4BD6FD0C1D46}</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55C9-42AF-8351-2C54110004C9}"/>
                </c:ext>
              </c:extLst>
            </c:dLbl>
            <c:dLbl>
              <c:idx val="3"/>
              <c:tx>
                <c:strRef>
                  <c:f>Daten_Diagramme!$E$17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{8F95D178-97AA-4941-B557-319F87ACB233}</c15:txfldGUID>
                      <c15:f>Daten_Diagramme!$E$17</c15:f>
                      <c15:dlblFieldTableCache>
                        <c:ptCount val="1"/>
                        <c:pt idx="0">
                          <c:v>3.9</c:v>
                        </c:pt>
                      </c15:dlblFieldTableCache>
                    </c15:dlblFTEntry>
                  </c15:dlblFieldTable>
                  <c15:showDataLabelsRange val="0"/>
                </c:ext>
                <c:ext xmlns:c16="http://schemas.microsoft.com/office/drawing/2014/chart" uri="{C3380CC4-5D6E-409C-BE32-E72D297353CC}">
                  <c16:uniqueId val="{00000003-55C9-42AF-8351-2C54110004C9}"/>
                </c:ext>
              </c:extLst>
            </c:dLbl>
            <c:dLbl>
              <c:idx val="4"/>
              <c:tx>
                <c:strRef>
                  <c:f>Daten_Diagramme!$E$18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{F0B739C8-FE27-4DFF-8C4C-738F3AA4E578}</c15:txfldGUID>
                      <c15:f>Daten_Diagramme!$E$18</c15:f>
                      <c15:dlblFieldTableCache>
                        <c:ptCount val="1"/>
                        <c:pt idx="0">
                          <c:v>6.1</c:v>
                        </c:pt>
                      </c15:dlblFieldTableCache>
                    </c15:dlblFTEntry>
                  </c15:dlblFieldTable>
                  <c15:showDataLabelsRange val="0"/>
                </c:ext>
                <c:ext xmlns:c16="http://schemas.microsoft.com/office/drawing/2014/chart" uri="{C3380CC4-5D6E-409C-BE32-E72D297353CC}">
                  <c16:uniqueId val="{00000004-55C9-42AF-8351-2C54110004C9}"/>
                </c:ext>
              </c:extLst>
            </c:dLbl>
            <c:dLbl>
              <c:idx val="5"/>
              <c:tx>
                <c:strRef>
                  <c:f>Daten_Diagramme!$E$19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{5424BACD-EDBE-40A1-B696-42FDB07CEDF8}</c15:txfldGUID>
                      <c15:f>Daten_Diagramme!$E$19</c15:f>
                      <c15:dlblFieldTableCache>
                        <c:ptCount val="1"/>
                        <c:pt idx="0">
                          <c:v>-4.5</c:v>
                        </c:pt>
                      </c15:dlblFieldTableCache>
                    </c15:dlblFTEntry>
                  </c15:dlblFieldTable>
                  <c15:showDataLabelsRange val="0"/>
                </c:ext>
                <c:ext xmlns:c16="http://schemas.microsoft.com/office/drawing/2014/chart" uri="{C3380CC4-5D6E-409C-BE32-E72D297353CC}">
                  <c16:uniqueId val="{00000005-55C9-42AF-8351-2C54110004C9}"/>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{4A3D73E3-07CD-4CDC-BBA1-BEE788F78AA4}</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55C9-42AF-8351-2C54110004C9}"/>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{7B3E2134-D131-46DE-81E1-A1C2EAB3ECED}</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55C9-42AF-8351-2C54110004C9}"/>
                </c:ext>
              </c:extLst>
            </c:dLbl>
            <c:dLbl>
              <c:idx val="8"/>
              <c:tx>
                <c:strRef>
                  <c:f>Daten_Diagramme!$E$22</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{F23556EE-F51B-4691-B684-D0AE91E965B9}</c15:txfldGUID>
                      <c15:f>Daten_Diagramme!$E$22</c15:f>
                      <c15:dlblFieldTableCache>
                        <c:ptCount val="1"/>
                        <c:pt idx="0">
                          <c:v>11.9</c:v>
                        </c:pt>
                      </c15:dlblFieldTableCache>
                    </c15:dlblFTEntry>
                  </c15:dlblFieldTable>
                  <c15:showDataLabelsRange val="0"/>
                </c:ext>
                <c:ext xmlns:c16="http://schemas.microsoft.com/office/drawing/2014/chart" uri="{C3380CC4-5D6E-409C-BE32-E72D297353CC}">
                  <c16:uniqueId val="{00000008-55C9-42AF-8351-2C54110004C9}"/>
                </c:ext>
              </c:extLst>
            </c:dLbl>
            <c:dLbl>
              <c:idx val="9"/>
              <c:tx>
                <c:strRef>
                  <c:f>Daten_Diagramme!$E$23</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{1EF4EE50-8B8D-4081-9E09-25401E8B23DB}</c15:txfldGUID>
                      <c15:f>Daten_Diagramme!$E$23</c15:f>
                      <c15:dlblFieldTableCache>
                        <c:ptCount val="1"/>
                        <c:pt idx="0">
                          <c:v>-7.3</c:v>
                        </c:pt>
                      </c15:dlblFieldTableCache>
                    </c15:dlblFTEntry>
                  </c15:dlblFieldTable>
                  <c15:showDataLabelsRange val="0"/>
                </c:ext>
                <c:ext xmlns:c16="http://schemas.microsoft.com/office/drawing/2014/chart" uri="{C3380CC4-5D6E-409C-BE32-E72D297353CC}">
                  <c16:uniqueId val="{00000009-55C9-42AF-8351-2C54110004C9}"/>
                </c:ext>
              </c:extLst>
            </c:dLbl>
            <c:dLbl>
              <c:idx val="10"/>
              <c:tx>
                <c:strRef>
                  <c:f>Daten_Diagramme!$E$24</c:f>
                  <c:strCache>
                    <c:ptCount val="1"/>
                    <c:pt idx="0">
                      <c:v>-16.9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{B462B56C-0105-43D7-8EBD-A73A1C6A9671}</c15:txfldGUID>
                      <c15:f>Daten_Diagramme!$E$24</c15:f>
                      <c15:dlblFieldTableCache>
                        <c:ptCount val="1"/>
                        <c:pt idx="0">
                          <c:v>-16.9</c:v>
                        </c:pt>
                      </c15:dlblFieldTableCache>
                    </c15:dlblFTEntry>
                  </c15:dlblFieldTable>
                  <c15:showDataLabelsRange val="0"/>
                </c:ext>
                <c:ext xmlns:c16="http://schemas.microsoft.com/office/drawing/2014/chart" uri="{C3380CC4-5D6E-409C-BE32-E72D297353CC}">
                  <c16:uniqueId val="{0000000A-55C9-42AF-8351-2C54110004C9}"/>
                </c:ext>
              </c:extLst>
            </c:dLbl>
            <c:dLbl>
              <c:idx val="11"/>
              <c:tx>
                <c:strRef>
                  <c:f>Daten_Diagramme!$E$25</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{F5C06722-19A9-4CBD-8962-ACE1D9ED9744}</c15:txfldGUID>
                      <c15:f>Daten_Diagramme!$E$25</c15:f>
                      <c15:dlblFieldTableCache>
                        <c:ptCount val="1"/>
                        <c:pt idx="0">
                          <c:v>-14.3</c:v>
                        </c:pt>
                      </c15:dlblFieldTableCache>
                    </c15:dlblFTEntry>
                  </c15:dlblFieldTable>
                  <c15:showDataLabelsRange val="0"/>
                </c:ext>
                <c:ext xmlns:c16="http://schemas.microsoft.com/office/drawing/2014/chart" uri="{C3380CC4-5D6E-409C-BE32-E72D297353CC}">
                  <c16:uniqueId val="{0000000B-55C9-42AF-8351-2C54110004C9}"/>
                </c:ext>
              </c:extLst>
            </c:dLbl>
            <c:dLbl>
              <c:idx val="12"/>
              <c:tx>
                <c:strRef>
                  <c:f>Daten_Diagramme!$E$26</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{780F3001-6413-48B7-900B-92656EF3BE54}</c15:txfldGUID>
                      <c15:f>Daten_Diagramme!$E$26</c15:f>
                      <c15:dlblFieldTableCache>
                        <c:ptCount val="1"/>
                        <c:pt idx="0">
                          <c:v>-11.3</c:v>
                        </c:pt>
                      </c15:dlblFieldTableCache>
                    </c15:dlblFTEntry>
                  </c15:dlblFieldTable>
                  <c15:showDataLabelsRange val="0"/>
                </c:ext>
                <c:ext xmlns:c16="http://schemas.microsoft.com/office/drawing/2014/chart" uri="{C3380CC4-5D6E-409C-BE32-E72D297353CC}">
                  <c16:uniqueId val="{0000000C-55C9-42AF-8351-2C54110004C9}"/>
                </c:ext>
              </c:extLst>
            </c:dLbl>
            <c:dLbl>
              <c:idx val="13"/>
              <c:tx>
                <c:strRef>
                  <c:f>Daten_Diagramme!$E$27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{DF13E47D-ADBE-4F82-A482-BA8EDBFC6550}</c15:txfldGUID>
                      <c15:f>Daten_Diagramme!$E$27</c15:f>
                      <c15:dlblFieldTableCache>
                        <c:ptCount val="1"/>
                        <c:pt idx="0">
                          <c:v>-2.6</c:v>
                        </c:pt>
                      </c15:dlblFieldTableCache>
                    </c15:dlblFTEntry>
                  </c15:dlblFieldTable>
                  <c15:showDataLabelsRange val="0"/>
                </c:ext>
                <c:ext xmlns:c16="http://schemas.microsoft.com/office/drawing/2014/chart" uri="{C3380CC4-5D6E-409C-BE32-E72D297353CC}">
                  <c16:uniqueId val="{0000000D-55C9-42AF-8351-2C54110004C9}"/>
                </c:ext>
              </c:extLst>
            </c:dLbl>
            <c:dLbl>
              <c:idx val="14"/>
              <c:tx>
                <c:strRef>
                  <c:f>Daten_Diagramme!$E$28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{679FF951-F4F3-48C1-A1A7-F21C0C6A2BF7}</c15:txfldGUID>
                      <c15:f>Daten_Diagramme!$E$28</c15:f>
                      <c15:dlblFieldTableCache>
                        <c:ptCount val="1"/>
                        <c:pt idx="0">
                          <c:v>3.4</c:v>
                        </c:pt>
                      </c15:dlblFieldTableCache>
                    </c15:dlblFTEntry>
                  </c15:dlblFieldTable>
                  <c15:showDataLabelsRange val="0"/>
                </c:ext>
                <c:ext xmlns:c16="http://schemas.microsoft.com/office/drawing/2014/chart" uri="{C3380CC4-5D6E-409C-BE32-E72D297353CC}">
                  <c16:uniqueId val="{0000000E-55C9-42AF-8351-2C54110004C9}"/>
                </c:ext>
              </c:extLst>
            </c:dLbl>
            <c:dLbl>
              <c:idx val="15"/>
              <c:tx>
                <c:strRef>
                  <c:f>Daten_Diagramme!$E$29</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{4C4D2390-E7F4-4BA7-9DC9-8C8F6E4CD430}</c15:txfldGUID>
                      <c15:f>Daten_Diagramme!$E$29</c15:f>
                      <c15:dlblFieldTableCache>
                        <c:ptCount val="1"/>
                        <c:pt idx="0">
                          <c:v>-25.0</c:v>
                        </c:pt>
                      </c15:dlblFieldTableCache>
                    </c15:dlblFTEntry>
                  </c15:dlblFieldTable>
                  <c15:showDataLabelsRange val="0"/>
                </c:ext>
                <c:ext xmlns:c16="http://schemas.microsoft.com/office/drawing/2014/chart" uri="{C3380CC4-5D6E-409C-BE32-E72D297353CC}">
                  <c16:uniqueId val="{0000000F-55C9-42AF-8351-2C54110004C9}"/>
                </c:ext>
              </c:extLst>
            </c:dLbl>
            <c:dLbl>
              <c:idx val="16"/>
              <c:tx>
                <c:strRef>
                  <c:f>Daten_Diagramme!$E$30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{D969DFD6-9055-4AA3-AA21-843CCFB7FF23}</c15:txfldGUID>
                      <c15:f>Daten_Diagramme!$E$30</c15:f>
                      <c15:dlblFieldTableCache>
                        <c:ptCount val="1"/>
                        <c:pt idx="0">
                          <c:v>8.0</c:v>
                        </c:pt>
                      </c15:dlblFieldTableCache>
                    </c15:dlblFTEntry>
                  </c15:dlblFieldTable>
                  <c15:showDataLabelsRange val="0"/>
                </c:ext>
                <c:ext xmlns:c16="http://schemas.microsoft.com/office/drawing/2014/chart" uri="{C3380CC4-5D6E-409C-BE32-E72D297353CC}">
                  <c16:uniqueId val="{00000010-55C9-42AF-8351-2C54110004C9}"/>
                </c:ext>
              </c:extLst>
            </c:dLbl>
            <c:dLbl>
              <c:idx val="17"/>
              <c:tx>
                <c:strRef>
                  <c:f>Daten_Diagramme!$E$31</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{0B5FC1AE-EBF8-445C-BC60-7EAA1BAC586A}</c15:txfldGUID>
                      <c15:f>Daten_Diagramme!$E$31</c15:f>
                      <c15:dlblFieldTableCache>
                        <c:ptCount val="1"/>
                        <c:pt idx="0">
                          <c:v>6.9</c:v>
                        </c:pt>
                      </c15:dlblFieldTableCache>
                    </c15:dlblFTEntry>
                  </c15:dlblFieldTable>
                  <c15:showDataLabelsRange val="0"/>
                </c:ext>
                <c:ext xmlns:c16="http://schemas.microsoft.com/office/drawing/2014/chart" uri="{C3380CC4-5D6E-409C-BE32-E72D297353CC}">
                  <c16:uniqueId val="{00000011-55C9-42AF-8351-2C54110004C9}"/>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{A7815D55-B8D5-468C-8A34-BA195E262C67}</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55C9-42AF-8351-2C54110004C9}"/>
                </c:ext>
              </c:extLst>
            </c:dLbl>
            <c:dLbl>
              <c:idx val="19"/>
              <c:tx>
                <c:strRef>
                  <c:f>Daten_Diagramme!$E$33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{9384E92C-2114-4704-95B8-B92F23083E62}</c15:txfldGUID>
                      <c15:f>Daten_Diagramme!$E$33</c15:f>
                      <c15:dlblFieldTableCache>
                        <c:ptCount val="1"/>
                        <c:pt idx="0">
                          <c:v>-3.4</c:v>
                        </c:pt>
                      </c15:dlblFieldTableCache>
                    </c15:dlblFTEntry>
                  </c15:dlblFieldTable>
                  <c15:showDataLabelsRange val="0"/>
                </c:ext>
                <c:ext xmlns:c16="http://schemas.microsoft.com/office/drawing/2014/chart" uri="{C3380CC4-5D6E-409C-BE32-E72D297353CC}">
                  <c16:uniqueId val="{00000013-55C9-42AF-8351-2C54110004C9}"/>
                </c:ext>
              </c:extLst>
            </c:dLbl>
            <c:dLbl>
              <c:idx val="20"/>
              <c:tx>
                <c:strRef>
                  <c:f>Daten_Diagramme!$E$34</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{E3AC41A4-6883-4ABE-8B30-1030B3067E98}</c15:txfldGUID>
                      <c15:f>Daten_Diagramme!$E$34</c15:f>
                      <c15:dlblFieldTableCache>
                        <c:ptCount val="1"/>
                        <c:pt idx="0">
                          <c:v>-10.9</c:v>
                        </c:pt>
                      </c15:dlblFieldTableCache>
                    </c15:dlblFTEntry>
                  </c15:dlblFieldTable>
                  <c15:showDataLabelsRange val="0"/>
                </c:ext>
                <c:ext xmlns:c16="http://schemas.microsoft.com/office/drawing/2014/chart" uri="{C3380CC4-5D6E-409C-BE32-E72D297353CC}">
                  <c16:uniqueId val="{00000014-55C9-42AF-8351-2C54110004C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{55CDC98E-18B6-4F0C-B11A-C62CAD07276B}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5C9-42AF-8351-2C54110004C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{B3D2B6C9-38FE-4336-BD7B-85F31A7C0CDD}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5C9-42AF-8351-2C54110004C9}"/>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{CD4248FD-4A54-4A0F-8962-474B1E2D7EB2}</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55C9-42AF-8351-2C54110004C9}"/>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{24DFCE8D-CA70-4CC6-9121-EDC1A7E67551}</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55C9-42AF-8351-2C54110004C9}"/>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{1F41C071-47FB-4813-B616-293156ABAEA2}</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55C9-42AF-8351-2C54110004C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{97148585-F1A7-4848-9622-00744F796C61}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5C9-42AF-8351-2C54110004C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{7FEEEA41-E3EE-47A3-A7DE-3A8C21486500}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5C9-42AF-8351-2C54110004C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{B13DA98E-C72F-4A72-8059-E14FB13BFE3F}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5C9-42AF-8351-2C54110004C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{BFBE25CF-865C-4A93-AD68-548BC60FEA20}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5C9-42AF-8351-2C54110004C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{AAA0A552-8965-4C4A-A393-3032EE529980}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5C9-42AF-8351-2C54110004C9}"/>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{E2E7FF20-9B81-4A82-8368-ADEB7AAF0457}</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55C9-42AF-8351-2C54110004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-2.9577209217927782</c:v>
                </c:pt>
                <c:pt idx="1">
                  <c:v>0</c:v>
                </c:pt>
                <c:pt idx="2">
                  <c:v>0</c:v>
                </c:pt>
                <c:pt idx="3">
                  <c:v>3.9473684210526314</c:v>
                </c:pt>
                <c:pt idx="4">
                  <c:v>6.0810810810810807</c:v>
                </c:pt>
                <c:pt idx="5">
                  <c:v>-4.4776119402985071</c:v>
                </c:pt>
                <c:pt idx="6">
                  <c:v>0</c:v>
                </c:pt>
                <c:pt idx="7">
                  <c:v>0</c:v>
                </c:pt>
                <c:pt idx="8">
                  <c:v>11.852861035422343</c:v>
                </c:pt>
                <c:pt idx="9">
                  <c:v>-7.3251028806584362</c:v>
                </c:pt>
                <c:pt idx="10">
                  <c:v>-16.859504132231404</c:v>
                </c:pt>
                <c:pt idx="11">
                  <c:v>-14.285714285714286</c:v>
                </c:pt>
                <c:pt idx="12">
                  <c:v>-11.320754716981131</c:v>
                </c:pt>
                <c:pt idx="13">
                  <c:v>-2.5862068965517242</c:v>
                </c:pt>
                <c:pt idx="14">
                  <c:v>3.4161490683229814</c:v>
                </c:pt>
                <c:pt idx="15">
                  <c:v>-25</c:v>
                </c:pt>
                <c:pt idx="16">
                  <c:v>8</c:v>
                </c:pt>
                <c:pt idx="17">
                  <c:v>6.9182389937106921</c:v>
                </c:pt>
                <c:pt idx="18">
                  <c:v>-2.7586206896551726</c:v>
                </c:pt>
                <c:pt idx="19">
                  <c:v>-3.3653846153846154</c:v>
                </c:pt>
                <c:pt idx="20">
                  <c:v>-10.878661087866108</c:v>
                </c:pt>
                <c:pt idx="21">
                  <c:v>0</c:v>
                </c:pt>
                <c:pt idx="23">
                  <c:v>0</c:v>
                </c:pt>
                <c:pt idx="24">
                  <c:v>0</c:v>
                </c:pt>
                <c:pt idx="25">
                  <c:v>-3.3732534930139719</c:v>
                </c:pt>
              </c:numCache>
            </c:numRef>
          </c:val>
          <c:extLst>
            <c:ext xmlns:c16="http://schemas.microsoft.com/office/drawing/2014/chart" uri="{C3380CC4-5D6E-409C-BE32-E72D297353CC}">
              <c16:uniqueId val="{00000020-55C9-42AF-8351-2C54110004C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{65BE67A3-2DF3-4F35-A703-D077B1E121A8}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5C9-42AF-8351-2C54110004C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{B2847BAB-523F-47C2-B3E2-3FED8C303651}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5C9-42AF-8351-2C54110004C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{E858F7C0-7D78-4810-B07A-068507277EE5}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5C9-42AF-8351-2C54110004C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{89F333C7-8FED-4244-B788-718B87FB4EE4}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5C9-42AF-8351-2C54110004C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{F79099C8-2125-4603-BCFE-6762E5D3C92D}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5C9-42AF-8351-2C54110004C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{11BADFF9-6908-45EF-85D2-61CF4D0F9CBC}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5C9-42AF-8351-2C54110004C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{0AD563DD-0B8A-406E-B295-4861A6DDE2CC}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5C9-42AF-8351-2C54110004C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{773AEA7C-4C2E-4E5E-BE50-71F71CB1A60F}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5C9-42AF-8351-2C54110004C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{C8374A7B-FDB0-485A-9E27-5EACA60509E9}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5C9-42AF-8351-2C54110004C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{8773E04B-5897-40EC-A6E0-EB1B3F817180}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5C9-42AF-8351-2C54110004C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{735049B2-2D0D-4A35-AA52-5A5EFF08FA44}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5C9-42AF-8351-2C54110004C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{A8D2C901-D903-4B5D-8454-20EBFB7C9C27}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5C9-42AF-8351-2C54110004C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{D4A2F163-F2E3-47A1-8141-0A23E82392DB}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5C9-42AF-8351-2C54110004C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{4D64F65B-5F14-4615-A423-E3720BABE7BC}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5C9-42AF-8351-2C54110004C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{097F7459-693F-47F4-8F35-2138A290D30F}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5C9-42AF-8351-2C54110004C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{3B6FA482-2DA2-4DBE-889B-906E8164952F}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5C9-42AF-8351-2C54110004C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{4C78B630-9FEA-40D7-A5FB-E204D3BD5205}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5C9-42AF-8351-2C54110004C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{5B447421-ABDA-4429-A38B-373E9C965B59}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5C9-42AF-8351-2C54110004C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{E83C9701-DEF5-4489-BEB1-1DDAA9F88057}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5C9-42AF-8351-2C54110004C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{6154F025-5BA0-40A9-AEF8-5369E3CEC02C}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5C9-42AF-8351-2C54110004C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{AF6E8658-9840-4D17-A07F-D8060A906136}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5C9-42AF-8351-2C54110004C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{2B16EC11-81AF-4022-A65E-E7B7078F20A6}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5C9-42AF-8351-2C54110004C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{2466B87B-8712-44D7-BECC-2EACE5EFE74C}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5C9-42AF-8351-2C54110004C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{DB831119-A39D-4F08-B192-CC728155ABF0}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5C9-42AF-8351-2C54110004C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{4E26EA78-8B91-405E-A04F-74349D8A1FB2}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5C9-42AF-8351-2C54110004C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{31F08F1B-7FC0-4081-A0A9-A2DD192AE9D1}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5C9-42AF-8351-2C54110004C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{6C5DAB1C-E312-4D59-B773-759476A5FAC0}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5C9-42AF-8351-2C54110004C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{3DEFAB8E-7945-483A-BF39-0D27A688599F}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5C9-42AF-8351-2C54110004C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{B311030E-CB04-4619-BFA6-3CC091FADA02}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5C9-42AF-8351-2C54110004C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{322E45F9-7041-49E9-8093-574B3E09F885}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5C9-42AF-8351-2C54110004C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{745DCD18-7849-4749-BDDD-DE4627EA4721}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5C9-42AF-8351-2C54110004C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{EEFBE25C-BDC3-491E-9B15-AB0770F4F7B0}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5C9-42AF-8351-2C54110004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55C9-42AF-8351-2C54110004C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55C9-42AF-8351-2C54110004C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{53EFD2D9-6E45-431E-A60B-6BCE5BFE20CF}</c15:txfldGUID>
                      <c15:f>Diagramm!$I$46</c15:f>
                      <c15:dlblFieldTableCache>
                        <c:ptCount val="1"/>
                      </c15:dlblFieldTableCache>
                    </c15:dlblFTEntry>
                  </c15:dlblFieldTable>
                  <c15:showDataLabelsRange val="0"/>
                </c:ext>
                <c:ext xmlns:c16="http://schemas.microsoft.com/office/drawing/2014/chart" uri="{C3380CC4-5D6E-409C-BE32-E72D297353CC}">
                  <c16:uniqueId val="{00000000-1E14-42BC-8331-D6276D13A9F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{C6F62DB5-69B6-4473-A503-1B66EAA9FB54}</c15:txfldGUID>
                      <c15:f>Diagramm!$I$47</c15:f>
                      <c15:dlblFieldTableCache>
                        <c:ptCount val="1"/>
                      </c15:dlblFieldTableCache>
                    </c15:dlblFTEntry>
                  </c15:dlblFieldTable>
                  <c15:showDataLabelsRange val="0"/>
                </c:ext>
                <c:ext xmlns:c16="http://schemas.microsoft.com/office/drawing/2014/chart" uri="{C3380CC4-5D6E-409C-BE32-E72D297353CC}">
                  <c16:uniqueId val="{00000001-1E14-42BC-8331-D6276D13A9F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{51EDE5D3-9428-46B1-952B-1E77905C72CC}</c15:txfldGUID>
                      <c15:f>Diagramm!$I$48</c15:f>
                      <c15:dlblFieldTableCache>
                        <c:ptCount val="1"/>
                      </c15:dlblFieldTableCache>
                    </c15:dlblFTEntry>
                  </c15:dlblFieldTable>
                  <c15:showDataLabelsRange val="0"/>
                </c:ext>
                <c:ext xmlns:c16="http://schemas.microsoft.com/office/drawing/2014/chart" uri="{C3380CC4-5D6E-409C-BE32-E72D297353CC}">
                  <c16:uniqueId val="{00000002-1E14-42BC-8331-D6276D13A9F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{ECB358D7-1FC7-4A7A-AF97-34EAF4028AD0}</c15:txfldGUID>
                      <c15:f>Diagramm!$I$49</c15:f>
                      <c15:dlblFieldTableCache>
                        <c:ptCount val="1"/>
                      </c15:dlblFieldTableCache>
                    </c15:dlblFTEntry>
                  </c15:dlblFieldTable>
                  <c15:showDataLabelsRange val="0"/>
                </c:ext>
                <c:ext xmlns:c16="http://schemas.microsoft.com/office/drawing/2014/chart" uri="{C3380CC4-5D6E-409C-BE32-E72D297353CC}">
                  <c16:uniqueId val="{00000003-1E14-42BC-8331-D6276D13A9F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{DBB0AC7D-59FF-4874-9CDE-52CF265E4C41}</c15:txfldGUID>
                      <c15:f>Diagramm!$I$50</c15:f>
                      <c15:dlblFieldTableCache>
                        <c:ptCount val="1"/>
                      </c15:dlblFieldTableCache>
                    </c15:dlblFTEntry>
                  </c15:dlblFieldTable>
                  <c15:showDataLabelsRange val="0"/>
                </c:ext>
                <c:ext xmlns:c16="http://schemas.microsoft.com/office/drawing/2014/chart" uri="{C3380CC4-5D6E-409C-BE32-E72D297353CC}">
                  <c16:uniqueId val="{00000004-1E14-42BC-8331-D6276D13A9F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{9903C199-0652-4D83-A2C8-D75DF07C9779}</c15:txfldGUID>
                      <c15:f>Diagramm!$I$51</c15:f>
                      <c15:dlblFieldTableCache>
                        <c:ptCount val="1"/>
                      </c15:dlblFieldTableCache>
                    </c15:dlblFTEntry>
                  </c15:dlblFieldTable>
                  <c15:showDataLabelsRange val="0"/>
                </c:ext>
                <c:ext xmlns:c16="http://schemas.microsoft.com/office/drawing/2014/chart" uri="{C3380CC4-5D6E-409C-BE32-E72D297353CC}">
                  <c16:uniqueId val="{00000005-1E14-42BC-8331-D6276D13A9F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{71420FAF-9E0E-42ED-9F0F-9F477AAEDA4E}</c15:txfldGUID>
                      <c15:f>Diagramm!$I$52</c15:f>
                      <c15:dlblFieldTableCache>
                        <c:ptCount val="1"/>
                      </c15:dlblFieldTableCache>
                    </c15:dlblFTEntry>
                  </c15:dlblFieldTable>
                  <c15:showDataLabelsRange val="0"/>
                </c:ext>
                <c:ext xmlns:c16="http://schemas.microsoft.com/office/drawing/2014/chart" uri="{C3380CC4-5D6E-409C-BE32-E72D297353CC}">
                  <c16:uniqueId val="{00000006-1E14-42BC-8331-D6276D13A9F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{BADDB63F-91AF-418A-8C52-2817B68CEBF0}</c15:txfldGUID>
                      <c15:f>Diagramm!$I$53</c15:f>
                      <c15:dlblFieldTableCache>
                        <c:ptCount val="1"/>
                      </c15:dlblFieldTableCache>
                    </c15:dlblFTEntry>
                  </c15:dlblFieldTable>
                  <c15:showDataLabelsRange val="0"/>
                </c:ext>
                <c:ext xmlns:c16="http://schemas.microsoft.com/office/drawing/2014/chart" uri="{C3380CC4-5D6E-409C-BE32-E72D297353CC}">
                  <c16:uniqueId val="{00000007-1E14-42BC-8331-D6276D13A9F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{E48DE9D5-BC81-40DA-A62B-C5F39527A8DB}</c15:txfldGUID>
                      <c15:f>Diagramm!$I$54</c15:f>
                      <c15:dlblFieldTableCache>
                        <c:ptCount val="1"/>
                      </c15:dlblFieldTableCache>
                    </c15:dlblFTEntry>
                  </c15:dlblFieldTable>
                  <c15:showDataLabelsRange val="0"/>
                </c:ext>
                <c:ext xmlns:c16="http://schemas.microsoft.com/office/drawing/2014/chart" uri="{C3380CC4-5D6E-409C-BE32-E72D297353CC}">
                  <c16:uniqueId val="{00000008-1E14-42BC-8331-D6276D13A9F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{01C4363E-4DC1-4482-9EFB-F8E728D6A331}</c15:txfldGUID>
                      <c15:f>Diagramm!$I$55</c15:f>
                      <c15:dlblFieldTableCache>
                        <c:ptCount val="1"/>
                      </c15:dlblFieldTableCache>
                    </c15:dlblFTEntry>
                  </c15:dlblFieldTable>
                  <c15:showDataLabelsRange val="0"/>
                </c:ext>
                <c:ext xmlns:c16="http://schemas.microsoft.com/office/drawing/2014/chart" uri="{C3380CC4-5D6E-409C-BE32-E72D297353CC}">
                  <c16:uniqueId val="{00000009-1E14-42BC-8331-D6276D13A9F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{9695A9AC-CE79-4DF9-B7DE-24A6C966A46A}</c15:txfldGUID>
                      <c15:f>Diagramm!$I$56</c15:f>
                      <c15:dlblFieldTableCache>
                        <c:ptCount val="1"/>
                      </c15:dlblFieldTableCache>
                    </c15:dlblFTEntry>
                  </c15:dlblFieldTable>
                  <c15:showDataLabelsRange val="0"/>
                </c:ext>
                <c:ext xmlns:c16="http://schemas.microsoft.com/office/drawing/2014/chart" uri="{C3380CC4-5D6E-409C-BE32-E72D297353CC}">
                  <c16:uniqueId val="{0000000A-1E14-42BC-8331-D6276D13A9F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{1CA27B7C-BC15-4B95-9E6E-C32367EEFC6A}</c15:txfldGUID>
                      <c15:f>Diagramm!$I$57</c15:f>
                      <c15:dlblFieldTableCache>
                        <c:ptCount val="1"/>
                      </c15:dlblFieldTableCache>
                    </c15:dlblFTEntry>
                  </c15:dlblFieldTable>
                  <c15:showDataLabelsRange val="0"/>
                </c:ext>
                <c:ext xmlns:c16="http://schemas.microsoft.com/office/drawing/2014/chart" uri="{C3380CC4-5D6E-409C-BE32-E72D297353CC}">
                  <c16:uniqueId val="{0000000B-1E14-42BC-8331-D6276D13A9F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{9182B1C9-BD9A-4067-B417-D897D69AB723}</c15:txfldGUID>
                      <c15:f>Diagramm!$I$58</c15:f>
                      <c15:dlblFieldTableCache>
                        <c:ptCount val="1"/>
                      </c15:dlblFieldTableCache>
                    </c15:dlblFTEntry>
                  </c15:dlblFieldTable>
                  <c15:showDataLabelsRange val="0"/>
                </c:ext>
                <c:ext xmlns:c16="http://schemas.microsoft.com/office/drawing/2014/chart" uri="{C3380CC4-5D6E-409C-BE32-E72D297353CC}">
                  <c16:uniqueId val="{0000000C-1E14-42BC-8331-D6276D13A9F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{50429783-D1E1-4AB7-9158-8E081D2001DB}</c15:txfldGUID>
                      <c15:f>Diagramm!$I$59</c15:f>
                      <c15:dlblFieldTableCache>
                        <c:ptCount val="1"/>
                      </c15:dlblFieldTableCache>
                    </c15:dlblFTEntry>
                  </c15:dlblFieldTable>
                  <c15:showDataLabelsRange val="0"/>
                </c:ext>
                <c:ext xmlns:c16="http://schemas.microsoft.com/office/drawing/2014/chart" uri="{C3380CC4-5D6E-409C-BE32-E72D297353CC}">
                  <c16:uniqueId val="{0000000D-1E14-42BC-8331-D6276D13A9F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{3DCE6C07-37EF-413B-8320-A9F964D5F8E8}</c15:txfldGUID>
                      <c15:f>Diagramm!$I$60</c15:f>
                      <c15:dlblFieldTableCache>
                        <c:ptCount val="1"/>
                      </c15:dlblFieldTableCache>
                    </c15:dlblFTEntry>
                  </c15:dlblFieldTable>
                  <c15:showDataLabelsRange val="0"/>
                </c:ext>
                <c:ext xmlns:c16="http://schemas.microsoft.com/office/drawing/2014/chart" uri="{C3380CC4-5D6E-409C-BE32-E72D297353CC}">
                  <c16:uniqueId val="{0000000E-1E14-42BC-8331-D6276D13A9F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{5F64D9A9-F5ED-4FB6-AD17-E40D0BECA56C}</c15:txfldGUID>
                      <c15:f>Diagramm!$I$61</c15:f>
                      <c15:dlblFieldTableCache>
                        <c:ptCount val="1"/>
                      </c15:dlblFieldTableCache>
                    </c15:dlblFTEntry>
                  </c15:dlblFieldTable>
                  <c15:showDataLabelsRange val="0"/>
                </c:ext>
                <c:ext xmlns:c16="http://schemas.microsoft.com/office/drawing/2014/chart" uri="{C3380CC4-5D6E-409C-BE32-E72D297353CC}">
                  <c16:uniqueId val="{0000000F-1E14-42BC-8331-D6276D13A9F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{39490BA2-B424-4156-B6E6-06A67393283F}</c15:txfldGUID>
                      <c15:f>Diagramm!$I$62</c15:f>
                      <c15:dlblFieldTableCache>
                        <c:ptCount val="1"/>
                      </c15:dlblFieldTableCache>
                    </c15:dlblFTEntry>
                  </c15:dlblFieldTable>
                  <c15:showDataLabelsRange val="0"/>
                </c:ext>
                <c:ext xmlns:c16="http://schemas.microsoft.com/office/drawing/2014/chart" uri="{C3380CC4-5D6E-409C-BE32-E72D297353CC}">
                  <c16:uniqueId val="{00000010-1E14-42BC-8331-D6276D13A9F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{A38C9250-C8A2-4DA4-BA75-C11483A069E8}</c15:txfldGUID>
                      <c15:f>Diagramm!$I$63</c15:f>
                      <c15:dlblFieldTableCache>
                        <c:ptCount val="1"/>
                      </c15:dlblFieldTableCache>
                    </c15:dlblFTEntry>
                  </c15:dlblFieldTable>
                  <c15:showDataLabelsRange val="0"/>
                </c:ext>
                <c:ext xmlns:c16="http://schemas.microsoft.com/office/drawing/2014/chart" uri="{C3380CC4-5D6E-409C-BE32-E72D297353CC}">
                  <c16:uniqueId val="{00000011-1E14-42BC-8331-D6276D13A9F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{54FCF1AE-D977-414F-BF06-1CA678065736}</c15:txfldGUID>
                      <c15:f>Diagramm!$I$64</c15:f>
                      <c15:dlblFieldTableCache>
                        <c:ptCount val="1"/>
                      </c15:dlblFieldTableCache>
                    </c15:dlblFTEntry>
                  </c15:dlblFieldTable>
                  <c15:showDataLabelsRange val="0"/>
                </c:ext>
                <c:ext xmlns:c16="http://schemas.microsoft.com/office/drawing/2014/chart" uri="{C3380CC4-5D6E-409C-BE32-E72D297353CC}">
                  <c16:uniqueId val="{00000012-1E14-42BC-8331-D6276D13A9F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{CBCB2B6A-FB8E-4A33-B819-C22C371FB74C}</c15:txfldGUID>
                      <c15:f>Diagramm!$I$65</c15:f>
                      <c15:dlblFieldTableCache>
                        <c:ptCount val="1"/>
                      </c15:dlblFieldTableCache>
                    </c15:dlblFTEntry>
                  </c15:dlblFieldTable>
                  <c15:showDataLabelsRange val="0"/>
                </c:ext>
                <c:ext xmlns:c16="http://schemas.microsoft.com/office/drawing/2014/chart" uri="{C3380CC4-5D6E-409C-BE32-E72D297353CC}">
                  <c16:uniqueId val="{00000013-1E14-42BC-8331-D6276D13A9F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{BD27659C-70F4-47E8-A52B-C04CC907A817}</c15:txfldGUID>
                      <c15:f>Diagramm!$I$66</c15:f>
                      <c15:dlblFieldTableCache>
                        <c:ptCount val="1"/>
                      </c15:dlblFieldTableCache>
                    </c15:dlblFTEntry>
                  </c15:dlblFieldTable>
                  <c15:showDataLabelsRange val="0"/>
                </c:ext>
                <c:ext xmlns:c16="http://schemas.microsoft.com/office/drawing/2014/chart" uri="{C3380CC4-5D6E-409C-BE32-E72D297353CC}">
                  <c16:uniqueId val="{00000014-1E14-42BC-8331-D6276D13A9F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{4D7A9E1E-F6FE-40AD-BDB6-DAF4890DD577}</c15:txfldGUID>
                      <c15:f>Diagramm!$I$67</c15:f>
                      <c15:dlblFieldTableCache>
                        <c:ptCount val="1"/>
                      </c15:dlblFieldTableCache>
                    </c15:dlblFTEntry>
                  </c15:dlblFieldTable>
                  <c15:showDataLabelsRange val="0"/>
                </c:ext>
                <c:ext xmlns:c16="http://schemas.microsoft.com/office/drawing/2014/chart" uri="{C3380CC4-5D6E-409C-BE32-E72D297353CC}">
                  <c16:uniqueId val="{00000015-1E14-42BC-8331-D6276D13A9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14-42BC-8331-D6276D13A9F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{75F34954-B09C-47BF-B33A-988F1096BCC5}</c15:txfldGUID>
                      <c15:f>Diagramm!$K$46</c15:f>
                      <c15:dlblFieldTableCache>
                        <c:ptCount val="1"/>
                      </c15:dlblFieldTableCache>
                    </c15:dlblFTEntry>
                  </c15:dlblFieldTable>
                  <c15:showDataLabelsRange val="0"/>
                </c:ext>
                <c:ext xmlns:c16="http://schemas.microsoft.com/office/drawing/2014/chart" uri="{C3380CC4-5D6E-409C-BE32-E72D297353CC}">
                  <c16:uniqueId val="{00000017-1E14-42BC-8331-D6276D13A9F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{9BA8CB90-340C-4FD9-A5F9-3D83F2F16C93}</c15:txfldGUID>
                      <c15:f>Diagramm!$K$47</c15:f>
                      <c15:dlblFieldTableCache>
                        <c:ptCount val="1"/>
                      </c15:dlblFieldTableCache>
                    </c15:dlblFTEntry>
                  </c15:dlblFieldTable>
                  <c15:showDataLabelsRange val="0"/>
                </c:ext>
                <c:ext xmlns:c16="http://schemas.microsoft.com/office/drawing/2014/chart" uri="{C3380CC4-5D6E-409C-BE32-E72D297353CC}">
                  <c16:uniqueId val="{00000018-1E14-42BC-8331-D6276D13A9F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{397D958A-B493-42E3-9956-65F53D136C5F}</c15:txfldGUID>
                      <c15:f>Diagramm!$K$48</c15:f>
                      <c15:dlblFieldTableCache>
                        <c:ptCount val="1"/>
                      </c15:dlblFieldTableCache>
                    </c15:dlblFTEntry>
                  </c15:dlblFieldTable>
                  <c15:showDataLabelsRange val="0"/>
                </c:ext>
                <c:ext xmlns:c16="http://schemas.microsoft.com/office/drawing/2014/chart" uri="{C3380CC4-5D6E-409C-BE32-E72D297353CC}">
                  <c16:uniqueId val="{00000019-1E14-42BC-8331-D6276D13A9F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{DB244FAC-FAFC-47B0-9CCD-868B6C8004FA}</c15:txfldGUID>
                      <c15:f>Diagramm!$K$49</c15:f>
                      <c15:dlblFieldTableCache>
                        <c:ptCount val="1"/>
                      </c15:dlblFieldTableCache>
                    </c15:dlblFTEntry>
                  </c15:dlblFieldTable>
                  <c15:showDataLabelsRange val="0"/>
                </c:ext>
                <c:ext xmlns:c16="http://schemas.microsoft.com/office/drawing/2014/chart" uri="{C3380CC4-5D6E-409C-BE32-E72D297353CC}">
                  <c16:uniqueId val="{0000001A-1E14-42BC-8331-D6276D13A9F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{EB0469FF-63F9-499B-A351-7E92E599DB1B}</c15:txfldGUID>
                      <c15:f>Diagramm!$K$50</c15:f>
                      <c15:dlblFieldTableCache>
                        <c:ptCount val="1"/>
                      </c15:dlblFieldTableCache>
                    </c15:dlblFTEntry>
                  </c15:dlblFieldTable>
                  <c15:showDataLabelsRange val="0"/>
                </c:ext>
                <c:ext xmlns:c16="http://schemas.microsoft.com/office/drawing/2014/chart" uri="{C3380CC4-5D6E-409C-BE32-E72D297353CC}">
                  <c16:uniqueId val="{0000001B-1E14-42BC-8331-D6276D13A9F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{BF812E8A-1EBE-4FB1-BC10-C234A023F8AF}</c15:txfldGUID>
                      <c15:f>Diagramm!$K$51</c15:f>
                      <c15:dlblFieldTableCache>
                        <c:ptCount val="1"/>
                      </c15:dlblFieldTableCache>
                    </c15:dlblFTEntry>
                  </c15:dlblFieldTable>
                  <c15:showDataLabelsRange val="0"/>
                </c:ext>
                <c:ext xmlns:c16="http://schemas.microsoft.com/office/drawing/2014/chart" uri="{C3380CC4-5D6E-409C-BE32-E72D297353CC}">
                  <c16:uniqueId val="{0000001C-1E14-42BC-8331-D6276D13A9F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{8A213071-7E17-4817-AF12-17655BF526DE}</c15:txfldGUID>
                      <c15:f>Diagramm!$K$52</c15:f>
                      <c15:dlblFieldTableCache>
                        <c:ptCount val="1"/>
                      </c15:dlblFieldTableCache>
                    </c15:dlblFTEntry>
                  </c15:dlblFieldTable>
                  <c15:showDataLabelsRange val="0"/>
                </c:ext>
                <c:ext xmlns:c16="http://schemas.microsoft.com/office/drawing/2014/chart" uri="{C3380CC4-5D6E-409C-BE32-E72D297353CC}">
                  <c16:uniqueId val="{0000001D-1E14-42BC-8331-D6276D13A9F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{AF2EBF0D-A78F-4B5B-8448-3BC5559F07E2}</c15:txfldGUID>
                      <c15:f>Diagramm!$K$53</c15:f>
                      <c15:dlblFieldTableCache>
                        <c:ptCount val="1"/>
                      </c15:dlblFieldTableCache>
                    </c15:dlblFTEntry>
                  </c15:dlblFieldTable>
                  <c15:showDataLabelsRange val="0"/>
                </c:ext>
                <c:ext xmlns:c16="http://schemas.microsoft.com/office/drawing/2014/chart" uri="{C3380CC4-5D6E-409C-BE32-E72D297353CC}">
                  <c16:uniqueId val="{0000001E-1E14-42BC-8331-D6276D13A9F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{BCB38DFE-B7D9-4CCB-AF83-9CBEAB5E7700}</c15:txfldGUID>
                      <c15:f>Diagramm!$K$54</c15:f>
                      <c15:dlblFieldTableCache>
                        <c:ptCount val="1"/>
                      </c15:dlblFieldTableCache>
                    </c15:dlblFTEntry>
                  </c15:dlblFieldTable>
                  <c15:showDataLabelsRange val="0"/>
                </c:ext>
                <c:ext xmlns:c16="http://schemas.microsoft.com/office/drawing/2014/chart" uri="{C3380CC4-5D6E-409C-BE32-E72D297353CC}">
                  <c16:uniqueId val="{0000001F-1E14-42BC-8331-D6276D13A9F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{8B6DAB6F-9429-4894-A411-36A56ADB7B95}</c15:txfldGUID>
                      <c15:f>Diagramm!$K$55</c15:f>
                      <c15:dlblFieldTableCache>
                        <c:ptCount val="1"/>
                      </c15:dlblFieldTableCache>
                    </c15:dlblFTEntry>
                  </c15:dlblFieldTable>
                  <c15:showDataLabelsRange val="0"/>
                </c:ext>
                <c:ext xmlns:c16="http://schemas.microsoft.com/office/drawing/2014/chart" uri="{C3380CC4-5D6E-409C-BE32-E72D297353CC}">
                  <c16:uniqueId val="{00000020-1E14-42BC-8331-D6276D13A9F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{24DF2100-7F00-4E01-9813-A9D1FD316E27}</c15:txfldGUID>
                      <c15:f>Diagramm!$K$56</c15:f>
                      <c15:dlblFieldTableCache>
                        <c:ptCount val="1"/>
                      </c15:dlblFieldTableCache>
                    </c15:dlblFTEntry>
                  </c15:dlblFieldTable>
                  <c15:showDataLabelsRange val="0"/>
                </c:ext>
                <c:ext xmlns:c16="http://schemas.microsoft.com/office/drawing/2014/chart" uri="{C3380CC4-5D6E-409C-BE32-E72D297353CC}">
                  <c16:uniqueId val="{00000021-1E14-42BC-8331-D6276D13A9F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{67BFAC79-E8AF-460B-B1D9-E40162C74CFD}</c15:txfldGUID>
                      <c15:f>Diagramm!$K$57</c15:f>
                      <c15:dlblFieldTableCache>
                        <c:ptCount val="1"/>
                      </c15:dlblFieldTableCache>
                    </c15:dlblFTEntry>
                  </c15:dlblFieldTable>
                  <c15:showDataLabelsRange val="0"/>
                </c:ext>
                <c:ext xmlns:c16="http://schemas.microsoft.com/office/drawing/2014/chart" uri="{C3380CC4-5D6E-409C-BE32-E72D297353CC}">
                  <c16:uniqueId val="{00000022-1E14-42BC-8331-D6276D13A9F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{6FD86872-C0B6-430C-8A57-E6D39669E1FB}</c15:txfldGUID>
                      <c15:f>Diagramm!$K$58</c15:f>
                      <c15:dlblFieldTableCache>
                        <c:ptCount val="1"/>
                      </c15:dlblFieldTableCache>
                    </c15:dlblFTEntry>
                  </c15:dlblFieldTable>
                  <c15:showDataLabelsRange val="0"/>
                </c:ext>
                <c:ext xmlns:c16="http://schemas.microsoft.com/office/drawing/2014/chart" uri="{C3380CC4-5D6E-409C-BE32-E72D297353CC}">
                  <c16:uniqueId val="{00000023-1E14-42BC-8331-D6276D13A9F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{2F3F2539-B2D6-4FEC-9D63-E51E7A87BD30}</c15:txfldGUID>
                      <c15:f>Diagramm!$K$59</c15:f>
                      <c15:dlblFieldTableCache>
                        <c:ptCount val="1"/>
                      </c15:dlblFieldTableCache>
                    </c15:dlblFTEntry>
                  </c15:dlblFieldTable>
                  <c15:showDataLabelsRange val="0"/>
                </c:ext>
                <c:ext xmlns:c16="http://schemas.microsoft.com/office/drawing/2014/chart" uri="{C3380CC4-5D6E-409C-BE32-E72D297353CC}">
                  <c16:uniqueId val="{00000024-1E14-42BC-8331-D6276D13A9F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{84537BAC-3B93-4149-9DAF-418094A1EE87}</c15:txfldGUID>
                      <c15:f>Diagramm!$K$60</c15:f>
                      <c15:dlblFieldTableCache>
                        <c:ptCount val="1"/>
                      </c15:dlblFieldTableCache>
                    </c15:dlblFTEntry>
                  </c15:dlblFieldTable>
                  <c15:showDataLabelsRange val="0"/>
                </c:ext>
                <c:ext xmlns:c16="http://schemas.microsoft.com/office/drawing/2014/chart" uri="{C3380CC4-5D6E-409C-BE32-E72D297353CC}">
                  <c16:uniqueId val="{00000025-1E14-42BC-8331-D6276D13A9F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{59FDEFFE-6975-467A-94D6-6F02CBB7AA37}</c15:txfldGUID>
                      <c15:f>Diagramm!$K$61</c15:f>
                      <c15:dlblFieldTableCache>
                        <c:ptCount val="1"/>
                      </c15:dlblFieldTableCache>
                    </c15:dlblFTEntry>
                  </c15:dlblFieldTable>
                  <c15:showDataLabelsRange val="0"/>
                </c:ext>
                <c:ext xmlns:c16="http://schemas.microsoft.com/office/drawing/2014/chart" uri="{C3380CC4-5D6E-409C-BE32-E72D297353CC}">
                  <c16:uniqueId val="{00000026-1E14-42BC-8331-D6276D13A9F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{0BB4133D-F161-4D4A-9337-35F26C036204}</c15:txfldGUID>
                      <c15:f>Diagramm!$K$62</c15:f>
                      <c15:dlblFieldTableCache>
                        <c:ptCount val="1"/>
                      </c15:dlblFieldTableCache>
                    </c15:dlblFTEntry>
                  </c15:dlblFieldTable>
                  <c15:showDataLabelsRange val="0"/>
                </c:ext>
                <c:ext xmlns:c16="http://schemas.microsoft.com/office/drawing/2014/chart" uri="{C3380CC4-5D6E-409C-BE32-E72D297353CC}">
                  <c16:uniqueId val="{00000027-1E14-42BC-8331-D6276D13A9F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{69299EFA-D9ED-4D86-8152-C6D43603BB82}</c15:txfldGUID>
                      <c15:f>Diagramm!$K$63</c15:f>
                      <c15:dlblFieldTableCache>
                        <c:ptCount val="1"/>
                      </c15:dlblFieldTableCache>
                    </c15:dlblFTEntry>
                  </c15:dlblFieldTable>
                  <c15:showDataLabelsRange val="0"/>
                </c:ext>
                <c:ext xmlns:c16="http://schemas.microsoft.com/office/drawing/2014/chart" uri="{C3380CC4-5D6E-409C-BE32-E72D297353CC}">
                  <c16:uniqueId val="{00000028-1E14-42BC-8331-D6276D13A9F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{80D9D3FA-0D10-4415-A36A-D79AE0ED0CC6}</c15:txfldGUID>
                      <c15:f>Diagramm!$K$64</c15:f>
                      <c15:dlblFieldTableCache>
                        <c:ptCount val="1"/>
                      </c15:dlblFieldTableCache>
                    </c15:dlblFTEntry>
                  </c15:dlblFieldTable>
                  <c15:showDataLabelsRange val="0"/>
                </c:ext>
                <c:ext xmlns:c16="http://schemas.microsoft.com/office/drawing/2014/chart" uri="{C3380CC4-5D6E-409C-BE32-E72D297353CC}">
                  <c16:uniqueId val="{00000029-1E14-42BC-8331-D6276D13A9F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{2544846A-2D07-4B84-A901-661DF1730852}</c15:txfldGUID>
                      <c15:f>Diagramm!$K$65</c15:f>
                      <c15:dlblFieldTableCache>
                        <c:ptCount val="1"/>
                      </c15:dlblFieldTableCache>
                    </c15:dlblFTEntry>
                  </c15:dlblFieldTable>
                  <c15:showDataLabelsRange val="0"/>
                </c:ext>
                <c:ext xmlns:c16="http://schemas.microsoft.com/office/drawing/2014/chart" uri="{C3380CC4-5D6E-409C-BE32-E72D297353CC}">
                  <c16:uniqueId val="{0000002A-1E14-42BC-8331-D6276D13A9F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{B459350C-3A4A-496A-817A-DD3040DCD57F}</c15:txfldGUID>
                      <c15:f>Diagramm!$K$66</c15:f>
                      <c15:dlblFieldTableCache>
                        <c:ptCount val="1"/>
                      </c15:dlblFieldTableCache>
                    </c15:dlblFTEntry>
                  </c15:dlblFieldTable>
                  <c15:showDataLabelsRange val="0"/>
                </c:ext>
                <c:ext xmlns:c16="http://schemas.microsoft.com/office/drawing/2014/chart" uri="{C3380CC4-5D6E-409C-BE32-E72D297353CC}">
                  <c16:uniqueId val="{0000002B-1E14-42BC-8331-D6276D13A9F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{7F390002-0395-4D68-842E-D59F16570575}</c15:txfldGUID>
                      <c15:f>Diagramm!$K$67</c15:f>
                      <c15:dlblFieldTableCache>
                        <c:ptCount val="1"/>
                      </c15:dlblFieldTableCache>
                    </c15:dlblFTEntry>
                  </c15:dlblFieldTable>
                  <c15:showDataLabelsRange val="0"/>
                </c:ext>
                <c:ext xmlns:c16="http://schemas.microsoft.com/office/drawing/2014/chart" uri="{C3380CC4-5D6E-409C-BE32-E72D297353CC}">
                  <c16:uniqueId val="{0000002C-1E14-42BC-8331-D6276D13A9F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14-42BC-8331-D6276D13A9F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{9A836E83-499D-474D-83F8-4F6DD48E5478}</c15:txfldGUID>
                      <c15:f>Diagramm!$J$46</c15:f>
                      <c15:dlblFieldTableCache>
                        <c:ptCount val="1"/>
                      </c15:dlblFieldTableCache>
                    </c15:dlblFTEntry>
                  </c15:dlblFieldTable>
                  <c15:showDataLabelsRange val="0"/>
                </c:ext>
                <c:ext xmlns:c16="http://schemas.microsoft.com/office/drawing/2014/chart" uri="{C3380CC4-5D6E-409C-BE32-E72D297353CC}">
                  <c16:uniqueId val="{0000002E-1E14-42BC-8331-D6276D13A9F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{4C336D36-8AB7-4E47-B662-C7F7C7D5D18B}</c15:txfldGUID>
                      <c15:f>Diagramm!$J$47</c15:f>
                      <c15:dlblFieldTableCache>
                        <c:ptCount val="1"/>
                      </c15:dlblFieldTableCache>
                    </c15:dlblFTEntry>
                  </c15:dlblFieldTable>
                  <c15:showDataLabelsRange val="0"/>
                </c:ext>
                <c:ext xmlns:c16="http://schemas.microsoft.com/office/drawing/2014/chart" uri="{C3380CC4-5D6E-409C-BE32-E72D297353CC}">
                  <c16:uniqueId val="{0000002F-1E14-42BC-8331-D6276D13A9F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{5596171B-42A6-4DCC-9D14-968222F19417}</c15:txfldGUID>
                      <c15:f>Diagramm!$J$48</c15:f>
                      <c15:dlblFieldTableCache>
                        <c:ptCount val="1"/>
                      </c15:dlblFieldTableCache>
                    </c15:dlblFTEntry>
                  </c15:dlblFieldTable>
                  <c15:showDataLabelsRange val="0"/>
                </c:ext>
                <c:ext xmlns:c16="http://schemas.microsoft.com/office/drawing/2014/chart" uri="{C3380CC4-5D6E-409C-BE32-E72D297353CC}">
                  <c16:uniqueId val="{00000030-1E14-42BC-8331-D6276D13A9F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{51902C95-02F2-488A-ACE0-B49F4E808ACD}</c15:txfldGUID>
                      <c15:f>Diagramm!$J$49</c15:f>
                      <c15:dlblFieldTableCache>
                        <c:ptCount val="1"/>
                      </c15:dlblFieldTableCache>
                    </c15:dlblFTEntry>
                  </c15:dlblFieldTable>
                  <c15:showDataLabelsRange val="0"/>
                </c:ext>
                <c:ext xmlns:c16="http://schemas.microsoft.com/office/drawing/2014/chart" uri="{C3380CC4-5D6E-409C-BE32-E72D297353CC}">
                  <c16:uniqueId val="{00000031-1E14-42BC-8331-D6276D13A9F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{1E8CEC72-1861-4CF9-8CEE-9CB23610E907}</c15:txfldGUID>
                      <c15:f>Diagramm!$J$50</c15:f>
                      <c15:dlblFieldTableCache>
                        <c:ptCount val="1"/>
                      </c15:dlblFieldTableCache>
                    </c15:dlblFTEntry>
                  </c15:dlblFieldTable>
                  <c15:showDataLabelsRange val="0"/>
                </c:ext>
                <c:ext xmlns:c16="http://schemas.microsoft.com/office/drawing/2014/chart" uri="{C3380CC4-5D6E-409C-BE32-E72D297353CC}">
                  <c16:uniqueId val="{00000032-1E14-42BC-8331-D6276D13A9F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{89F0405F-EB68-4800-841F-C3FA64C6F5C5}</c15:txfldGUID>
                      <c15:f>Diagramm!$J$51</c15:f>
                      <c15:dlblFieldTableCache>
                        <c:ptCount val="1"/>
                      </c15:dlblFieldTableCache>
                    </c15:dlblFTEntry>
                  </c15:dlblFieldTable>
                  <c15:showDataLabelsRange val="0"/>
                </c:ext>
                <c:ext xmlns:c16="http://schemas.microsoft.com/office/drawing/2014/chart" uri="{C3380CC4-5D6E-409C-BE32-E72D297353CC}">
                  <c16:uniqueId val="{00000033-1E14-42BC-8331-D6276D13A9F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{AFE96AE9-D2AE-4E30-9243-FA5B3C40B0C2}</c15:txfldGUID>
                      <c15:f>Diagramm!$J$52</c15:f>
                      <c15:dlblFieldTableCache>
                        <c:ptCount val="1"/>
                      </c15:dlblFieldTableCache>
                    </c15:dlblFTEntry>
                  </c15:dlblFieldTable>
                  <c15:showDataLabelsRange val="0"/>
                </c:ext>
                <c:ext xmlns:c16="http://schemas.microsoft.com/office/drawing/2014/chart" uri="{C3380CC4-5D6E-409C-BE32-E72D297353CC}">
                  <c16:uniqueId val="{00000034-1E14-42BC-8331-D6276D13A9F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{9371D564-AE3F-4E33-9B42-0DC5A33FD22F}</c15:txfldGUID>
                      <c15:f>Diagramm!$J$53</c15:f>
                      <c15:dlblFieldTableCache>
                        <c:ptCount val="1"/>
                      </c15:dlblFieldTableCache>
                    </c15:dlblFTEntry>
                  </c15:dlblFieldTable>
                  <c15:showDataLabelsRange val="0"/>
                </c:ext>
                <c:ext xmlns:c16="http://schemas.microsoft.com/office/drawing/2014/chart" uri="{C3380CC4-5D6E-409C-BE32-E72D297353CC}">
                  <c16:uniqueId val="{00000035-1E14-42BC-8331-D6276D13A9F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{84A997E3-05CE-4D63-AE1F-7EA481393766}</c15:txfldGUID>
                      <c15:f>Diagramm!$J$54</c15:f>
                      <c15:dlblFieldTableCache>
                        <c:ptCount val="1"/>
                      </c15:dlblFieldTableCache>
                    </c15:dlblFTEntry>
                  </c15:dlblFieldTable>
                  <c15:showDataLabelsRange val="0"/>
                </c:ext>
                <c:ext xmlns:c16="http://schemas.microsoft.com/office/drawing/2014/chart" uri="{C3380CC4-5D6E-409C-BE32-E72D297353CC}">
                  <c16:uniqueId val="{00000036-1E14-42BC-8331-D6276D13A9F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{EF6D1A92-5AFB-4393-B362-8A3AE2903165}</c15:txfldGUID>
                      <c15:f>Diagramm!$J$55</c15:f>
                      <c15:dlblFieldTableCache>
                        <c:ptCount val="1"/>
                      </c15:dlblFieldTableCache>
                    </c15:dlblFTEntry>
                  </c15:dlblFieldTable>
                  <c15:showDataLabelsRange val="0"/>
                </c:ext>
                <c:ext xmlns:c16="http://schemas.microsoft.com/office/drawing/2014/chart" uri="{C3380CC4-5D6E-409C-BE32-E72D297353CC}">
                  <c16:uniqueId val="{00000037-1E14-42BC-8331-D6276D13A9F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{5550DB9B-168F-4D37-9928-097D3A3DCE1A}</c15:txfldGUID>
                      <c15:f>Diagramm!$J$56</c15:f>
                      <c15:dlblFieldTableCache>
                        <c:ptCount val="1"/>
                      </c15:dlblFieldTableCache>
                    </c15:dlblFTEntry>
                  </c15:dlblFieldTable>
                  <c15:showDataLabelsRange val="0"/>
                </c:ext>
                <c:ext xmlns:c16="http://schemas.microsoft.com/office/drawing/2014/chart" uri="{C3380CC4-5D6E-409C-BE32-E72D297353CC}">
                  <c16:uniqueId val="{00000038-1E14-42BC-8331-D6276D13A9F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{82027AFE-D608-4537-8C67-BD6314BED4DF}</c15:txfldGUID>
                      <c15:f>Diagramm!$J$57</c15:f>
                      <c15:dlblFieldTableCache>
                        <c:ptCount val="1"/>
                      </c15:dlblFieldTableCache>
                    </c15:dlblFTEntry>
                  </c15:dlblFieldTable>
                  <c15:showDataLabelsRange val="0"/>
                </c:ext>
                <c:ext xmlns:c16="http://schemas.microsoft.com/office/drawing/2014/chart" uri="{C3380CC4-5D6E-409C-BE32-E72D297353CC}">
                  <c16:uniqueId val="{00000039-1E14-42BC-8331-D6276D13A9F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{AC6C259A-3CD2-4EEB-8338-CA6D67D9457A}</c15:txfldGUID>
                      <c15:f>Diagramm!$J$58</c15:f>
                      <c15:dlblFieldTableCache>
                        <c:ptCount val="1"/>
                      </c15:dlblFieldTableCache>
                    </c15:dlblFTEntry>
                  </c15:dlblFieldTable>
                  <c15:showDataLabelsRange val="0"/>
                </c:ext>
                <c:ext xmlns:c16="http://schemas.microsoft.com/office/drawing/2014/chart" uri="{C3380CC4-5D6E-409C-BE32-E72D297353CC}">
                  <c16:uniqueId val="{0000003A-1E14-42BC-8331-D6276D13A9F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{C218416A-64E1-4124-9F98-1005C53F51C9}</c15:txfldGUID>
                      <c15:f>Diagramm!$J$59</c15:f>
                      <c15:dlblFieldTableCache>
                        <c:ptCount val="1"/>
                      </c15:dlblFieldTableCache>
                    </c15:dlblFTEntry>
                  </c15:dlblFieldTable>
                  <c15:showDataLabelsRange val="0"/>
                </c:ext>
                <c:ext xmlns:c16="http://schemas.microsoft.com/office/drawing/2014/chart" uri="{C3380CC4-5D6E-409C-BE32-E72D297353CC}">
                  <c16:uniqueId val="{0000003B-1E14-42BC-8331-D6276D13A9F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{BB92EB2E-A231-4403-A725-7FC224EDDDE3}</c15:txfldGUID>
                      <c15:f>Diagramm!$J$60</c15:f>
                      <c15:dlblFieldTableCache>
                        <c:ptCount val="1"/>
                      </c15:dlblFieldTableCache>
                    </c15:dlblFTEntry>
                  </c15:dlblFieldTable>
                  <c15:showDataLabelsRange val="0"/>
                </c:ext>
                <c:ext xmlns:c16="http://schemas.microsoft.com/office/drawing/2014/chart" uri="{C3380CC4-5D6E-409C-BE32-E72D297353CC}">
                  <c16:uniqueId val="{0000003C-1E14-42BC-8331-D6276D13A9F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{0EFF9726-C379-4FAF-A84C-ED9309F4592D}</c15:txfldGUID>
                      <c15:f>Diagramm!$J$61</c15:f>
                      <c15:dlblFieldTableCache>
                        <c:ptCount val="1"/>
                      </c15:dlblFieldTableCache>
                    </c15:dlblFTEntry>
                  </c15:dlblFieldTable>
                  <c15:showDataLabelsRange val="0"/>
                </c:ext>
                <c:ext xmlns:c16="http://schemas.microsoft.com/office/drawing/2014/chart" uri="{C3380CC4-5D6E-409C-BE32-E72D297353CC}">
                  <c16:uniqueId val="{0000003D-1E14-42BC-8331-D6276D13A9F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{1EE1183E-88FB-4AC3-A9C1-D4125A058BC1}</c15:txfldGUID>
                      <c15:f>Diagramm!$J$62</c15:f>
                      <c15:dlblFieldTableCache>
                        <c:ptCount val="1"/>
                      </c15:dlblFieldTableCache>
                    </c15:dlblFTEntry>
                  </c15:dlblFieldTable>
                  <c15:showDataLabelsRange val="0"/>
                </c:ext>
                <c:ext xmlns:c16="http://schemas.microsoft.com/office/drawing/2014/chart" uri="{C3380CC4-5D6E-409C-BE32-E72D297353CC}">
                  <c16:uniqueId val="{0000003E-1E14-42BC-8331-D6276D13A9F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{33B8D467-FAD8-4A13-BC97-AA9B9995FE5F}</c15:txfldGUID>
                      <c15:f>Diagramm!$J$63</c15:f>
                      <c15:dlblFieldTableCache>
                        <c:ptCount val="1"/>
                      </c15:dlblFieldTableCache>
                    </c15:dlblFTEntry>
                  </c15:dlblFieldTable>
                  <c15:showDataLabelsRange val="0"/>
                </c:ext>
                <c:ext xmlns:c16="http://schemas.microsoft.com/office/drawing/2014/chart" uri="{C3380CC4-5D6E-409C-BE32-E72D297353CC}">
                  <c16:uniqueId val="{0000003F-1E14-42BC-8331-D6276D13A9F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{4708430F-F3DF-4028-B996-CEE4D63F8016}</c15:txfldGUID>
                      <c15:f>Diagramm!$J$64</c15:f>
                      <c15:dlblFieldTableCache>
                        <c:ptCount val="1"/>
                      </c15:dlblFieldTableCache>
                    </c15:dlblFTEntry>
                  </c15:dlblFieldTable>
                  <c15:showDataLabelsRange val="0"/>
                </c:ext>
                <c:ext xmlns:c16="http://schemas.microsoft.com/office/drawing/2014/chart" uri="{C3380CC4-5D6E-409C-BE32-E72D297353CC}">
                  <c16:uniqueId val="{00000040-1E14-42BC-8331-D6276D13A9F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{D16E99A6-1418-4480-9F75-BD1C149D5D51}</c15:txfldGUID>
                      <c15:f>Diagramm!$J$65</c15:f>
                      <c15:dlblFieldTableCache>
                        <c:ptCount val="1"/>
                      </c15:dlblFieldTableCache>
                    </c15:dlblFTEntry>
                  </c15:dlblFieldTable>
                  <c15:showDataLabelsRange val="0"/>
                </c:ext>
                <c:ext xmlns:c16="http://schemas.microsoft.com/office/drawing/2014/chart" uri="{C3380CC4-5D6E-409C-BE32-E72D297353CC}">
                  <c16:uniqueId val="{00000041-1E14-42BC-8331-D6276D13A9F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{DB81C290-F650-4A0F-B55F-0F8B5BAD4108}</c15:txfldGUID>
                      <c15:f>Diagramm!$J$66</c15:f>
                      <c15:dlblFieldTableCache>
                        <c:ptCount val="1"/>
                      </c15:dlblFieldTableCache>
                    </c15:dlblFTEntry>
                  </c15:dlblFieldTable>
                  <c15:showDataLabelsRange val="0"/>
                </c:ext>
                <c:ext xmlns:c16="http://schemas.microsoft.com/office/drawing/2014/chart" uri="{C3380CC4-5D6E-409C-BE32-E72D297353CC}">
                  <c16:uniqueId val="{00000042-1E14-42BC-8331-D6276D13A9F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{0B99B48A-2115-44F2-9D67-439DA88E5A15}</c15:txfldGUID>
                      <c15:f>Diagramm!$J$67</c15:f>
                      <c15:dlblFieldTableCache>
                        <c:ptCount val="1"/>
                      </c15:dlblFieldTableCache>
                    </c15:dlblFTEntry>
                  </c15:dlblFieldTable>
                  <c15:showDataLabelsRange val="0"/>
                </c:ext>
                <c:ext xmlns:c16="http://schemas.microsoft.com/office/drawing/2014/chart" uri="{C3380CC4-5D6E-409C-BE32-E72D297353CC}">
                  <c16:uniqueId val="{00000043-1E14-42BC-8331-D6276D13A9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14-42BC-8331-D6276D13A9F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75-4DDC-97FC-B32767ABA86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75-4DDC-97FC-B32767ABA86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75-4DDC-97FC-B32767ABA86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75-4DDC-97FC-B32767ABA86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75-4DDC-97FC-B32767ABA86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75-4DDC-97FC-B32767ABA86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75-4DDC-97FC-B32767ABA86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75-4DDC-97FC-B32767ABA86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75-4DDC-97FC-B32767ABA86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75-4DDC-97FC-B32767ABA86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875-4DDC-97FC-B32767ABA86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75-4DDC-97FC-B32767ABA86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75-4DDC-97FC-B32767ABA86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75-4DDC-97FC-B32767ABA86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75-4DDC-97FC-B32767ABA86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75-4DDC-97FC-B32767ABA86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875-4DDC-97FC-B32767ABA86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875-4DDC-97FC-B32767ABA86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875-4DDC-97FC-B32767ABA86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875-4DDC-97FC-B32767ABA86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875-4DDC-97FC-B32767ABA86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875-4DDC-97FC-B32767ABA86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75-4DDC-97FC-B32767ABA86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875-4DDC-97FC-B32767ABA86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875-4DDC-97FC-B32767ABA86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875-4DDC-97FC-B32767ABA86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875-4DDC-97FC-B32767ABA86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875-4DDC-97FC-B32767ABA86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875-4DDC-97FC-B32767ABA86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875-4DDC-97FC-B32767ABA86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875-4DDC-97FC-B32767ABA86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875-4DDC-97FC-B32767ABA86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875-4DDC-97FC-B32767ABA86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875-4DDC-97FC-B32767ABA86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875-4DDC-97FC-B32767ABA86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875-4DDC-97FC-B32767ABA86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875-4DDC-97FC-B32767ABA86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875-4DDC-97FC-B32767ABA86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875-4DDC-97FC-B32767ABA86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875-4DDC-97FC-B32767ABA86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875-4DDC-97FC-B32767ABA86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875-4DDC-97FC-B32767ABA86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875-4DDC-97FC-B32767ABA86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875-4DDC-97FC-B32767ABA86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875-4DDC-97FC-B32767ABA86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75-4DDC-97FC-B32767ABA86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875-4DDC-97FC-B32767ABA86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875-4DDC-97FC-B32767ABA86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875-4DDC-97FC-B32767ABA86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875-4DDC-97FC-B32767ABA86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875-4DDC-97FC-B32767ABA86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875-4DDC-97FC-B32767ABA86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875-4DDC-97FC-B32767ABA86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875-4DDC-97FC-B32767ABA86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875-4DDC-97FC-B32767ABA86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875-4DDC-97FC-B32767ABA86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875-4DDC-97FC-B32767ABA86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875-4DDC-97FC-B32767ABA86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875-4DDC-97FC-B32767ABA86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875-4DDC-97FC-B32767ABA86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875-4DDC-97FC-B32767ABA86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875-4DDC-97FC-B32767ABA86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875-4DDC-97FC-B32767ABA86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875-4DDC-97FC-B32767ABA86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875-4DDC-97FC-B32767ABA86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875-4DDC-97FC-B32767ABA86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875-4DDC-97FC-B32767ABA86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875-4DDC-97FC-B32767ABA86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75-4DDC-97FC-B32767ABA86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100.26773192809486</c:v>
                </c:pt>
                <c:pt idx="2">
                  <c:v>101.45765160851643</c:v>
                </c:pt>
                <c:pt idx="3">
                  <c:v>99.953253155412014</c:v>
                </c:pt>
                <c:pt idx="4">
                  <c:v>99.859759466236028</c:v>
                </c:pt>
                <c:pt idx="5">
                  <c:v>100.31447877268285</c:v>
                </c:pt>
                <c:pt idx="6">
                  <c:v>101.89537206238579</c:v>
                </c:pt>
                <c:pt idx="7">
                  <c:v>103.10654030852918</c:v>
                </c:pt>
                <c:pt idx="8">
                  <c:v>102.60507415749436</c:v>
                </c:pt>
                <c:pt idx="9">
                  <c:v>103.35302367090222</c:v>
                </c:pt>
                <c:pt idx="10">
                  <c:v>104.07122519229952</c:v>
                </c:pt>
                <c:pt idx="11">
                  <c:v>103.25103055543752</c:v>
                </c:pt>
                <c:pt idx="12">
                  <c:v>103.24253112914879</c:v>
                </c:pt>
                <c:pt idx="13">
                  <c:v>103.70574986188433</c:v>
                </c:pt>
                <c:pt idx="14">
                  <c:v>105.21014831498874</c:v>
                </c:pt>
                <c:pt idx="15">
                  <c:v>105.00616208405933</c:v>
                </c:pt>
                <c:pt idx="16">
                  <c:v>104.6321873273554</c:v>
                </c:pt>
                <c:pt idx="17">
                  <c:v>105.11665462581277</c:v>
                </c:pt>
                <c:pt idx="18">
                  <c:v>106.41281713484341</c:v>
                </c:pt>
                <c:pt idx="19">
                  <c:v>105.6478687688581</c:v>
                </c:pt>
                <c:pt idx="20">
                  <c:v>104.69593302452085</c:v>
                </c:pt>
                <c:pt idx="21">
                  <c:v>105.13365347839022</c:v>
                </c:pt>
                <c:pt idx="22">
                  <c:v>106.84203816242403</c:v>
                </c:pt>
                <c:pt idx="23">
                  <c:v>106.20883090391398</c:v>
                </c:pt>
                <c:pt idx="24">
                  <c:v>105.87735327865369</c:v>
                </c:pt>
              </c:numCache>
            </c:numRef>
          </c:val>
          <c:smooth val="0"/>
          <c:extLst>
            <c:ext xmlns:c16="http://schemas.microsoft.com/office/drawing/2014/chart" uri="{C3380CC4-5D6E-409C-BE32-E72D297353CC}">
              <c16:uniqueId val="{00000000-448C-4A9E-B57F-D2C3FCC66E9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101.2748597654258</c:v>
                </c:pt>
                <c:pt idx="2">
                  <c:v>105.09943906170321</c:v>
                </c:pt>
                <c:pt idx="3">
                  <c:v>102.65170831208567</c:v>
                </c:pt>
                <c:pt idx="4">
                  <c:v>98.623151453340128</c:v>
                </c:pt>
                <c:pt idx="5">
                  <c:v>100.25497195308517</c:v>
                </c:pt>
                <c:pt idx="6">
                  <c:v>104.07955124936257</c:v>
                </c:pt>
                <c:pt idx="7">
                  <c:v>102.90668026517082</c:v>
                </c:pt>
                <c:pt idx="8">
                  <c:v>101.42784293727689</c:v>
                </c:pt>
                <c:pt idx="9">
                  <c:v>102.19275879653237</c:v>
                </c:pt>
                <c:pt idx="10">
                  <c:v>105.09943906170321</c:v>
                </c:pt>
                <c:pt idx="11">
                  <c:v>106.17032126466088</c:v>
                </c:pt>
                <c:pt idx="12">
                  <c:v>106.62927078021418</c:v>
                </c:pt>
                <c:pt idx="13">
                  <c:v>106.52728199898011</c:v>
                </c:pt>
                <c:pt idx="14">
                  <c:v>107.75114737378888</c:v>
                </c:pt>
                <c:pt idx="15">
                  <c:v>108.51606323304436</c:v>
                </c:pt>
                <c:pt idx="16">
                  <c:v>108.87302396736358</c:v>
                </c:pt>
                <c:pt idx="17">
                  <c:v>109.17899031106579</c:v>
                </c:pt>
                <c:pt idx="18">
                  <c:v>113.05456399796023</c:v>
                </c:pt>
                <c:pt idx="19">
                  <c:v>112.18765935747068</c:v>
                </c:pt>
                <c:pt idx="20">
                  <c:v>113.10555838857725</c:v>
                </c:pt>
                <c:pt idx="21">
                  <c:v>113.66649668536462</c:v>
                </c:pt>
                <c:pt idx="22">
                  <c:v>115.19632840387557</c:v>
                </c:pt>
                <c:pt idx="23">
                  <c:v>117.38908720040794</c:v>
                </c:pt>
                <c:pt idx="24">
                  <c:v>113.51351351351352</c:v>
                </c:pt>
              </c:numCache>
            </c:numRef>
          </c:val>
          <c:smooth val="0"/>
          <c:extLst>
            <c:ext xmlns:c16="http://schemas.microsoft.com/office/drawing/2014/chart" uri="{C3380CC4-5D6E-409C-BE32-E72D297353CC}">
              <c16:uniqueId val="{00000001-448C-4A9E-B57F-D2C3FCC66E9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99.57340025094102</c:v>
                </c:pt>
                <c:pt idx="2">
                  <c:v>98.243412797992463</c:v>
                </c:pt>
                <c:pt idx="3">
                  <c:v>101.15432873274781</c:v>
                </c:pt>
                <c:pt idx="4">
                  <c:v>94.855708908406527</c:v>
                </c:pt>
                <c:pt idx="5">
                  <c:v>94.83061480552071</c:v>
                </c:pt>
                <c:pt idx="6">
                  <c:v>91.94479297365119</c:v>
                </c:pt>
                <c:pt idx="7">
                  <c:v>93.525721455457969</c:v>
                </c:pt>
                <c:pt idx="8">
                  <c:v>90.915934755332501</c:v>
                </c:pt>
                <c:pt idx="9">
                  <c:v>91.016311166875781</c:v>
                </c:pt>
                <c:pt idx="10">
                  <c:v>87.678795483061478</c:v>
                </c:pt>
                <c:pt idx="11">
                  <c:v>90.865746549560853</c:v>
                </c:pt>
                <c:pt idx="12">
                  <c:v>88.080301129234627</c:v>
                </c:pt>
                <c:pt idx="13">
                  <c:v>88.230865746549554</c:v>
                </c:pt>
                <c:pt idx="14">
                  <c:v>86.449184441656215</c:v>
                </c:pt>
                <c:pt idx="15">
                  <c:v>89.937264742785445</c:v>
                </c:pt>
                <c:pt idx="16">
                  <c:v>87.101631116687585</c:v>
                </c:pt>
                <c:pt idx="17">
                  <c:v>86.449184441656215</c:v>
                </c:pt>
                <c:pt idx="18">
                  <c:v>82.208281053952319</c:v>
                </c:pt>
                <c:pt idx="19">
                  <c:v>83.588456712672524</c:v>
                </c:pt>
                <c:pt idx="20">
                  <c:v>82.634880803011285</c:v>
                </c:pt>
                <c:pt idx="21">
                  <c:v>83.889585947302379</c:v>
                </c:pt>
                <c:pt idx="22">
                  <c:v>82.3086574654956</c:v>
                </c:pt>
                <c:pt idx="23">
                  <c:v>82.735257214554579</c:v>
                </c:pt>
                <c:pt idx="24">
                  <c:v>78.343789209535757</c:v>
                </c:pt>
              </c:numCache>
            </c:numRef>
          </c:val>
          <c:smooth val="0"/>
          <c:extLst>
            <c:ext xmlns:c16="http://schemas.microsoft.com/office/drawing/2014/chart" uri="{C3380CC4-5D6E-409C-BE32-E72D297353CC}">
              <c16:uniqueId val="{00000002-448C-4A9E-B57F-D2C3FCC66E9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48C-4A9E-B57F-D2C3FCC66E9D}"/>
                </c:ext>
              </c:extLst>
            </c:dLbl>
            <c:dLbl>
              <c:idx val="1"/>
              <c:delete val="1"/>
              <c:extLst>
                <c:ext xmlns:c15="http://schemas.microsoft.com/office/drawing/2012/chart" uri="{CE6537A1-D6FC-4f65-9D91-7224C49458BB}"/>
                <c:ext xmlns:c16="http://schemas.microsoft.com/office/drawing/2014/chart" uri="{C3380CC4-5D6E-409C-BE32-E72D297353CC}">
                  <c16:uniqueId val="{00000004-448C-4A9E-B57F-D2C3FCC66E9D}"/>
                </c:ext>
              </c:extLst>
            </c:dLbl>
            <c:dLbl>
              <c:idx val="2"/>
              <c:delete val="1"/>
              <c:extLst>
                <c:ext xmlns:c15="http://schemas.microsoft.com/office/drawing/2012/chart" uri="{CE6537A1-D6FC-4f65-9D91-7224C49458BB}"/>
                <c:ext xmlns:c16="http://schemas.microsoft.com/office/drawing/2014/chart" uri="{C3380CC4-5D6E-409C-BE32-E72D297353CC}">
                  <c16:uniqueId val="{00000005-448C-4A9E-B57F-D2C3FCC66E9D}"/>
                </c:ext>
              </c:extLst>
            </c:dLbl>
            <c:dLbl>
              <c:idx val="3"/>
              <c:delete val="1"/>
              <c:extLst>
                <c:ext xmlns:c15="http://schemas.microsoft.com/office/drawing/2012/chart" uri="{CE6537A1-D6FC-4f65-9D91-7224C49458BB}"/>
                <c:ext xmlns:c16="http://schemas.microsoft.com/office/drawing/2014/chart" uri="{C3380CC4-5D6E-409C-BE32-E72D297353CC}">
                  <c16:uniqueId val="{00000006-448C-4A9E-B57F-D2C3FCC66E9D}"/>
                </c:ext>
              </c:extLst>
            </c:dLbl>
            <c:dLbl>
              <c:idx val="4"/>
              <c:delete val="1"/>
              <c:extLst>
                <c:ext xmlns:c15="http://schemas.microsoft.com/office/drawing/2012/chart" uri="{CE6537A1-D6FC-4f65-9D91-7224C49458BB}"/>
                <c:ext xmlns:c16="http://schemas.microsoft.com/office/drawing/2014/chart" uri="{C3380CC4-5D6E-409C-BE32-E72D297353CC}">
                  <c16:uniqueId val="{00000007-448C-4A9E-B57F-D2C3FCC66E9D}"/>
                </c:ext>
              </c:extLst>
            </c:dLbl>
            <c:dLbl>
              <c:idx val="5"/>
              <c:delete val="1"/>
              <c:extLst>
                <c:ext xmlns:c15="http://schemas.microsoft.com/office/drawing/2012/chart" uri="{CE6537A1-D6FC-4f65-9D91-7224C49458BB}"/>
                <c:ext xmlns:c16="http://schemas.microsoft.com/office/drawing/2014/chart" uri="{C3380CC4-5D6E-409C-BE32-E72D297353CC}">
                  <c16:uniqueId val="{00000008-448C-4A9E-B57F-D2C3FCC66E9D}"/>
                </c:ext>
              </c:extLst>
            </c:dLbl>
            <c:dLbl>
              <c:idx val="6"/>
              <c:delete val="1"/>
              <c:extLst>
                <c:ext xmlns:c15="http://schemas.microsoft.com/office/drawing/2012/chart" uri="{CE6537A1-D6FC-4f65-9D91-7224C49458BB}"/>
                <c:ext xmlns:c16="http://schemas.microsoft.com/office/drawing/2014/chart" uri="{C3380CC4-5D6E-409C-BE32-E72D297353CC}">
                  <c16:uniqueId val="{00000009-448C-4A9E-B57F-D2C3FCC66E9D}"/>
                </c:ext>
              </c:extLst>
            </c:dLbl>
            <c:dLbl>
              <c:idx val="7"/>
              <c:delete val="1"/>
              <c:extLst>
                <c:ext xmlns:c15="http://schemas.microsoft.com/office/drawing/2012/chart" uri="{CE6537A1-D6FC-4f65-9D91-7224C49458BB}"/>
                <c:ext xmlns:c16="http://schemas.microsoft.com/office/drawing/2014/chart" uri="{C3380CC4-5D6E-409C-BE32-E72D297353CC}">
                  <c16:uniqueId val="{0000000A-448C-4A9E-B57F-D2C3FCC66E9D}"/>
                </c:ext>
              </c:extLst>
            </c:dLbl>
            <c:dLbl>
              <c:idx val="8"/>
              <c:delete val="1"/>
              <c:extLst>
                <c:ext xmlns:c15="http://schemas.microsoft.com/office/drawing/2012/chart" uri="{CE6537A1-D6FC-4f65-9D91-7224C49458BB}"/>
                <c:ext xmlns:c16="http://schemas.microsoft.com/office/drawing/2014/chart" uri="{C3380CC4-5D6E-409C-BE32-E72D297353CC}">
                  <c16:uniqueId val="{0000000B-448C-4A9E-B57F-D2C3FCC66E9D}"/>
                </c:ext>
              </c:extLst>
            </c:dLbl>
            <c:dLbl>
              <c:idx val="9"/>
              <c:delete val="1"/>
              <c:extLst>
                <c:ext xmlns:c15="http://schemas.microsoft.com/office/drawing/2012/chart" uri="{CE6537A1-D6FC-4f65-9D91-7224C49458BB}"/>
                <c:ext xmlns:c16="http://schemas.microsoft.com/office/drawing/2014/chart" uri="{C3380CC4-5D6E-409C-BE32-E72D297353CC}">
                  <c16:uniqueId val="{0000000C-448C-4A9E-B57F-D2C3FCC66E9D}"/>
                </c:ext>
              </c:extLst>
            </c:dLbl>
            <c:dLbl>
              <c:idx val="10"/>
              <c:delete val="1"/>
              <c:extLst>
                <c:ext xmlns:c15="http://schemas.microsoft.com/office/drawing/2012/chart" uri="{CE6537A1-D6FC-4f65-9D91-7224C49458BB}"/>
                <c:ext xmlns:c16="http://schemas.microsoft.com/office/drawing/2014/chart" uri="{C3380CC4-5D6E-409C-BE32-E72D297353CC}">
                  <c16:uniqueId val="{0000000D-448C-4A9E-B57F-D2C3FCC66E9D}"/>
                </c:ext>
              </c:extLst>
            </c:dLbl>
            <c:dLbl>
              <c:idx val="11"/>
              <c:delete val="1"/>
              <c:extLst>
                <c:ext xmlns:c15="http://schemas.microsoft.com/office/drawing/2012/chart" uri="{CE6537A1-D6FC-4f65-9D91-7224C49458BB}"/>
                <c:ext xmlns:c16="http://schemas.microsoft.com/office/drawing/2014/chart" uri="{C3380CC4-5D6E-409C-BE32-E72D297353CC}">
                  <c16:uniqueId val="{0000000E-448C-4A9E-B57F-D2C3FCC66E9D}"/>
                </c:ext>
              </c:extLst>
            </c:dLbl>
            <c:dLbl>
              <c:idx val="12"/>
              <c:delete val="1"/>
              <c:extLst>
                <c:ext xmlns:c15="http://schemas.microsoft.com/office/drawing/2012/chart" uri="{CE6537A1-D6FC-4f65-9D91-7224C49458BB}"/>
                <c:ext xmlns:c16="http://schemas.microsoft.com/office/drawing/2014/chart" uri="{C3380CC4-5D6E-409C-BE32-E72D297353CC}">
                  <c16:uniqueId val="{0000000F-448C-4A9E-B57F-D2C3FCC66E9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8C-4A9E-B57F-D2C3FCC66E9D}"/>
                </c:ext>
              </c:extLst>
            </c:dLbl>
            <c:dLbl>
              <c:idx val="14"/>
              <c:delete val="1"/>
              <c:extLst>
                <c:ext xmlns:c15="http://schemas.microsoft.com/office/drawing/2012/chart" uri="{CE6537A1-D6FC-4f65-9D91-7224C49458BB}"/>
                <c:ext xmlns:c16="http://schemas.microsoft.com/office/drawing/2014/chart" uri="{C3380CC4-5D6E-409C-BE32-E72D297353CC}">
                  <c16:uniqueId val="{00000011-448C-4A9E-B57F-D2C3FCC66E9D}"/>
                </c:ext>
              </c:extLst>
            </c:dLbl>
            <c:dLbl>
              <c:idx val="15"/>
              <c:delete val="1"/>
              <c:extLst>
                <c:ext xmlns:c15="http://schemas.microsoft.com/office/drawing/2012/chart" uri="{CE6537A1-D6FC-4f65-9D91-7224C49458BB}"/>
                <c:ext xmlns:c16="http://schemas.microsoft.com/office/drawing/2014/chart" uri="{C3380CC4-5D6E-409C-BE32-E72D297353CC}">
                  <c16:uniqueId val="{00000012-448C-4A9E-B57F-D2C3FCC66E9D}"/>
                </c:ext>
              </c:extLst>
            </c:dLbl>
            <c:dLbl>
              <c:idx val="16"/>
              <c:delete val="1"/>
              <c:extLst>
                <c:ext xmlns:c15="http://schemas.microsoft.com/office/drawing/2012/chart" uri="{CE6537A1-D6FC-4f65-9D91-7224C49458BB}"/>
                <c:ext xmlns:c16="http://schemas.microsoft.com/office/drawing/2014/chart" uri="{C3380CC4-5D6E-409C-BE32-E72D297353CC}">
                  <c16:uniqueId val="{00000013-448C-4A9E-B57F-D2C3FCC66E9D}"/>
                </c:ext>
              </c:extLst>
            </c:dLbl>
            <c:dLbl>
              <c:idx val="17"/>
              <c:delete val="1"/>
              <c:extLst>
                <c:ext xmlns:c15="http://schemas.microsoft.com/office/drawing/2012/chart" uri="{CE6537A1-D6FC-4f65-9D91-7224C49458BB}"/>
                <c:ext xmlns:c16="http://schemas.microsoft.com/office/drawing/2014/chart" uri="{C3380CC4-5D6E-409C-BE32-E72D297353CC}">
                  <c16:uniqueId val="{00000014-448C-4A9E-B57F-D2C3FCC66E9D}"/>
                </c:ext>
              </c:extLst>
            </c:dLbl>
            <c:dLbl>
              <c:idx val="18"/>
              <c:delete val="1"/>
              <c:extLst>
                <c:ext xmlns:c15="http://schemas.microsoft.com/office/drawing/2012/chart" uri="{CE6537A1-D6FC-4f65-9D91-7224C49458BB}"/>
                <c:ext xmlns:c16="http://schemas.microsoft.com/office/drawing/2014/chart" uri="{C3380CC4-5D6E-409C-BE32-E72D297353CC}">
                  <c16:uniqueId val="{00000015-448C-4A9E-B57F-D2C3FCC66E9D}"/>
                </c:ext>
              </c:extLst>
            </c:dLbl>
            <c:dLbl>
              <c:idx val="19"/>
              <c:delete val="1"/>
              <c:extLst>
                <c:ext xmlns:c15="http://schemas.microsoft.com/office/drawing/2012/chart" uri="{CE6537A1-D6FC-4f65-9D91-7224C49458BB}"/>
                <c:ext xmlns:c16="http://schemas.microsoft.com/office/drawing/2014/chart" uri="{C3380CC4-5D6E-409C-BE32-E72D297353CC}">
                  <c16:uniqueId val="{00000016-448C-4A9E-B57F-D2C3FCC66E9D}"/>
                </c:ext>
              </c:extLst>
            </c:dLbl>
            <c:dLbl>
              <c:idx val="20"/>
              <c:delete val="1"/>
              <c:extLst>
                <c:ext xmlns:c15="http://schemas.microsoft.com/office/drawing/2012/chart" uri="{CE6537A1-D6FC-4f65-9D91-7224C49458BB}"/>
                <c:ext xmlns:c16="http://schemas.microsoft.com/office/drawing/2014/chart" uri="{C3380CC4-5D6E-409C-BE32-E72D297353CC}">
                  <c16:uniqueId val="{00000017-448C-4A9E-B57F-D2C3FCC66E9D}"/>
                </c:ext>
              </c:extLst>
            </c:dLbl>
            <c:dLbl>
              <c:idx val="21"/>
              <c:delete val="1"/>
              <c:extLst>
                <c:ext xmlns:c15="http://schemas.microsoft.com/office/drawing/2012/chart" uri="{CE6537A1-D6FC-4f65-9D91-7224C49458BB}"/>
                <c:ext xmlns:c16="http://schemas.microsoft.com/office/drawing/2014/chart" uri="{C3380CC4-5D6E-409C-BE32-E72D297353CC}">
                  <c16:uniqueId val="{00000018-448C-4A9E-B57F-D2C3FCC66E9D}"/>
                </c:ext>
              </c:extLst>
            </c:dLbl>
            <c:dLbl>
              <c:idx val="22"/>
              <c:delete val="1"/>
              <c:extLst>
                <c:ext xmlns:c15="http://schemas.microsoft.com/office/drawing/2012/chart" uri="{CE6537A1-D6FC-4f65-9D91-7224C49458BB}"/>
                <c:ext xmlns:c16="http://schemas.microsoft.com/office/drawing/2014/chart" uri="{C3380CC4-5D6E-409C-BE32-E72D297353CC}">
                  <c16:uniqueId val="{00000019-448C-4A9E-B57F-D2C3FCC66E9D}"/>
                </c:ext>
              </c:extLst>
            </c:dLbl>
            <c:dLbl>
              <c:idx val="23"/>
              <c:delete val="1"/>
              <c:extLst>
                <c:ext xmlns:c15="http://schemas.microsoft.com/office/drawing/2012/chart" uri="{CE6537A1-D6FC-4f65-9D91-7224C49458BB}"/>
                <c:ext xmlns:c16="http://schemas.microsoft.com/office/drawing/2014/chart" uri="{C3380CC4-5D6E-409C-BE32-E72D297353CC}">
                  <c16:uniqueId val="{0000001A-448C-4A9E-B57F-D2C3FCC66E9D}"/>
                </c:ext>
              </c:extLst>
            </c:dLbl>
            <c:dLbl>
              <c:idx val="24"/>
              <c:delete val="1"/>
              <c:extLst>
                <c:ext xmlns:c15="http://schemas.microsoft.com/office/drawing/2012/chart" uri="{CE6537A1-D6FC-4f65-9D91-7224C49458BB}"/>
                <c:ext xmlns:c16="http://schemas.microsoft.com/office/drawing/2014/chart" uri="{C3380CC4-5D6E-409C-BE32-E72D297353CC}">
                  <c16:uniqueId val="{0000001B-448C-4A9E-B57F-D2C3FCC66E9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48C-4A9E-B57F-D2C3FCC66E9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Hof, Stadt (09464)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24914</v>
      </c>
      <c r="F11" s="238">
        <v>24992</v>
      </c>
      <c r="G11" s="238">
        <v>25141</v>
      </c>
      <c r="H11" s="238">
        <v>24739</v>
      </c>
      <c r="I11" s="265">
        <v>24636</v>
      </c>
      <c r="J11" s="263">
        <v>278</v>
      </c>
      <c r="K11" s="266">
        <v>1.1284299399253126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17.303524122983063</v>
      </c>
      <c r="E13" s="115">
        <v>4311</v>
      </c>
      <c r="F13" s="114">
        <v>4299</v>
      </c>
      <c r="G13" s="114">
        <v>4344</v>
      </c>
      <c r="H13" s="114">
        <v>4311</v>
      </c>
      <c r="I13" s="140">
        <v>4266</v>
      </c>
      <c r="J13" s="115">
        <v>45</v>
      </c>
      <c r="K13" s="116">
        <v>1.0548523206751055</v>
      </c>
    </row>
    <row r="14" spans="1:255" ht="14.1" customHeight="1" x14ac:dyDescent="0.2">
      <c r="A14" s="306" t="s">
        <v>230</v>
      </c>
      <c r="B14" s="307"/>
      <c r="C14" s="308"/>
      <c r="D14" s="113">
        <v>61.334992373765758</v>
      </c>
      <c r="E14" s="115">
        <v>15281</v>
      </c>
      <c r="F14" s="114">
        <v>15359</v>
      </c>
      <c r="G14" s="114">
        <v>15475</v>
      </c>
      <c r="H14" s="114">
        <v>15218</v>
      </c>
      <c r="I14" s="140">
        <v>15174</v>
      </c>
      <c r="J14" s="115">
        <v>107</v>
      </c>
      <c r="K14" s="116">
        <v>0.70515355212864106</v>
      </c>
    </row>
    <row r="15" spans="1:255" ht="14.1" customHeight="1" x14ac:dyDescent="0.2">
      <c r="A15" s="306" t="s">
        <v>231</v>
      </c>
      <c r="B15" s="307"/>
      <c r="C15" s="308"/>
      <c r="D15" s="113">
        <v>10.335554306815444</v>
      </c>
      <c r="E15" s="115">
        <v>2575</v>
      </c>
      <c r="F15" s="114">
        <v>2586</v>
      </c>
      <c r="G15" s="114">
        <v>2571</v>
      </c>
      <c r="H15" s="114">
        <v>2510</v>
      </c>
      <c r="I15" s="140">
        <v>2519</v>
      </c>
      <c r="J15" s="115">
        <v>56</v>
      </c>
      <c r="K15" s="116">
        <v>2.2231044065105201</v>
      </c>
    </row>
    <row r="16" spans="1:255" ht="14.1" customHeight="1" x14ac:dyDescent="0.2">
      <c r="A16" s="306" t="s">
        <v>232</v>
      </c>
      <c r="B16" s="307"/>
      <c r="C16" s="308"/>
      <c r="D16" s="113">
        <v>10.122822509432448</v>
      </c>
      <c r="E16" s="115">
        <v>2522</v>
      </c>
      <c r="F16" s="114">
        <v>2503</v>
      </c>
      <c r="G16" s="114">
        <v>2514</v>
      </c>
      <c r="H16" s="114">
        <v>2477</v>
      </c>
      <c r="I16" s="140">
        <v>2458</v>
      </c>
      <c r="J16" s="115">
        <v>64</v>
      </c>
      <c r="K16" s="116">
        <v>2.6037428803905613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0.25286987236092157</v>
      </c>
      <c r="E18" s="115">
        <v>63</v>
      </c>
      <c r="F18" s="114">
        <v>63</v>
      </c>
      <c r="G18" s="114">
        <v>62</v>
      </c>
      <c r="H18" s="114">
        <v>56</v>
      </c>
      <c r="I18" s="140">
        <v>57</v>
      </c>
      <c r="J18" s="115">
        <v>6</v>
      </c>
      <c r="K18" s="116">
        <v>10.526315789473685</v>
      </c>
    </row>
    <row r="19" spans="1:255" ht="14.1" customHeight="1" x14ac:dyDescent="0.2">
      <c r="A19" s="306" t="s">
        <v>235</v>
      </c>
      <c r="B19" s="307" t="s">
        <v>236</v>
      </c>
      <c r="C19" s="308"/>
      <c r="D19" s="113">
        <v>9.6331379947017737E-2</v>
      </c>
      <c r="E19" s="115">
        <v>24</v>
      </c>
      <c r="F19" s="114">
        <v>23</v>
      </c>
      <c r="G19" s="114">
        <v>22</v>
      </c>
      <c r="H19" s="114">
        <v>20</v>
      </c>
      <c r="I19" s="140">
        <v>19</v>
      </c>
      <c r="J19" s="115">
        <v>5</v>
      </c>
      <c r="K19" s="116">
        <v>26.315789473684209</v>
      </c>
    </row>
    <row r="20" spans="1:255" ht="14.1" customHeight="1" x14ac:dyDescent="0.2">
      <c r="A20" s="306">
        <v>12</v>
      </c>
      <c r="B20" s="307" t="s">
        <v>237</v>
      </c>
      <c r="C20" s="308"/>
      <c r="D20" s="113">
        <v>0.56193304969093683</v>
      </c>
      <c r="E20" s="115">
        <v>140</v>
      </c>
      <c r="F20" s="114">
        <v>135</v>
      </c>
      <c r="G20" s="114">
        <v>144</v>
      </c>
      <c r="H20" s="114">
        <v>144</v>
      </c>
      <c r="I20" s="140">
        <v>137</v>
      </c>
      <c r="J20" s="115">
        <v>3</v>
      </c>
      <c r="K20" s="116">
        <v>2.1897810218978102</v>
      </c>
    </row>
    <row r="21" spans="1:255" ht="14.1" customHeight="1" x14ac:dyDescent="0.2">
      <c r="A21" s="306">
        <v>21</v>
      </c>
      <c r="B21" s="307" t="s">
        <v>238</v>
      </c>
      <c r="C21" s="308"/>
      <c r="D21" s="113">
        <v>8.8303764951432925E-2</v>
      </c>
      <c r="E21" s="115">
        <v>22</v>
      </c>
      <c r="F21" s="114">
        <v>30</v>
      </c>
      <c r="G21" s="114">
        <v>35</v>
      </c>
      <c r="H21" s="114">
        <v>50</v>
      </c>
      <c r="I21" s="140">
        <v>54</v>
      </c>
      <c r="J21" s="115">
        <v>-32</v>
      </c>
      <c r="K21" s="116">
        <v>-59.25925925925926</v>
      </c>
    </row>
    <row r="22" spans="1:255" ht="14.1" customHeight="1" x14ac:dyDescent="0.2">
      <c r="A22" s="306">
        <v>22</v>
      </c>
      <c r="B22" s="307" t="s">
        <v>239</v>
      </c>
      <c r="C22" s="308"/>
      <c r="D22" s="113">
        <v>1.1559765593642128</v>
      </c>
      <c r="E22" s="115">
        <v>288</v>
      </c>
      <c r="F22" s="114">
        <v>297</v>
      </c>
      <c r="G22" s="114">
        <v>292</v>
      </c>
      <c r="H22" s="114">
        <v>291</v>
      </c>
      <c r="I22" s="140">
        <v>301</v>
      </c>
      <c r="J22" s="115">
        <v>-13</v>
      </c>
      <c r="K22" s="116">
        <v>-4.3189368770764123</v>
      </c>
    </row>
    <row r="23" spans="1:255" ht="14.1" customHeight="1" x14ac:dyDescent="0.2">
      <c r="A23" s="306">
        <v>23</v>
      </c>
      <c r="B23" s="307" t="s">
        <v>240</v>
      </c>
      <c r="C23" s="308"/>
      <c r="D23" s="113">
        <v>0.56996066468652162</v>
      </c>
      <c r="E23" s="115">
        <v>142</v>
      </c>
      <c r="F23" s="114">
        <v>136</v>
      </c>
      <c r="G23" s="114">
        <v>145</v>
      </c>
      <c r="H23" s="114">
        <v>144</v>
      </c>
      <c r="I23" s="140">
        <v>141</v>
      </c>
      <c r="J23" s="115">
        <v>1</v>
      </c>
      <c r="K23" s="116">
        <v>0.70921985815602839</v>
      </c>
    </row>
    <row r="24" spans="1:255" ht="14.1" customHeight="1" x14ac:dyDescent="0.2">
      <c r="A24" s="306">
        <v>24</v>
      </c>
      <c r="B24" s="307" t="s">
        <v>241</v>
      </c>
      <c r="C24" s="308"/>
      <c r="D24" s="113">
        <v>3.1026731957935296</v>
      </c>
      <c r="E24" s="115">
        <v>773</v>
      </c>
      <c r="F24" s="114">
        <v>777</v>
      </c>
      <c r="G24" s="114">
        <v>813</v>
      </c>
      <c r="H24" s="114">
        <v>829</v>
      </c>
      <c r="I24" s="140">
        <v>860</v>
      </c>
      <c r="J24" s="115">
        <v>-87</v>
      </c>
      <c r="K24" s="116">
        <v>-10.116279069767442</v>
      </c>
    </row>
    <row r="25" spans="1:255" ht="14.1" customHeight="1" x14ac:dyDescent="0.2">
      <c r="A25" s="306">
        <v>25</v>
      </c>
      <c r="B25" s="307" t="s">
        <v>242</v>
      </c>
      <c r="C25" s="308"/>
      <c r="D25" s="113">
        <v>5.4949024644778035</v>
      </c>
      <c r="E25" s="115">
        <v>1369</v>
      </c>
      <c r="F25" s="114">
        <v>1384</v>
      </c>
      <c r="G25" s="114">
        <v>1385</v>
      </c>
      <c r="H25" s="114">
        <v>1367</v>
      </c>
      <c r="I25" s="140">
        <v>1378</v>
      </c>
      <c r="J25" s="115">
        <v>-9</v>
      </c>
      <c r="K25" s="116">
        <v>-0.65312046444121918</v>
      </c>
    </row>
    <row r="26" spans="1:255" ht="14.1" customHeight="1" x14ac:dyDescent="0.2">
      <c r="A26" s="306">
        <v>26</v>
      </c>
      <c r="B26" s="307" t="s">
        <v>243</v>
      </c>
      <c r="C26" s="308"/>
      <c r="D26" s="113">
        <v>1.2402665168178535</v>
      </c>
      <c r="E26" s="115">
        <v>309</v>
      </c>
      <c r="F26" s="114">
        <v>315</v>
      </c>
      <c r="G26" s="114">
        <v>314</v>
      </c>
      <c r="H26" s="114">
        <v>314</v>
      </c>
      <c r="I26" s="140">
        <v>310</v>
      </c>
      <c r="J26" s="115">
        <v>-1</v>
      </c>
      <c r="K26" s="116">
        <v>-0.32258064516129031</v>
      </c>
    </row>
    <row r="27" spans="1:255" ht="14.1" customHeight="1" x14ac:dyDescent="0.2">
      <c r="A27" s="306">
        <v>27</v>
      </c>
      <c r="B27" s="307" t="s">
        <v>244</v>
      </c>
      <c r="C27" s="308"/>
      <c r="D27" s="113">
        <v>1.7821305290198282</v>
      </c>
      <c r="E27" s="115">
        <v>444</v>
      </c>
      <c r="F27" s="114">
        <v>436</v>
      </c>
      <c r="G27" s="114">
        <v>438</v>
      </c>
      <c r="H27" s="114">
        <v>437</v>
      </c>
      <c r="I27" s="140">
        <v>439</v>
      </c>
      <c r="J27" s="115">
        <v>5</v>
      </c>
      <c r="K27" s="116">
        <v>1.1389521640091116</v>
      </c>
    </row>
    <row r="28" spans="1:255" ht="14.1" customHeight="1" x14ac:dyDescent="0.2">
      <c r="A28" s="306">
        <v>28</v>
      </c>
      <c r="B28" s="307" t="s">
        <v>245</v>
      </c>
      <c r="C28" s="308"/>
      <c r="D28" s="113">
        <v>2.4403949586577829</v>
      </c>
      <c r="E28" s="115">
        <v>608</v>
      </c>
      <c r="F28" s="114">
        <v>618</v>
      </c>
      <c r="G28" s="114">
        <v>617</v>
      </c>
      <c r="H28" s="114">
        <v>628</v>
      </c>
      <c r="I28" s="140">
        <v>634</v>
      </c>
      <c r="J28" s="115">
        <v>-26</v>
      </c>
      <c r="K28" s="116">
        <v>-4.1009463722397479</v>
      </c>
    </row>
    <row r="29" spans="1:255" ht="14.1" customHeight="1" x14ac:dyDescent="0.2">
      <c r="A29" s="306">
        <v>29</v>
      </c>
      <c r="B29" s="307" t="s">
        <v>246</v>
      </c>
      <c r="C29" s="308"/>
      <c r="D29" s="113">
        <v>3.7569238179336919</v>
      </c>
      <c r="E29" s="115">
        <v>936</v>
      </c>
      <c r="F29" s="114">
        <v>945</v>
      </c>
      <c r="G29" s="114">
        <v>950</v>
      </c>
      <c r="H29" s="114">
        <v>976</v>
      </c>
      <c r="I29" s="140">
        <v>987</v>
      </c>
      <c r="J29" s="115">
        <v>-51</v>
      </c>
      <c r="K29" s="116">
        <v>-5.1671732522796354</v>
      </c>
    </row>
    <row r="30" spans="1:255" ht="14.1" customHeight="1" x14ac:dyDescent="0.2">
      <c r="A30" s="306" t="s">
        <v>247</v>
      </c>
      <c r="B30" s="307" t="s">
        <v>248</v>
      </c>
      <c r="C30" s="308"/>
      <c r="D30" s="113">
        <v>2.2678012362527094</v>
      </c>
      <c r="E30" s="115">
        <v>565</v>
      </c>
      <c r="F30" s="114">
        <v>556</v>
      </c>
      <c r="G30" s="114">
        <v>574</v>
      </c>
      <c r="H30" s="114">
        <v>588</v>
      </c>
      <c r="I30" s="140">
        <v>605</v>
      </c>
      <c r="J30" s="115">
        <v>-40</v>
      </c>
      <c r="K30" s="116">
        <v>-6.6115702479338845</v>
      </c>
    </row>
    <row r="31" spans="1:255" ht="14.1" customHeight="1" x14ac:dyDescent="0.2">
      <c r="A31" s="306" t="s">
        <v>249</v>
      </c>
      <c r="B31" s="307" t="s">
        <v>250</v>
      </c>
      <c r="C31" s="308"/>
      <c r="D31" s="113">
        <v>1.4048326242273421</v>
      </c>
      <c r="E31" s="115">
        <v>350</v>
      </c>
      <c r="F31" s="114">
        <v>363</v>
      </c>
      <c r="G31" s="114">
        <v>350</v>
      </c>
      <c r="H31" s="114">
        <v>361</v>
      </c>
      <c r="I31" s="140">
        <v>354</v>
      </c>
      <c r="J31" s="115">
        <v>-4</v>
      </c>
      <c r="K31" s="116">
        <v>-1.1299435028248588</v>
      </c>
    </row>
    <row r="32" spans="1:255" ht="14.1" customHeight="1" x14ac:dyDescent="0.2">
      <c r="A32" s="306">
        <v>31</v>
      </c>
      <c r="B32" s="307" t="s">
        <v>251</v>
      </c>
      <c r="C32" s="308"/>
      <c r="D32" s="113">
        <v>0.56594685718872928</v>
      </c>
      <c r="E32" s="115">
        <v>141</v>
      </c>
      <c r="F32" s="114">
        <v>138</v>
      </c>
      <c r="G32" s="114">
        <v>136</v>
      </c>
      <c r="H32" s="114">
        <v>127</v>
      </c>
      <c r="I32" s="140">
        <v>125</v>
      </c>
      <c r="J32" s="115">
        <v>16</v>
      </c>
      <c r="K32" s="116">
        <v>12.8</v>
      </c>
    </row>
    <row r="33" spans="1:11" ht="14.1" customHeight="1" x14ac:dyDescent="0.2">
      <c r="A33" s="306">
        <v>32</v>
      </c>
      <c r="B33" s="307" t="s">
        <v>252</v>
      </c>
      <c r="C33" s="308"/>
      <c r="D33" s="113">
        <v>1.1399213293730432</v>
      </c>
      <c r="E33" s="115">
        <v>284</v>
      </c>
      <c r="F33" s="114">
        <v>277</v>
      </c>
      <c r="G33" s="114">
        <v>309</v>
      </c>
      <c r="H33" s="114">
        <v>306</v>
      </c>
      <c r="I33" s="140">
        <v>282</v>
      </c>
      <c r="J33" s="115">
        <v>2</v>
      </c>
      <c r="K33" s="116">
        <v>0.70921985815602839</v>
      </c>
    </row>
    <row r="34" spans="1:11" ht="14.1" customHeight="1" x14ac:dyDescent="0.2">
      <c r="A34" s="306">
        <v>33</v>
      </c>
      <c r="B34" s="307" t="s">
        <v>253</v>
      </c>
      <c r="C34" s="308"/>
      <c r="D34" s="113">
        <v>0.56193304969093683</v>
      </c>
      <c r="E34" s="115">
        <v>140</v>
      </c>
      <c r="F34" s="114">
        <v>137</v>
      </c>
      <c r="G34" s="114">
        <v>150</v>
      </c>
      <c r="H34" s="114">
        <v>132</v>
      </c>
      <c r="I34" s="140">
        <v>116</v>
      </c>
      <c r="J34" s="115">
        <v>24</v>
      </c>
      <c r="K34" s="116">
        <v>20.689655172413794</v>
      </c>
    </row>
    <row r="35" spans="1:11" ht="14.1" customHeight="1" x14ac:dyDescent="0.2">
      <c r="A35" s="306">
        <v>34</v>
      </c>
      <c r="B35" s="307" t="s">
        <v>254</v>
      </c>
      <c r="C35" s="308"/>
      <c r="D35" s="113">
        <v>2.3641326161997269</v>
      </c>
      <c r="E35" s="115">
        <v>589</v>
      </c>
      <c r="F35" s="114">
        <v>581</v>
      </c>
      <c r="G35" s="114">
        <v>580</v>
      </c>
      <c r="H35" s="114">
        <v>565</v>
      </c>
      <c r="I35" s="140">
        <v>553</v>
      </c>
      <c r="J35" s="115">
        <v>36</v>
      </c>
      <c r="K35" s="116">
        <v>6.5099457504520792</v>
      </c>
    </row>
    <row r="36" spans="1:11" ht="14.1" customHeight="1" x14ac:dyDescent="0.2">
      <c r="A36" s="306">
        <v>41</v>
      </c>
      <c r="B36" s="307" t="s">
        <v>255</v>
      </c>
      <c r="C36" s="308"/>
      <c r="D36" s="113">
        <v>0.46961547724171149</v>
      </c>
      <c r="E36" s="115">
        <v>117</v>
      </c>
      <c r="F36" s="114">
        <v>118</v>
      </c>
      <c r="G36" s="114">
        <v>118</v>
      </c>
      <c r="H36" s="114">
        <v>125</v>
      </c>
      <c r="I36" s="140">
        <v>124</v>
      </c>
      <c r="J36" s="115">
        <v>-7</v>
      </c>
      <c r="K36" s="116">
        <v>-5.645161290322581</v>
      </c>
    </row>
    <row r="37" spans="1:11" ht="14.1" customHeight="1" x14ac:dyDescent="0.2">
      <c r="A37" s="306">
        <v>42</v>
      </c>
      <c r="B37" s="307" t="s">
        <v>256</v>
      </c>
      <c r="C37" s="308"/>
      <c r="D37" s="113">
        <v>0.57397447218431408</v>
      </c>
      <c r="E37" s="115">
        <v>143</v>
      </c>
      <c r="F37" s="114">
        <v>143</v>
      </c>
      <c r="G37" s="114">
        <v>142</v>
      </c>
      <c r="H37" s="114">
        <v>142</v>
      </c>
      <c r="I37" s="140">
        <v>141</v>
      </c>
      <c r="J37" s="115">
        <v>2</v>
      </c>
      <c r="K37" s="116">
        <v>1.4184397163120568</v>
      </c>
    </row>
    <row r="38" spans="1:11" ht="14.1" customHeight="1" x14ac:dyDescent="0.2">
      <c r="A38" s="306">
        <v>43</v>
      </c>
      <c r="B38" s="307" t="s">
        <v>257</v>
      </c>
      <c r="C38" s="308"/>
      <c r="D38" s="113">
        <v>0.97535522196355462</v>
      </c>
      <c r="E38" s="115">
        <v>243</v>
      </c>
      <c r="F38" s="114">
        <v>241</v>
      </c>
      <c r="G38" s="114">
        <v>241</v>
      </c>
      <c r="H38" s="114">
        <v>234</v>
      </c>
      <c r="I38" s="140">
        <v>238</v>
      </c>
      <c r="J38" s="115">
        <v>5</v>
      </c>
      <c r="K38" s="116">
        <v>2.1008403361344539</v>
      </c>
    </row>
    <row r="39" spans="1:11" ht="14.1" customHeight="1" x14ac:dyDescent="0.2">
      <c r="A39" s="306">
        <v>51</v>
      </c>
      <c r="B39" s="307" t="s">
        <v>258</v>
      </c>
      <c r="C39" s="308"/>
      <c r="D39" s="113">
        <v>7.7707313157260982</v>
      </c>
      <c r="E39" s="115">
        <v>1936</v>
      </c>
      <c r="F39" s="114">
        <v>1934</v>
      </c>
      <c r="G39" s="114">
        <v>1949</v>
      </c>
      <c r="H39" s="114">
        <v>1825</v>
      </c>
      <c r="I39" s="140">
        <v>1817</v>
      </c>
      <c r="J39" s="115">
        <v>119</v>
      </c>
      <c r="K39" s="116">
        <v>6.5492570170610893</v>
      </c>
    </row>
    <row r="40" spans="1:11" ht="14.1" customHeight="1" x14ac:dyDescent="0.2">
      <c r="A40" s="306" t="s">
        <v>259</v>
      </c>
      <c r="B40" s="307" t="s">
        <v>260</v>
      </c>
      <c r="C40" s="308"/>
      <c r="D40" s="113">
        <v>5.9886007867062698</v>
      </c>
      <c r="E40" s="115">
        <v>1492</v>
      </c>
      <c r="F40" s="114">
        <v>1487</v>
      </c>
      <c r="G40" s="114">
        <v>1497</v>
      </c>
      <c r="H40" s="114">
        <v>1387</v>
      </c>
      <c r="I40" s="140">
        <v>1377</v>
      </c>
      <c r="J40" s="115">
        <v>115</v>
      </c>
      <c r="K40" s="116">
        <v>8.3514887436456071</v>
      </c>
    </row>
    <row r="41" spans="1:11" ht="14.1" customHeight="1" x14ac:dyDescent="0.2">
      <c r="A41" s="306"/>
      <c r="B41" s="307" t="s">
        <v>261</v>
      </c>
      <c r="C41" s="308"/>
      <c r="D41" s="113">
        <v>4.6038371999678898</v>
      </c>
      <c r="E41" s="115">
        <v>1147</v>
      </c>
      <c r="F41" s="114">
        <v>1136</v>
      </c>
      <c r="G41" s="114">
        <v>1143</v>
      </c>
      <c r="H41" s="114">
        <v>1113</v>
      </c>
      <c r="I41" s="140">
        <v>1107</v>
      </c>
      <c r="J41" s="115">
        <v>40</v>
      </c>
      <c r="K41" s="116">
        <v>3.6133694670280034</v>
      </c>
    </row>
    <row r="42" spans="1:11" ht="14.1" customHeight="1" x14ac:dyDescent="0.2">
      <c r="A42" s="306">
        <v>52</v>
      </c>
      <c r="B42" s="307" t="s">
        <v>262</v>
      </c>
      <c r="C42" s="308"/>
      <c r="D42" s="113">
        <v>3.9495865778277275</v>
      </c>
      <c r="E42" s="115">
        <v>984</v>
      </c>
      <c r="F42" s="114">
        <v>981</v>
      </c>
      <c r="G42" s="114">
        <v>973</v>
      </c>
      <c r="H42" s="114">
        <v>931</v>
      </c>
      <c r="I42" s="140">
        <v>911</v>
      </c>
      <c r="J42" s="115">
        <v>73</v>
      </c>
      <c r="K42" s="116">
        <v>8.0131723380900102</v>
      </c>
    </row>
    <row r="43" spans="1:11" ht="14.1" customHeight="1" x14ac:dyDescent="0.2">
      <c r="A43" s="306" t="s">
        <v>263</v>
      </c>
      <c r="B43" s="307" t="s">
        <v>264</v>
      </c>
      <c r="C43" s="308"/>
      <c r="D43" s="113">
        <v>3.471943485590431</v>
      </c>
      <c r="E43" s="115">
        <v>865</v>
      </c>
      <c r="F43" s="114">
        <v>855</v>
      </c>
      <c r="G43" s="114">
        <v>844</v>
      </c>
      <c r="H43" s="114">
        <v>806</v>
      </c>
      <c r="I43" s="140">
        <v>787</v>
      </c>
      <c r="J43" s="115">
        <v>78</v>
      </c>
      <c r="K43" s="116">
        <v>9.9110546378653108</v>
      </c>
    </row>
    <row r="44" spans="1:11" ht="14.1" customHeight="1" x14ac:dyDescent="0.2">
      <c r="A44" s="306">
        <v>53</v>
      </c>
      <c r="B44" s="307" t="s">
        <v>265</v>
      </c>
      <c r="C44" s="308"/>
      <c r="D44" s="113">
        <v>0.71044392710925586</v>
      </c>
      <c r="E44" s="115">
        <v>177</v>
      </c>
      <c r="F44" s="114">
        <v>180</v>
      </c>
      <c r="G44" s="114">
        <v>177</v>
      </c>
      <c r="H44" s="114">
        <v>178</v>
      </c>
      <c r="I44" s="140">
        <v>179</v>
      </c>
      <c r="J44" s="115">
        <v>-2</v>
      </c>
      <c r="K44" s="116">
        <v>-1.1173184357541899</v>
      </c>
    </row>
    <row r="45" spans="1:11" ht="14.1" customHeight="1" x14ac:dyDescent="0.2">
      <c r="A45" s="306" t="s">
        <v>266</v>
      </c>
      <c r="B45" s="307" t="s">
        <v>267</v>
      </c>
      <c r="C45" s="308"/>
      <c r="D45" s="113">
        <v>0.58601589467769122</v>
      </c>
      <c r="E45" s="115">
        <v>146</v>
      </c>
      <c r="F45" s="114">
        <v>145</v>
      </c>
      <c r="G45" s="114">
        <v>145</v>
      </c>
      <c r="H45" s="114">
        <v>145</v>
      </c>
      <c r="I45" s="140">
        <v>147</v>
      </c>
      <c r="J45" s="115">
        <v>-1</v>
      </c>
      <c r="K45" s="116">
        <v>-0.68027210884353739</v>
      </c>
    </row>
    <row r="46" spans="1:11" ht="14.1" customHeight="1" x14ac:dyDescent="0.2">
      <c r="A46" s="306">
        <v>54</v>
      </c>
      <c r="B46" s="307" t="s">
        <v>268</v>
      </c>
      <c r="C46" s="308"/>
      <c r="D46" s="113">
        <v>3.8532551978807095</v>
      </c>
      <c r="E46" s="115">
        <v>960</v>
      </c>
      <c r="F46" s="114">
        <v>970</v>
      </c>
      <c r="G46" s="114">
        <v>985</v>
      </c>
      <c r="H46" s="114">
        <v>952</v>
      </c>
      <c r="I46" s="140">
        <v>943</v>
      </c>
      <c r="J46" s="115">
        <v>17</v>
      </c>
      <c r="K46" s="116">
        <v>1.8027571580063626</v>
      </c>
    </row>
    <row r="47" spans="1:11" ht="14.1" customHeight="1" x14ac:dyDescent="0.2">
      <c r="A47" s="306">
        <v>61</v>
      </c>
      <c r="B47" s="307" t="s">
        <v>269</v>
      </c>
      <c r="C47" s="308"/>
      <c r="D47" s="113">
        <v>3.194990768242755</v>
      </c>
      <c r="E47" s="115">
        <v>796</v>
      </c>
      <c r="F47" s="114">
        <v>804</v>
      </c>
      <c r="G47" s="114">
        <v>800</v>
      </c>
      <c r="H47" s="114">
        <v>796</v>
      </c>
      <c r="I47" s="140">
        <v>785</v>
      </c>
      <c r="J47" s="115">
        <v>11</v>
      </c>
      <c r="K47" s="116">
        <v>1.4012738853503184</v>
      </c>
    </row>
    <row r="48" spans="1:11" ht="14.1" customHeight="1" x14ac:dyDescent="0.2">
      <c r="A48" s="306">
        <v>62</v>
      </c>
      <c r="B48" s="307" t="s">
        <v>270</v>
      </c>
      <c r="C48" s="308"/>
      <c r="D48" s="113">
        <v>8.3125953279280722</v>
      </c>
      <c r="E48" s="115">
        <v>2071</v>
      </c>
      <c r="F48" s="114">
        <v>2087</v>
      </c>
      <c r="G48" s="114">
        <v>2062</v>
      </c>
      <c r="H48" s="114">
        <v>2013</v>
      </c>
      <c r="I48" s="140">
        <v>1936</v>
      </c>
      <c r="J48" s="115">
        <v>135</v>
      </c>
      <c r="K48" s="116">
        <v>6.973140495867769</v>
      </c>
    </row>
    <row r="49" spans="1:11" ht="14.1" customHeight="1" x14ac:dyDescent="0.2">
      <c r="A49" s="306">
        <v>63</v>
      </c>
      <c r="B49" s="307" t="s">
        <v>271</v>
      </c>
      <c r="C49" s="308"/>
      <c r="D49" s="113">
        <v>1.6095368066147548</v>
      </c>
      <c r="E49" s="115">
        <v>401</v>
      </c>
      <c r="F49" s="114">
        <v>418</v>
      </c>
      <c r="G49" s="114">
        <v>451</v>
      </c>
      <c r="H49" s="114">
        <v>437</v>
      </c>
      <c r="I49" s="140">
        <v>438</v>
      </c>
      <c r="J49" s="115">
        <v>-37</v>
      </c>
      <c r="K49" s="116">
        <v>-8.4474885844748862</v>
      </c>
    </row>
    <row r="50" spans="1:11" ht="14.1" customHeight="1" x14ac:dyDescent="0.2">
      <c r="A50" s="306" t="s">
        <v>272</v>
      </c>
      <c r="B50" s="307" t="s">
        <v>273</v>
      </c>
      <c r="C50" s="308"/>
      <c r="D50" s="113">
        <v>0.4013807497792406</v>
      </c>
      <c r="E50" s="115">
        <v>100</v>
      </c>
      <c r="F50" s="114">
        <v>102</v>
      </c>
      <c r="G50" s="114">
        <v>106</v>
      </c>
      <c r="H50" s="114">
        <v>101</v>
      </c>
      <c r="I50" s="140">
        <v>98</v>
      </c>
      <c r="J50" s="115">
        <v>2</v>
      </c>
      <c r="K50" s="116">
        <v>2.0408163265306123</v>
      </c>
    </row>
    <row r="51" spans="1:11" ht="14.1" customHeight="1" x14ac:dyDescent="0.2">
      <c r="A51" s="306" t="s">
        <v>274</v>
      </c>
      <c r="B51" s="307" t="s">
        <v>275</v>
      </c>
      <c r="C51" s="308"/>
      <c r="D51" s="113">
        <v>1.0435899494260255</v>
      </c>
      <c r="E51" s="115">
        <v>260</v>
      </c>
      <c r="F51" s="114">
        <v>272</v>
      </c>
      <c r="G51" s="114">
        <v>283</v>
      </c>
      <c r="H51" s="114">
        <v>278</v>
      </c>
      <c r="I51" s="140">
        <v>281</v>
      </c>
      <c r="J51" s="115">
        <v>-21</v>
      </c>
      <c r="K51" s="116">
        <v>-7.4733096085409256</v>
      </c>
    </row>
    <row r="52" spans="1:11" ht="14.1" customHeight="1" x14ac:dyDescent="0.2">
      <c r="A52" s="306">
        <v>71</v>
      </c>
      <c r="B52" s="307" t="s">
        <v>276</v>
      </c>
      <c r="C52" s="308"/>
      <c r="D52" s="113">
        <v>10.881432126515213</v>
      </c>
      <c r="E52" s="115">
        <v>2711</v>
      </c>
      <c r="F52" s="114">
        <v>2691</v>
      </c>
      <c r="G52" s="114">
        <v>2709</v>
      </c>
      <c r="H52" s="114">
        <v>2687</v>
      </c>
      <c r="I52" s="140">
        <v>2664</v>
      </c>
      <c r="J52" s="115">
        <v>47</v>
      </c>
      <c r="K52" s="116">
        <v>1.7642642642642643</v>
      </c>
    </row>
    <row r="53" spans="1:11" ht="14.1" customHeight="1" x14ac:dyDescent="0.2">
      <c r="A53" s="306" t="s">
        <v>277</v>
      </c>
      <c r="B53" s="307" t="s">
        <v>278</v>
      </c>
      <c r="C53" s="308"/>
      <c r="D53" s="113">
        <v>3.8652966203740871</v>
      </c>
      <c r="E53" s="115">
        <v>963</v>
      </c>
      <c r="F53" s="114">
        <v>957</v>
      </c>
      <c r="G53" s="114">
        <v>970</v>
      </c>
      <c r="H53" s="114">
        <v>944</v>
      </c>
      <c r="I53" s="140">
        <v>934</v>
      </c>
      <c r="J53" s="115">
        <v>29</v>
      </c>
      <c r="K53" s="116">
        <v>3.1049250535331905</v>
      </c>
    </row>
    <row r="54" spans="1:11" ht="14.1" customHeight="1" x14ac:dyDescent="0.2">
      <c r="A54" s="306" t="s">
        <v>279</v>
      </c>
      <c r="B54" s="307" t="s">
        <v>280</v>
      </c>
      <c r="C54" s="308"/>
      <c r="D54" s="113">
        <v>5.6795376093762542</v>
      </c>
      <c r="E54" s="115">
        <v>1415</v>
      </c>
      <c r="F54" s="114">
        <v>1400</v>
      </c>
      <c r="G54" s="114">
        <v>1401</v>
      </c>
      <c r="H54" s="114">
        <v>1412</v>
      </c>
      <c r="I54" s="140">
        <v>1409</v>
      </c>
      <c r="J54" s="115">
        <v>6</v>
      </c>
      <c r="K54" s="116">
        <v>0.42583392476933996</v>
      </c>
    </row>
    <row r="55" spans="1:11" ht="14.1" customHeight="1" x14ac:dyDescent="0.2">
      <c r="A55" s="306">
        <v>72</v>
      </c>
      <c r="B55" s="307" t="s">
        <v>281</v>
      </c>
      <c r="C55" s="308"/>
      <c r="D55" s="113">
        <v>2.9019828209039096</v>
      </c>
      <c r="E55" s="115">
        <v>723</v>
      </c>
      <c r="F55" s="114">
        <v>725</v>
      </c>
      <c r="G55" s="114">
        <v>729</v>
      </c>
      <c r="H55" s="114">
        <v>713</v>
      </c>
      <c r="I55" s="140">
        <v>723</v>
      </c>
      <c r="J55" s="115">
        <v>0</v>
      </c>
      <c r="K55" s="116">
        <v>0</v>
      </c>
    </row>
    <row r="56" spans="1:11" ht="14.1" customHeight="1" x14ac:dyDescent="0.2">
      <c r="A56" s="306" t="s">
        <v>282</v>
      </c>
      <c r="B56" s="307" t="s">
        <v>283</v>
      </c>
      <c r="C56" s="308"/>
      <c r="D56" s="113">
        <v>1.0275347194348559</v>
      </c>
      <c r="E56" s="115">
        <v>256</v>
      </c>
      <c r="F56" s="114">
        <v>259</v>
      </c>
      <c r="G56" s="114">
        <v>260</v>
      </c>
      <c r="H56" s="114">
        <v>259</v>
      </c>
      <c r="I56" s="140">
        <v>259</v>
      </c>
      <c r="J56" s="115">
        <v>-3</v>
      </c>
      <c r="K56" s="116">
        <v>-1.1583011583011582</v>
      </c>
    </row>
    <row r="57" spans="1:11" ht="14.1" customHeight="1" x14ac:dyDescent="0.2">
      <c r="A57" s="306" t="s">
        <v>284</v>
      </c>
      <c r="B57" s="307" t="s">
        <v>285</v>
      </c>
      <c r="C57" s="308"/>
      <c r="D57" s="113">
        <v>1.1198522918840812</v>
      </c>
      <c r="E57" s="115">
        <v>279</v>
      </c>
      <c r="F57" s="114">
        <v>273</v>
      </c>
      <c r="G57" s="114">
        <v>281</v>
      </c>
      <c r="H57" s="114">
        <v>277</v>
      </c>
      <c r="I57" s="140">
        <v>285</v>
      </c>
      <c r="J57" s="115">
        <v>-6</v>
      </c>
      <c r="K57" s="116">
        <v>-2.1052631578947367</v>
      </c>
    </row>
    <row r="58" spans="1:11" ht="14.1" customHeight="1" x14ac:dyDescent="0.2">
      <c r="A58" s="306">
        <v>73</v>
      </c>
      <c r="B58" s="307" t="s">
        <v>286</v>
      </c>
      <c r="C58" s="308"/>
      <c r="D58" s="113">
        <v>3.5000401380749779</v>
      </c>
      <c r="E58" s="115">
        <v>872</v>
      </c>
      <c r="F58" s="114">
        <v>862</v>
      </c>
      <c r="G58" s="114">
        <v>858</v>
      </c>
      <c r="H58" s="114">
        <v>843</v>
      </c>
      <c r="I58" s="140">
        <v>843</v>
      </c>
      <c r="J58" s="115">
        <v>29</v>
      </c>
      <c r="K58" s="116">
        <v>3.4400948991696323</v>
      </c>
    </row>
    <row r="59" spans="1:11" ht="14.1" customHeight="1" x14ac:dyDescent="0.2">
      <c r="A59" s="306" t="s">
        <v>287</v>
      </c>
      <c r="B59" s="307" t="s">
        <v>288</v>
      </c>
      <c r="C59" s="308"/>
      <c r="D59" s="113">
        <v>2.709320061009874</v>
      </c>
      <c r="E59" s="115">
        <v>675</v>
      </c>
      <c r="F59" s="114">
        <v>664</v>
      </c>
      <c r="G59" s="114">
        <v>660</v>
      </c>
      <c r="H59" s="114">
        <v>648</v>
      </c>
      <c r="I59" s="140">
        <v>644</v>
      </c>
      <c r="J59" s="115">
        <v>31</v>
      </c>
      <c r="K59" s="116">
        <v>4.8136645962732922</v>
      </c>
    </row>
    <row r="60" spans="1:11" ht="14.1" customHeight="1" x14ac:dyDescent="0.2">
      <c r="A60" s="306">
        <v>81</v>
      </c>
      <c r="B60" s="307" t="s">
        <v>289</v>
      </c>
      <c r="C60" s="308"/>
      <c r="D60" s="113">
        <v>8.9628321425704431</v>
      </c>
      <c r="E60" s="115">
        <v>2233</v>
      </c>
      <c r="F60" s="114">
        <v>2209</v>
      </c>
      <c r="G60" s="114">
        <v>2193</v>
      </c>
      <c r="H60" s="114">
        <v>2180</v>
      </c>
      <c r="I60" s="140">
        <v>2201</v>
      </c>
      <c r="J60" s="115">
        <v>32</v>
      </c>
      <c r="K60" s="116">
        <v>1.453884597910041</v>
      </c>
    </row>
    <row r="61" spans="1:11" ht="14.1" customHeight="1" x14ac:dyDescent="0.2">
      <c r="A61" s="306" t="s">
        <v>290</v>
      </c>
      <c r="B61" s="307" t="s">
        <v>291</v>
      </c>
      <c r="C61" s="308"/>
      <c r="D61" s="113">
        <v>2.6892510235209119</v>
      </c>
      <c r="E61" s="115">
        <v>670</v>
      </c>
      <c r="F61" s="114">
        <v>655</v>
      </c>
      <c r="G61" s="114">
        <v>659</v>
      </c>
      <c r="H61" s="114">
        <v>639</v>
      </c>
      <c r="I61" s="140">
        <v>663</v>
      </c>
      <c r="J61" s="115">
        <v>7</v>
      </c>
      <c r="K61" s="116">
        <v>1.0558069381598794</v>
      </c>
    </row>
    <row r="62" spans="1:11" ht="14.1" customHeight="1" x14ac:dyDescent="0.2">
      <c r="A62" s="306" t="s">
        <v>292</v>
      </c>
      <c r="B62" s="307" t="s">
        <v>293</v>
      </c>
      <c r="C62" s="308"/>
      <c r="D62" s="113">
        <v>3.7569238179336919</v>
      </c>
      <c r="E62" s="115">
        <v>936</v>
      </c>
      <c r="F62" s="114">
        <v>941</v>
      </c>
      <c r="G62" s="114">
        <v>931</v>
      </c>
      <c r="H62" s="114">
        <v>928</v>
      </c>
      <c r="I62" s="140">
        <v>934</v>
      </c>
      <c r="J62" s="115">
        <v>2</v>
      </c>
      <c r="K62" s="116">
        <v>0.21413276231263384</v>
      </c>
    </row>
    <row r="63" spans="1:11" ht="14.1" customHeight="1" x14ac:dyDescent="0.2">
      <c r="A63" s="306"/>
      <c r="B63" s="307" t="s">
        <v>294</v>
      </c>
      <c r="C63" s="308"/>
      <c r="D63" s="113">
        <v>3.1347836557758688</v>
      </c>
      <c r="E63" s="115">
        <v>781</v>
      </c>
      <c r="F63" s="114">
        <v>787</v>
      </c>
      <c r="G63" s="114">
        <v>780</v>
      </c>
      <c r="H63" s="114">
        <v>782</v>
      </c>
      <c r="I63" s="140">
        <v>785</v>
      </c>
      <c r="J63" s="115">
        <v>-4</v>
      </c>
      <c r="K63" s="116">
        <v>-0.50955414012738853</v>
      </c>
    </row>
    <row r="64" spans="1:11" ht="14.1" customHeight="1" x14ac:dyDescent="0.2">
      <c r="A64" s="306" t="s">
        <v>295</v>
      </c>
      <c r="B64" s="307" t="s">
        <v>296</v>
      </c>
      <c r="C64" s="308"/>
      <c r="D64" s="113">
        <v>0.96331379947017737</v>
      </c>
      <c r="E64" s="115">
        <v>240</v>
      </c>
      <c r="F64" s="114">
        <v>225</v>
      </c>
      <c r="G64" s="114">
        <v>225</v>
      </c>
      <c r="H64" s="114">
        <v>228</v>
      </c>
      <c r="I64" s="140">
        <v>222</v>
      </c>
      <c r="J64" s="115">
        <v>18</v>
      </c>
      <c r="K64" s="116">
        <v>8.1081081081081088</v>
      </c>
    </row>
    <row r="65" spans="1:11" ht="14.1" customHeight="1" x14ac:dyDescent="0.2">
      <c r="A65" s="306" t="s">
        <v>297</v>
      </c>
      <c r="B65" s="307" t="s">
        <v>298</v>
      </c>
      <c r="C65" s="308"/>
      <c r="D65" s="113">
        <v>0.75058200208717984</v>
      </c>
      <c r="E65" s="115">
        <v>187</v>
      </c>
      <c r="F65" s="114">
        <v>190</v>
      </c>
      <c r="G65" s="114">
        <v>186</v>
      </c>
      <c r="H65" s="114">
        <v>184</v>
      </c>
      <c r="I65" s="140">
        <v>181</v>
      </c>
      <c r="J65" s="115">
        <v>6</v>
      </c>
      <c r="K65" s="116">
        <v>3.3149171270718232</v>
      </c>
    </row>
    <row r="66" spans="1:11" ht="14.1" customHeight="1" x14ac:dyDescent="0.2">
      <c r="A66" s="306">
        <v>82</v>
      </c>
      <c r="B66" s="307" t="s">
        <v>299</v>
      </c>
      <c r="C66" s="308"/>
      <c r="D66" s="113">
        <v>3.4358192181102996</v>
      </c>
      <c r="E66" s="115">
        <v>856</v>
      </c>
      <c r="F66" s="114">
        <v>856</v>
      </c>
      <c r="G66" s="114">
        <v>854</v>
      </c>
      <c r="H66" s="114">
        <v>843</v>
      </c>
      <c r="I66" s="140">
        <v>841</v>
      </c>
      <c r="J66" s="115">
        <v>15</v>
      </c>
      <c r="K66" s="116">
        <v>1.78359096313912</v>
      </c>
    </row>
    <row r="67" spans="1:11" ht="14.1" customHeight="1" x14ac:dyDescent="0.2">
      <c r="A67" s="306" t="s">
        <v>300</v>
      </c>
      <c r="B67" s="307" t="s">
        <v>301</v>
      </c>
      <c r="C67" s="308"/>
      <c r="D67" s="113">
        <v>1.9828209039094484</v>
      </c>
      <c r="E67" s="115">
        <v>494</v>
      </c>
      <c r="F67" s="114">
        <v>492</v>
      </c>
      <c r="G67" s="114">
        <v>487</v>
      </c>
      <c r="H67" s="114">
        <v>493</v>
      </c>
      <c r="I67" s="140">
        <v>488</v>
      </c>
      <c r="J67" s="115">
        <v>6</v>
      </c>
      <c r="K67" s="116">
        <v>1.2295081967213115</v>
      </c>
    </row>
    <row r="68" spans="1:11" ht="14.1" customHeight="1" x14ac:dyDescent="0.2">
      <c r="A68" s="306" t="s">
        <v>302</v>
      </c>
      <c r="B68" s="307" t="s">
        <v>303</v>
      </c>
      <c r="C68" s="308"/>
      <c r="D68" s="113">
        <v>0.7064301196114634</v>
      </c>
      <c r="E68" s="115">
        <v>176</v>
      </c>
      <c r="F68" s="114">
        <v>180</v>
      </c>
      <c r="G68" s="114">
        <v>180</v>
      </c>
      <c r="H68" s="114">
        <v>175</v>
      </c>
      <c r="I68" s="140">
        <v>175</v>
      </c>
      <c r="J68" s="115">
        <v>1</v>
      </c>
      <c r="K68" s="116">
        <v>0.5714285714285714</v>
      </c>
    </row>
    <row r="69" spans="1:11" ht="14.1" customHeight="1" x14ac:dyDescent="0.2">
      <c r="A69" s="306">
        <v>83</v>
      </c>
      <c r="B69" s="307" t="s">
        <v>304</v>
      </c>
      <c r="C69" s="308"/>
      <c r="D69" s="113">
        <v>6.2334430440716062</v>
      </c>
      <c r="E69" s="115">
        <v>1553</v>
      </c>
      <c r="F69" s="114">
        <v>1560</v>
      </c>
      <c r="G69" s="114">
        <v>1539</v>
      </c>
      <c r="H69" s="114">
        <v>1484</v>
      </c>
      <c r="I69" s="140">
        <v>1482</v>
      </c>
      <c r="J69" s="115">
        <v>71</v>
      </c>
      <c r="K69" s="116">
        <v>4.7908232118758436</v>
      </c>
    </row>
    <row r="70" spans="1:11" ht="14.1" customHeight="1" x14ac:dyDescent="0.2">
      <c r="A70" s="306" t="s">
        <v>305</v>
      </c>
      <c r="B70" s="307" t="s">
        <v>306</v>
      </c>
      <c r="C70" s="308"/>
      <c r="D70" s="113">
        <v>5.3022397045837684</v>
      </c>
      <c r="E70" s="115">
        <v>1321</v>
      </c>
      <c r="F70" s="114">
        <v>1329</v>
      </c>
      <c r="G70" s="114">
        <v>1312</v>
      </c>
      <c r="H70" s="114">
        <v>1284</v>
      </c>
      <c r="I70" s="140">
        <v>1279</v>
      </c>
      <c r="J70" s="115">
        <v>42</v>
      </c>
      <c r="K70" s="116">
        <v>3.2838154808444098</v>
      </c>
    </row>
    <row r="71" spans="1:11" ht="14.1" customHeight="1" x14ac:dyDescent="0.2">
      <c r="A71" s="306"/>
      <c r="B71" s="307" t="s">
        <v>307</v>
      </c>
      <c r="C71" s="308"/>
      <c r="D71" s="113">
        <v>3.1548526932648309</v>
      </c>
      <c r="E71" s="115">
        <v>786</v>
      </c>
      <c r="F71" s="114">
        <v>797</v>
      </c>
      <c r="G71" s="114">
        <v>786</v>
      </c>
      <c r="H71" s="114">
        <v>775</v>
      </c>
      <c r="I71" s="140">
        <v>766</v>
      </c>
      <c r="J71" s="115">
        <v>20</v>
      </c>
      <c r="K71" s="116">
        <v>2.6109660574412534</v>
      </c>
    </row>
    <row r="72" spans="1:11" ht="14.1" customHeight="1" x14ac:dyDescent="0.2">
      <c r="A72" s="306">
        <v>84</v>
      </c>
      <c r="B72" s="307" t="s">
        <v>308</v>
      </c>
      <c r="C72" s="308"/>
      <c r="D72" s="113">
        <v>2.0630970538652966</v>
      </c>
      <c r="E72" s="115">
        <v>514</v>
      </c>
      <c r="F72" s="114">
        <v>516</v>
      </c>
      <c r="G72" s="114">
        <v>501</v>
      </c>
      <c r="H72" s="114">
        <v>515</v>
      </c>
      <c r="I72" s="140">
        <v>512</v>
      </c>
      <c r="J72" s="115">
        <v>2</v>
      </c>
      <c r="K72" s="116">
        <v>0.390625</v>
      </c>
    </row>
    <row r="73" spans="1:11" ht="14.1" customHeight="1" x14ac:dyDescent="0.2">
      <c r="A73" s="306" t="s">
        <v>309</v>
      </c>
      <c r="B73" s="307" t="s">
        <v>310</v>
      </c>
      <c r="C73" s="308"/>
      <c r="D73" s="113">
        <v>0.43349120976157984</v>
      </c>
      <c r="E73" s="115">
        <v>108</v>
      </c>
      <c r="F73" s="114">
        <v>108</v>
      </c>
      <c r="G73" s="114">
        <v>107</v>
      </c>
      <c r="H73" s="114">
        <v>114</v>
      </c>
      <c r="I73" s="140">
        <v>117</v>
      </c>
      <c r="J73" s="115">
        <v>-9</v>
      </c>
      <c r="K73" s="116">
        <v>-7.6923076923076925</v>
      </c>
    </row>
    <row r="74" spans="1:11" ht="14.1" customHeight="1" x14ac:dyDescent="0.2">
      <c r="A74" s="306" t="s">
        <v>311</v>
      </c>
      <c r="B74" s="307" t="s">
        <v>312</v>
      </c>
      <c r="C74" s="308"/>
      <c r="D74" s="113">
        <v>0.44151882475716464</v>
      </c>
      <c r="E74" s="115">
        <v>110</v>
      </c>
      <c r="F74" s="114">
        <v>110</v>
      </c>
      <c r="G74" s="114">
        <v>111</v>
      </c>
      <c r="H74" s="114">
        <v>118</v>
      </c>
      <c r="I74" s="140">
        <v>112</v>
      </c>
      <c r="J74" s="115">
        <v>-2</v>
      </c>
      <c r="K74" s="116">
        <v>-1.7857142857142858</v>
      </c>
    </row>
    <row r="75" spans="1:11" ht="14.1" customHeight="1" x14ac:dyDescent="0.2">
      <c r="A75" s="306" t="s">
        <v>313</v>
      </c>
      <c r="B75" s="307" t="s">
        <v>314</v>
      </c>
      <c r="C75" s="308"/>
      <c r="D75" s="113">
        <v>0.55390543469535203</v>
      </c>
      <c r="E75" s="115">
        <v>138</v>
      </c>
      <c r="F75" s="114">
        <v>135</v>
      </c>
      <c r="G75" s="114">
        <v>121</v>
      </c>
      <c r="H75" s="114">
        <v>128</v>
      </c>
      <c r="I75" s="140">
        <v>132</v>
      </c>
      <c r="J75" s="115">
        <v>6</v>
      </c>
      <c r="K75" s="116">
        <v>4.5454545454545459</v>
      </c>
    </row>
    <row r="76" spans="1:11" ht="14.1" customHeight="1" x14ac:dyDescent="0.2">
      <c r="A76" s="306">
        <v>91</v>
      </c>
      <c r="B76" s="307" t="s">
        <v>315</v>
      </c>
      <c r="C76" s="308"/>
      <c r="D76" s="113">
        <v>0.18062133740065828</v>
      </c>
      <c r="E76" s="115">
        <v>45</v>
      </c>
      <c r="F76" s="114">
        <v>47</v>
      </c>
      <c r="G76" s="114">
        <v>47</v>
      </c>
      <c r="H76" s="114">
        <v>50</v>
      </c>
      <c r="I76" s="140">
        <v>47</v>
      </c>
      <c r="J76" s="115">
        <v>-2</v>
      </c>
      <c r="K76" s="116">
        <v>-4.2553191489361701</v>
      </c>
    </row>
    <row r="77" spans="1:11" ht="14.1" customHeight="1" x14ac:dyDescent="0.2">
      <c r="A77" s="306">
        <v>92</v>
      </c>
      <c r="B77" s="307" t="s">
        <v>316</v>
      </c>
      <c r="C77" s="308"/>
      <c r="D77" s="113">
        <v>3.1588665007626235</v>
      </c>
      <c r="E77" s="115">
        <v>787</v>
      </c>
      <c r="F77" s="114">
        <v>811</v>
      </c>
      <c r="G77" s="114">
        <v>852</v>
      </c>
      <c r="H77" s="114">
        <v>892</v>
      </c>
      <c r="I77" s="140">
        <v>902</v>
      </c>
      <c r="J77" s="115">
        <v>-115</v>
      </c>
      <c r="K77" s="116">
        <v>-12.749445676274945</v>
      </c>
    </row>
    <row r="78" spans="1:11" ht="14.1" customHeight="1" x14ac:dyDescent="0.2">
      <c r="A78" s="306">
        <v>93</v>
      </c>
      <c r="B78" s="307" t="s">
        <v>317</v>
      </c>
      <c r="C78" s="308"/>
      <c r="D78" s="113">
        <v>0.55791924219314437</v>
      </c>
      <c r="E78" s="115">
        <v>139</v>
      </c>
      <c r="F78" s="114">
        <v>137</v>
      </c>
      <c r="G78" s="114">
        <v>148</v>
      </c>
      <c r="H78" s="114">
        <v>131</v>
      </c>
      <c r="I78" s="140">
        <v>133</v>
      </c>
      <c r="J78" s="115">
        <v>6</v>
      </c>
      <c r="K78" s="116">
        <v>4.511278195488722</v>
      </c>
    </row>
    <row r="79" spans="1:11" ht="14.1" customHeight="1" x14ac:dyDescent="0.2">
      <c r="A79" s="306">
        <v>94</v>
      </c>
      <c r="B79" s="307" t="s">
        <v>318</v>
      </c>
      <c r="C79" s="308"/>
      <c r="D79" s="113">
        <v>0.59002970217548367</v>
      </c>
      <c r="E79" s="115">
        <v>147</v>
      </c>
      <c r="F79" s="114">
        <v>152</v>
      </c>
      <c r="G79" s="114">
        <v>154</v>
      </c>
      <c r="H79" s="114">
        <v>150</v>
      </c>
      <c r="I79" s="140">
        <v>153</v>
      </c>
      <c r="J79" s="115">
        <v>-6</v>
      </c>
      <c r="K79" s="116">
        <v>-3.9215686274509802</v>
      </c>
    </row>
    <row r="80" spans="1:11" ht="14.1" customHeight="1" x14ac:dyDescent="0.2">
      <c r="A80" s="306" t="s">
        <v>319</v>
      </c>
      <c r="B80" s="307" t="s">
        <v>320</v>
      </c>
      <c r="C80" s="308"/>
      <c r="D80" s="113">
        <v>0.13245564742714938</v>
      </c>
      <c r="E80" s="115">
        <v>33</v>
      </c>
      <c r="F80" s="114">
        <v>36</v>
      </c>
      <c r="G80" s="114">
        <v>52</v>
      </c>
      <c r="H80" s="114">
        <v>29</v>
      </c>
      <c r="I80" s="140">
        <v>30</v>
      </c>
      <c r="J80" s="115">
        <v>3</v>
      </c>
      <c r="K80" s="116">
        <v>10</v>
      </c>
    </row>
    <row r="81" spans="1:11" ht="14.1" customHeight="1" x14ac:dyDescent="0.2">
      <c r="A81" s="310" t="s">
        <v>321</v>
      </c>
      <c r="B81" s="311" t="s">
        <v>224</v>
      </c>
      <c r="C81" s="312"/>
      <c r="D81" s="125">
        <v>0.90310668700329133</v>
      </c>
      <c r="E81" s="143">
        <v>225</v>
      </c>
      <c r="F81" s="144">
        <v>245</v>
      </c>
      <c r="G81" s="144">
        <v>237</v>
      </c>
      <c r="H81" s="144">
        <v>223</v>
      </c>
      <c r="I81" s="145">
        <v>219</v>
      </c>
      <c r="J81" s="143">
        <v>6</v>
      </c>
      <c r="K81" s="146">
        <v>2.7397260273972601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5348</v>
      </c>
      <c r="E12" s="114">
        <v>5599</v>
      </c>
      <c r="F12" s="114">
        <v>5539</v>
      </c>
      <c r="G12" s="114">
        <v>5572</v>
      </c>
      <c r="H12" s="140">
        <v>5511</v>
      </c>
      <c r="I12" s="115">
        <v>-163</v>
      </c>
      <c r="J12" s="116">
        <v>-2.9577209217927782</v>
      </c>
      <c r="K12"/>
      <c r="L12"/>
      <c r="M12"/>
      <c r="N12"/>
      <c r="O12"/>
      <c r="P12"/>
    </row>
    <row r="13" spans="1:16" s="110" customFormat="1" ht="14.45" customHeight="1" x14ac:dyDescent="0.2">
      <c r="A13" s="120" t="s">
        <v>105</v>
      </c>
      <c r="B13" s="119" t="s">
        <v>106</v>
      </c>
      <c r="C13" s="113">
        <v>40.931189229618546</v>
      </c>
      <c r="D13" s="115">
        <v>2189</v>
      </c>
      <c r="E13" s="114">
        <v>2294</v>
      </c>
      <c r="F13" s="114">
        <v>2260</v>
      </c>
      <c r="G13" s="114">
        <v>2261</v>
      </c>
      <c r="H13" s="140">
        <v>2213</v>
      </c>
      <c r="I13" s="115">
        <v>-24</v>
      </c>
      <c r="J13" s="116">
        <v>-1.0845006778129236</v>
      </c>
      <c r="K13"/>
      <c r="L13"/>
      <c r="M13"/>
      <c r="N13"/>
      <c r="O13"/>
      <c r="P13"/>
    </row>
    <row r="14" spans="1:16" s="110" customFormat="1" ht="14.45" customHeight="1" x14ac:dyDescent="0.2">
      <c r="A14" s="120"/>
      <c r="B14" s="119" t="s">
        <v>107</v>
      </c>
      <c r="C14" s="113">
        <v>59.068810770381454</v>
      </c>
      <c r="D14" s="115">
        <v>3159</v>
      </c>
      <c r="E14" s="114">
        <v>3305</v>
      </c>
      <c r="F14" s="114">
        <v>3279</v>
      </c>
      <c r="G14" s="114">
        <v>3311</v>
      </c>
      <c r="H14" s="140">
        <v>3298</v>
      </c>
      <c r="I14" s="115">
        <v>-139</v>
      </c>
      <c r="J14" s="116">
        <v>-4.214675560946028</v>
      </c>
      <c r="K14"/>
      <c r="L14"/>
      <c r="M14"/>
      <c r="N14"/>
      <c r="O14"/>
      <c r="P14"/>
    </row>
    <row r="15" spans="1:16" s="110" customFormat="1" ht="14.45" customHeight="1" x14ac:dyDescent="0.2">
      <c r="A15" s="118" t="s">
        <v>105</v>
      </c>
      <c r="B15" s="121" t="s">
        <v>108</v>
      </c>
      <c r="C15" s="113">
        <v>15.669409124906506</v>
      </c>
      <c r="D15" s="115">
        <v>838</v>
      </c>
      <c r="E15" s="114">
        <v>957</v>
      </c>
      <c r="F15" s="114">
        <v>901</v>
      </c>
      <c r="G15" s="114">
        <v>931</v>
      </c>
      <c r="H15" s="140">
        <v>870</v>
      </c>
      <c r="I15" s="115">
        <v>-32</v>
      </c>
      <c r="J15" s="116">
        <v>-3.6781609195402298</v>
      </c>
      <c r="K15"/>
      <c r="L15"/>
      <c r="M15"/>
      <c r="N15"/>
      <c r="O15"/>
      <c r="P15"/>
    </row>
    <row r="16" spans="1:16" s="110" customFormat="1" ht="14.45" customHeight="1" x14ac:dyDescent="0.2">
      <c r="A16" s="118"/>
      <c r="B16" s="121" t="s">
        <v>109</v>
      </c>
      <c r="C16" s="113">
        <v>46.559461480927446</v>
      </c>
      <c r="D16" s="115">
        <v>2490</v>
      </c>
      <c r="E16" s="114">
        <v>2590</v>
      </c>
      <c r="F16" s="114">
        <v>2571</v>
      </c>
      <c r="G16" s="114">
        <v>2585</v>
      </c>
      <c r="H16" s="140">
        <v>2591</v>
      </c>
      <c r="I16" s="115">
        <v>-101</v>
      </c>
      <c r="J16" s="116">
        <v>-3.898108838286376</v>
      </c>
      <c r="K16"/>
      <c r="L16"/>
      <c r="M16"/>
      <c r="N16"/>
      <c r="O16"/>
      <c r="P16"/>
    </row>
    <row r="17" spans="1:16" s="110" customFormat="1" ht="14.45" customHeight="1" x14ac:dyDescent="0.2">
      <c r="A17" s="118"/>
      <c r="B17" s="121" t="s">
        <v>110</v>
      </c>
      <c r="C17" s="113">
        <v>20.75542258788332</v>
      </c>
      <c r="D17" s="115">
        <v>1110</v>
      </c>
      <c r="E17" s="114">
        <v>1113</v>
      </c>
      <c r="F17" s="114">
        <v>1129</v>
      </c>
      <c r="G17" s="114">
        <v>1125</v>
      </c>
      <c r="H17" s="140">
        <v>1131</v>
      </c>
      <c r="I17" s="115">
        <v>-21</v>
      </c>
      <c r="J17" s="116">
        <v>-1.856763925729443</v>
      </c>
      <c r="K17"/>
      <c r="L17"/>
      <c r="M17"/>
      <c r="N17"/>
      <c r="O17"/>
      <c r="P17"/>
    </row>
    <row r="18" spans="1:16" s="110" customFormat="1" ht="14.45" customHeight="1" x14ac:dyDescent="0.2">
      <c r="A18" s="120"/>
      <c r="B18" s="121" t="s">
        <v>111</v>
      </c>
      <c r="C18" s="113">
        <v>17.015706806282722</v>
      </c>
      <c r="D18" s="115">
        <v>910</v>
      </c>
      <c r="E18" s="114">
        <v>939</v>
      </c>
      <c r="F18" s="114">
        <v>938</v>
      </c>
      <c r="G18" s="114">
        <v>931</v>
      </c>
      <c r="H18" s="140">
        <v>919</v>
      </c>
      <c r="I18" s="115">
        <v>-9</v>
      </c>
      <c r="J18" s="116">
        <v>-0.97932535364526663</v>
      </c>
      <c r="K18"/>
      <c r="L18"/>
      <c r="M18"/>
      <c r="N18"/>
      <c r="O18"/>
      <c r="P18"/>
    </row>
    <row r="19" spans="1:16" s="110" customFormat="1" ht="14.45" customHeight="1" x14ac:dyDescent="0.2">
      <c r="A19" s="120"/>
      <c r="B19" s="121" t="s">
        <v>112</v>
      </c>
      <c r="C19" s="113">
        <v>1.3462976813762153</v>
      </c>
      <c r="D19" s="115">
        <v>72</v>
      </c>
      <c r="E19" s="114">
        <v>89</v>
      </c>
      <c r="F19" s="114">
        <v>91</v>
      </c>
      <c r="G19" s="114">
        <v>78</v>
      </c>
      <c r="H19" s="140">
        <v>85</v>
      </c>
      <c r="I19" s="115">
        <v>-13</v>
      </c>
      <c r="J19" s="116">
        <v>-15.294117647058824</v>
      </c>
      <c r="K19"/>
      <c r="L19"/>
      <c r="M19"/>
      <c r="N19"/>
      <c r="O19"/>
      <c r="P19"/>
    </row>
    <row r="20" spans="1:16" s="110" customFormat="1" ht="14.45" customHeight="1" x14ac:dyDescent="0.2">
      <c r="A20" s="120" t="s">
        <v>113</v>
      </c>
      <c r="B20" s="119" t="s">
        <v>116</v>
      </c>
      <c r="C20" s="113">
        <v>87.54674644727001</v>
      </c>
      <c r="D20" s="115">
        <v>4682</v>
      </c>
      <c r="E20" s="114">
        <v>4923</v>
      </c>
      <c r="F20" s="114">
        <v>4874</v>
      </c>
      <c r="G20" s="114">
        <v>4924</v>
      </c>
      <c r="H20" s="140">
        <v>4882</v>
      </c>
      <c r="I20" s="115">
        <v>-200</v>
      </c>
      <c r="J20" s="116">
        <v>-4.0966816878328558</v>
      </c>
      <c r="K20"/>
      <c r="L20"/>
      <c r="M20"/>
      <c r="N20"/>
      <c r="O20"/>
      <c r="P20"/>
    </row>
    <row r="21" spans="1:16" s="110" customFormat="1" ht="14.45" customHeight="1" x14ac:dyDescent="0.2">
      <c r="A21" s="123"/>
      <c r="B21" s="124" t="s">
        <v>117</v>
      </c>
      <c r="C21" s="125">
        <v>12.359760658189977</v>
      </c>
      <c r="D21" s="143">
        <v>661</v>
      </c>
      <c r="E21" s="144">
        <v>670</v>
      </c>
      <c r="F21" s="144">
        <v>657</v>
      </c>
      <c r="G21" s="144">
        <v>641</v>
      </c>
      <c r="H21" s="145">
        <v>623</v>
      </c>
      <c r="I21" s="143">
        <v>38</v>
      </c>
      <c r="J21" s="146">
        <v>6.0995184590690208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3744</v>
      </c>
      <c r="E56" s="114">
        <v>3917</v>
      </c>
      <c r="F56" s="114">
        <v>3857</v>
      </c>
      <c r="G56" s="114">
        <v>3841</v>
      </c>
      <c r="H56" s="140">
        <v>3821</v>
      </c>
      <c r="I56" s="115">
        <v>-77</v>
      </c>
      <c r="J56" s="116">
        <v>-2.015179272441769</v>
      </c>
      <c r="K56"/>
      <c r="L56"/>
      <c r="M56"/>
      <c r="N56"/>
      <c r="O56"/>
      <c r="P56"/>
    </row>
    <row r="57" spans="1:16" s="110" customFormat="1" ht="14.45" customHeight="1" x14ac:dyDescent="0.2">
      <c r="A57" s="120" t="s">
        <v>105</v>
      </c>
      <c r="B57" s="119" t="s">
        <v>106</v>
      </c>
      <c r="C57" s="113">
        <v>41.533119658119659</v>
      </c>
      <c r="D57" s="115">
        <v>1555</v>
      </c>
      <c r="E57" s="114">
        <v>1642</v>
      </c>
      <c r="F57" s="114">
        <v>1574</v>
      </c>
      <c r="G57" s="114">
        <v>1563</v>
      </c>
      <c r="H57" s="140">
        <v>1539</v>
      </c>
      <c r="I57" s="115">
        <v>16</v>
      </c>
      <c r="J57" s="116">
        <v>1.0396361273554255</v>
      </c>
    </row>
    <row r="58" spans="1:16" s="110" customFormat="1" ht="14.45" customHeight="1" x14ac:dyDescent="0.2">
      <c r="A58" s="120"/>
      <c r="B58" s="119" t="s">
        <v>107</v>
      </c>
      <c r="C58" s="113">
        <v>58.466880341880341</v>
      </c>
      <c r="D58" s="115">
        <v>2189</v>
      </c>
      <c r="E58" s="114">
        <v>2275</v>
      </c>
      <c r="F58" s="114">
        <v>2283</v>
      </c>
      <c r="G58" s="114">
        <v>2278</v>
      </c>
      <c r="H58" s="140">
        <v>2282</v>
      </c>
      <c r="I58" s="115">
        <v>-93</v>
      </c>
      <c r="J58" s="116">
        <v>-4.0753724802804561</v>
      </c>
    </row>
    <row r="59" spans="1:16" s="110" customFormat="1" ht="14.45" customHeight="1" x14ac:dyDescent="0.2">
      <c r="A59" s="118" t="s">
        <v>105</v>
      </c>
      <c r="B59" s="121" t="s">
        <v>108</v>
      </c>
      <c r="C59" s="113">
        <v>15.571581196581196</v>
      </c>
      <c r="D59" s="115">
        <v>583</v>
      </c>
      <c r="E59" s="114">
        <v>650</v>
      </c>
      <c r="F59" s="114">
        <v>618</v>
      </c>
      <c r="G59" s="114">
        <v>632</v>
      </c>
      <c r="H59" s="140">
        <v>592</v>
      </c>
      <c r="I59" s="115">
        <v>-9</v>
      </c>
      <c r="J59" s="116">
        <v>-1.5202702702702702</v>
      </c>
    </row>
    <row r="60" spans="1:16" s="110" customFormat="1" ht="14.45" customHeight="1" x14ac:dyDescent="0.2">
      <c r="A60" s="118"/>
      <c r="B60" s="121" t="s">
        <v>109</v>
      </c>
      <c r="C60" s="113">
        <v>48.824786324786324</v>
      </c>
      <c r="D60" s="115">
        <v>1828</v>
      </c>
      <c r="E60" s="114">
        <v>1910</v>
      </c>
      <c r="F60" s="114">
        <v>1883</v>
      </c>
      <c r="G60" s="114">
        <v>1846</v>
      </c>
      <c r="H60" s="140">
        <v>1869</v>
      </c>
      <c r="I60" s="115">
        <v>-41</v>
      </c>
      <c r="J60" s="116">
        <v>-2.1936864633493847</v>
      </c>
    </row>
    <row r="61" spans="1:16" s="110" customFormat="1" ht="14.45" customHeight="1" x14ac:dyDescent="0.2">
      <c r="A61" s="118"/>
      <c r="B61" s="121" t="s">
        <v>110</v>
      </c>
      <c r="C61" s="113">
        <v>19.364316239316238</v>
      </c>
      <c r="D61" s="115">
        <v>725</v>
      </c>
      <c r="E61" s="114">
        <v>728</v>
      </c>
      <c r="F61" s="114">
        <v>729</v>
      </c>
      <c r="G61" s="114">
        <v>729</v>
      </c>
      <c r="H61" s="140">
        <v>735</v>
      </c>
      <c r="I61" s="115">
        <v>-10</v>
      </c>
      <c r="J61" s="116">
        <v>-1.3605442176870748</v>
      </c>
    </row>
    <row r="62" spans="1:16" s="110" customFormat="1" ht="14.45" customHeight="1" x14ac:dyDescent="0.2">
      <c r="A62" s="120"/>
      <c r="B62" s="121" t="s">
        <v>111</v>
      </c>
      <c r="C62" s="113">
        <v>16.239316239316238</v>
      </c>
      <c r="D62" s="115">
        <v>608</v>
      </c>
      <c r="E62" s="114">
        <v>629</v>
      </c>
      <c r="F62" s="114">
        <v>627</v>
      </c>
      <c r="G62" s="114">
        <v>634</v>
      </c>
      <c r="H62" s="140">
        <v>625</v>
      </c>
      <c r="I62" s="115">
        <v>-17</v>
      </c>
      <c r="J62" s="116">
        <v>-2.72</v>
      </c>
    </row>
    <row r="63" spans="1:16" s="110" customFormat="1" ht="14.45" customHeight="1" x14ac:dyDescent="0.2">
      <c r="A63" s="120"/>
      <c r="B63" s="121" t="s">
        <v>112</v>
      </c>
      <c r="C63" s="113">
        <v>1.2286324786324787</v>
      </c>
      <c r="D63" s="115">
        <v>46</v>
      </c>
      <c r="E63" s="114">
        <v>54</v>
      </c>
      <c r="F63" s="114">
        <v>59</v>
      </c>
      <c r="G63" s="114">
        <v>54</v>
      </c>
      <c r="H63" s="140">
        <v>55</v>
      </c>
      <c r="I63" s="115">
        <v>-9</v>
      </c>
      <c r="J63" s="116">
        <v>-16.363636363636363</v>
      </c>
    </row>
    <row r="64" spans="1:16" s="110" customFormat="1" ht="14.45" customHeight="1" x14ac:dyDescent="0.2">
      <c r="A64" s="120" t="s">
        <v>113</v>
      </c>
      <c r="B64" s="119" t="s">
        <v>116</v>
      </c>
      <c r="C64" s="113">
        <v>86.084401709401703</v>
      </c>
      <c r="D64" s="115">
        <v>3223</v>
      </c>
      <c r="E64" s="114">
        <v>3369</v>
      </c>
      <c r="F64" s="114">
        <v>3355</v>
      </c>
      <c r="G64" s="114">
        <v>3335</v>
      </c>
      <c r="H64" s="140">
        <v>3322</v>
      </c>
      <c r="I64" s="115">
        <v>-99</v>
      </c>
      <c r="J64" s="116">
        <v>-2.9801324503311259</v>
      </c>
    </row>
    <row r="65" spans="1:10" s="110" customFormat="1" ht="14.45" customHeight="1" x14ac:dyDescent="0.2">
      <c r="A65" s="123"/>
      <c r="B65" s="124" t="s">
        <v>117</v>
      </c>
      <c r="C65" s="125">
        <v>13.701923076923077</v>
      </c>
      <c r="D65" s="143">
        <v>513</v>
      </c>
      <c r="E65" s="144">
        <v>543</v>
      </c>
      <c r="F65" s="144">
        <v>494</v>
      </c>
      <c r="G65" s="144">
        <v>500</v>
      </c>
      <c r="H65" s="145">
        <v>493</v>
      </c>
      <c r="I65" s="143">
        <v>20</v>
      </c>
      <c r="J65" s="146">
        <v>4.056795131845842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5348</v>
      </c>
      <c r="G11" s="114">
        <v>5599</v>
      </c>
      <c r="H11" s="114">
        <v>5539</v>
      </c>
      <c r="I11" s="114">
        <v>5572</v>
      </c>
      <c r="J11" s="140">
        <v>5511</v>
      </c>
      <c r="K11" s="114">
        <v>-163</v>
      </c>
      <c r="L11" s="116">
        <v>-2.9577209217927782</v>
      </c>
    </row>
    <row r="12" spans="1:17" s="110" customFormat="1" ht="24" customHeight="1" x14ac:dyDescent="0.2">
      <c r="A12" s="604" t="s">
        <v>185</v>
      </c>
      <c r="B12" s="605"/>
      <c r="C12" s="605"/>
      <c r="D12" s="606"/>
      <c r="E12" s="113">
        <v>40.931189229618546</v>
      </c>
      <c r="F12" s="115">
        <v>2189</v>
      </c>
      <c r="G12" s="114">
        <v>2294</v>
      </c>
      <c r="H12" s="114">
        <v>2260</v>
      </c>
      <c r="I12" s="114">
        <v>2261</v>
      </c>
      <c r="J12" s="140">
        <v>2213</v>
      </c>
      <c r="K12" s="114">
        <v>-24</v>
      </c>
      <c r="L12" s="116">
        <v>-1.0845006778129236</v>
      </c>
    </row>
    <row r="13" spans="1:17" s="110" customFormat="1" ht="15" customHeight="1" x14ac:dyDescent="0.2">
      <c r="A13" s="120"/>
      <c r="B13" s="612" t="s">
        <v>107</v>
      </c>
      <c r="C13" s="612"/>
      <c r="E13" s="113">
        <v>59.068810770381454</v>
      </c>
      <c r="F13" s="115">
        <v>3159</v>
      </c>
      <c r="G13" s="114">
        <v>3305</v>
      </c>
      <c r="H13" s="114">
        <v>3279</v>
      </c>
      <c r="I13" s="114">
        <v>3311</v>
      </c>
      <c r="J13" s="140">
        <v>3298</v>
      </c>
      <c r="K13" s="114">
        <v>-139</v>
      </c>
      <c r="L13" s="116">
        <v>-4.214675560946028</v>
      </c>
    </row>
    <row r="14" spans="1:17" s="110" customFormat="1" ht="22.5" customHeight="1" x14ac:dyDescent="0.2">
      <c r="A14" s="604" t="s">
        <v>186</v>
      </c>
      <c r="B14" s="605"/>
      <c r="C14" s="605"/>
      <c r="D14" s="606"/>
      <c r="E14" s="113">
        <v>15.669409124906506</v>
      </c>
      <c r="F14" s="115">
        <v>838</v>
      </c>
      <c r="G14" s="114">
        <v>957</v>
      </c>
      <c r="H14" s="114">
        <v>901</v>
      </c>
      <c r="I14" s="114">
        <v>931</v>
      </c>
      <c r="J14" s="140">
        <v>870</v>
      </c>
      <c r="K14" s="114">
        <v>-32</v>
      </c>
      <c r="L14" s="116">
        <v>-3.6781609195402298</v>
      </c>
    </row>
    <row r="15" spans="1:17" s="110" customFormat="1" ht="15" customHeight="1" x14ac:dyDescent="0.2">
      <c r="A15" s="120"/>
      <c r="B15" s="119"/>
      <c r="C15" s="258" t="s">
        <v>106</v>
      </c>
      <c r="E15" s="113">
        <v>49.403341288782819</v>
      </c>
      <c r="F15" s="115">
        <v>414</v>
      </c>
      <c r="G15" s="114">
        <v>480</v>
      </c>
      <c r="H15" s="114">
        <v>448</v>
      </c>
      <c r="I15" s="114">
        <v>459</v>
      </c>
      <c r="J15" s="140">
        <v>425</v>
      </c>
      <c r="K15" s="114">
        <v>-11</v>
      </c>
      <c r="L15" s="116">
        <v>-2.5882352941176472</v>
      </c>
    </row>
    <row r="16" spans="1:17" s="110" customFormat="1" ht="15" customHeight="1" x14ac:dyDescent="0.2">
      <c r="A16" s="120"/>
      <c r="B16" s="119"/>
      <c r="C16" s="258" t="s">
        <v>107</v>
      </c>
      <c r="E16" s="113">
        <v>50.596658711217181</v>
      </c>
      <c r="F16" s="115">
        <v>424</v>
      </c>
      <c r="G16" s="114">
        <v>477</v>
      </c>
      <c r="H16" s="114">
        <v>453</v>
      </c>
      <c r="I16" s="114">
        <v>472</v>
      </c>
      <c r="J16" s="140">
        <v>445</v>
      </c>
      <c r="K16" s="114">
        <v>-21</v>
      </c>
      <c r="L16" s="116">
        <v>-4.7191011235955056</v>
      </c>
    </row>
    <row r="17" spans="1:12" s="110" customFormat="1" ht="15" customHeight="1" x14ac:dyDescent="0.2">
      <c r="A17" s="120"/>
      <c r="B17" s="121" t="s">
        <v>109</v>
      </c>
      <c r="C17" s="258"/>
      <c r="E17" s="113">
        <v>46.559461480927446</v>
      </c>
      <c r="F17" s="115">
        <v>2490</v>
      </c>
      <c r="G17" s="114">
        <v>2590</v>
      </c>
      <c r="H17" s="114">
        <v>2571</v>
      </c>
      <c r="I17" s="114">
        <v>2585</v>
      </c>
      <c r="J17" s="140">
        <v>2591</v>
      </c>
      <c r="K17" s="114">
        <v>-101</v>
      </c>
      <c r="L17" s="116">
        <v>-3.898108838286376</v>
      </c>
    </row>
    <row r="18" spans="1:12" s="110" customFormat="1" ht="15" customHeight="1" x14ac:dyDescent="0.2">
      <c r="A18" s="120"/>
      <c r="B18" s="119"/>
      <c r="C18" s="258" t="s">
        <v>106</v>
      </c>
      <c r="E18" s="113">
        <v>36.265060240963855</v>
      </c>
      <c r="F18" s="115">
        <v>903</v>
      </c>
      <c r="G18" s="114">
        <v>943</v>
      </c>
      <c r="H18" s="114">
        <v>938</v>
      </c>
      <c r="I18" s="114">
        <v>923</v>
      </c>
      <c r="J18" s="140">
        <v>905</v>
      </c>
      <c r="K18" s="114">
        <v>-2</v>
      </c>
      <c r="L18" s="116">
        <v>-0.22099447513812154</v>
      </c>
    </row>
    <row r="19" spans="1:12" s="110" customFormat="1" ht="15" customHeight="1" x14ac:dyDescent="0.2">
      <c r="A19" s="120"/>
      <c r="B19" s="119"/>
      <c r="C19" s="258" t="s">
        <v>107</v>
      </c>
      <c r="E19" s="113">
        <v>63.734939759036145</v>
      </c>
      <c r="F19" s="115">
        <v>1587</v>
      </c>
      <c r="G19" s="114">
        <v>1647</v>
      </c>
      <c r="H19" s="114">
        <v>1633</v>
      </c>
      <c r="I19" s="114">
        <v>1662</v>
      </c>
      <c r="J19" s="140">
        <v>1686</v>
      </c>
      <c r="K19" s="114">
        <v>-99</v>
      </c>
      <c r="L19" s="116">
        <v>-5.8718861209964412</v>
      </c>
    </row>
    <row r="20" spans="1:12" s="110" customFormat="1" ht="15" customHeight="1" x14ac:dyDescent="0.2">
      <c r="A20" s="120"/>
      <c r="B20" s="121" t="s">
        <v>110</v>
      </c>
      <c r="C20" s="258"/>
      <c r="E20" s="113">
        <v>20.75542258788332</v>
      </c>
      <c r="F20" s="115">
        <v>1110</v>
      </c>
      <c r="G20" s="114">
        <v>1113</v>
      </c>
      <c r="H20" s="114">
        <v>1129</v>
      </c>
      <c r="I20" s="114">
        <v>1125</v>
      </c>
      <c r="J20" s="140">
        <v>1131</v>
      </c>
      <c r="K20" s="114">
        <v>-21</v>
      </c>
      <c r="L20" s="116">
        <v>-1.856763925729443</v>
      </c>
    </row>
    <row r="21" spans="1:12" s="110" customFormat="1" ht="15" customHeight="1" x14ac:dyDescent="0.2">
      <c r="A21" s="120"/>
      <c r="B21" s="119"/>
      <c r="C21" s="258" t="s">
        <v>106</v>
      </c>
      <c r="E21" s="113">
        <v>35.945945945945944</v>
      </c>
      <c r="F21" s="115">
        <v>399</v>
      </c>
      <c r="G21" s="114">
        <v>385</v>
      </c>
      <c r="H21" s="114">
        <v>393</v>
      </c>
      <c r="I21" s="114">
        <v>410</v>
      </c>
      <c r="J21" s="140">
        <v>419</v>
      </c>
      <c r="K21" s="114">
        <v>-20</v>
      </c>
      <c r="L21" s="116">
        <v>-4.7732696897374698</v>
      </c>
    </row>
    <row r="22" spans="1:12" s="110" customFormat="1" ht="15" customHeight="1" x14ac:dyDescent="0.2">
      <c r="A22" s="120"/>
      <c r="B22" s="119"/>
      <c r="C22" s="258" t="s">
        <v>107</v>
      </c>
      <c r="E22" s="113">
        <v>64.054054054054049</v>
      </c>
      <c r="F22" s="115">
        <v>711</v>
      </c>
      <c r="G22" s="114">
        <v>728</v>
      </c>
      <c r="H22" s="114">
        <v>736</v>
      </c>
      <c r="I22" s="114">
        <v>715</v>
      </c>
      <c r="J22" s="140">
        <v>712</v>
      </c>
      <c r="K22" s="114">
        <v>-1</v>
      </c>
      <c r="L22" s="116">
        <v>-0.1404494382022472</v>
      </c>
    </row>
    <row r="23" spans="1:12" s="110" customFormat="1" ht="15" customHeight="1" x14ac:dyDescent="0.2">
      <c r="A23" s="120"/>
      <c r="B23" s="121" t="s">
        <v>111</v>
      </c>
      <c r="C23" s="258"/>
      <c r="E23" s="113">
        <v>17.015706806282722</v>
      </c>
      <c r="F23" s="115">
        <v>910</v>
      </c>
      <c r="G23" s="114">
        <v>939</v>
      </c>
      <c r="H23" s="114">
        <v>938</v>
      </c>
      <c r="I23" s="114">
        <v>931</v>
      </c>
      <c r="J23" s="140">
        <v>919</v>
      </c>
      <c r="K23" s="114">
        <v>-9</v>
      </c>
      <c r="L23" s="116">
        <v>-0.97932535364526663</v>
      </c>
    </row>
    <row r="24" spans="1:12" s="110" customFormat="1" ht="15" customHeight="1" x14ac:dyDescent="0.2">
      <c r="A24" s="120"/>
      <c r="B24" s="119"/>
      <c r="C24" s="258" t="s">
        <v>106</v>
      </c>
      <c r="E24" s="113">
        <v>51.978021978021978</v>
      </c>
      <c r="F24" s="115">
        <v>473</v>
      </c>
      <c r="G24" s="114">
        <v>486</v>
      </c>
      <c r="H24" s="114">
        <v>481</v>
      </c>
      <c r="I24" s="114">
        <v>469</v>
      </c>
      <c r="J24" s="140">
        <v>464</v>
      </c>
      <c r="K24" s="114">
        <v>9</v>
      </c>
      <c r="L24" s="116">
        <v>1.9396551724137931</v>
      </c>
    </row>
    <row r="25" spans="1:12" s="110" customFormat="1" ht="15" customHeight="1" x14ac:dyDescent="0.2">
      <c r="A25" s="120"/>
      <c r="B25" s="119"/>
      <c r="C25" s="258" t="s">
        <v>107</v>
      </c>
      <c r="E25" s="113">
        <v>48.021978021978022</v>
      </c>
      <c r="F25" s="115">
        <v>437</v>
      </c>
      <c r="G25" s="114">
        <v>453</v>
      </c>
      <c r="H25" s="114">
        <v>457</v>
      </c>
      <c r="I25" s="114">
        <v>462</v>
      </c>
      <c r="J25" s="140">
        <v>455</v>
      </c>
      <c r="K25" s="114">
        <v>-18</v>
      </c>
      <c r="L25" s="116">
        <v>-3.9560439560439562</v>
      </c>
    </row>
    <row r="26" spans="1:12" s="110" customFormat="1" ht="15" customHeight="1" x14ac:dyDescent="0.2">
      <c r="A26" s="120"/>
      <c r="C26" s="121" t="s">
        <v>187</v>
      </c>
      <c r="D26" s="110" t="s">
        <v>188</v>
      </c>
      <c r="E26" s="113">
        <v>1.3462976813762153</v>
      </c>
      <c r="F26" s="115">
        <v>72</v>
      </c>
      <c r="G26" s="114">
        <v>89</v>
      </c>
      <c r="H26" s="114">
        <v>91</v>
      </c>
      <c r="I26" s="114">
        <v>78</v>
      </c>
      <c r="J26" s="140">
        <v>85</v>
      </c>
      <c r="K26" s="114">
        <v>-13</v>
      </c>
      <c r="L26" s="116">
        <v>-15.294117647058824</v>
      </c>
    </row>
    <row r="27" spans="1:12" s="110" customFormat="1" ht="15" customHeight="1" x14ac:dyDescent="0.2">
      <c r="A27" s="120"/>
      <c r="B27" s="119"/>
      <c r="D27" s="259" t="s">
        <v>106</v>
      </c>
      <c r="E27" s="113">
        <v>47.222222222222221</v>
      </c>
      <c r="F27" s="115">
        <v>34</v>
      </c>
      <c r="G27" s="114">
        <v>47</v>
      </c>
      <c r="H27" s="114">
        <v>45</v>
      </c>
      <c r="I27" s="114">
        <v>34</v>
      </c>
      <c r="J27" s="140">
        <v>40</v>
      </c>
      <c r="K27" s="114">
        <v>-6</v>
      </c>
      <c r="L27" s="116">
        <v>-15</v>
      </c>
    </row>
    <row r="28" spans="1:12" s="110" customFormat="1" ht="15" customHeight="1" x14ac:dyDescent="0.2">
      <c r="A28" s="120"/>
      <c r="B28" s="119"/>
      <c r="D28" s="259" t="s">
        <v>107</v>
      </c>
      <c r="E28" s="113">
        <v>52.777777777777779</v>
      </c>
      <c r="F28" s="115">
        <v>38</v>
      </c>
      <c r="G28" s="114">
        <v>42</v>
      </c>
      <c r="H28" s="114">
        <v>46</v>
      </c>
      <c r="I28" s="114">
        <v>44</v>
      </c>
      <c r="J28" s="140">
        <v>45</v>
      </c>
      <c r="K28" s="114">
        <v>-7</v>
      </c>
      <c r="L28" s="116">
        <v>-15.555555555555555</v>
      </c>
    </row>
    <row r="29" spans="1:12" s="110" customFormat="1" ht="24" customHeight="1" x14ac:dyDescent="0.2">
      <c r="A29" s="604" t="s">
        <v>189</v>
      </c>
      <c r="B29" s="605"/>
      <c r="C29" s="605"/>
      <c r="D29" s="606"/>
      <c r="E29" s="113">
        <v>87.54674644727001</v>
      </c>
      <c r="F29" s="115">
        <v>4682</v>
      </c>
      <c r="G29" s="114">
        <v>4923</v>
      </c>
      <c r="H29" s="114">
        <v>4874</v>
      </c>
      <c r="I29" s="114">
        <v>4924</v>
      </c>
      <c r="J29" s="140">
        <v>4882</v>
      </c>
      <c r="K29" s="114">
        <v>-200</v>
      </c>
      <c r="L29" s="116">
        <v>-4.0966816878328558</v>
      </c>
    </row>
    <row r="30" spans="1:12" s="110" customFormat="1" ht="15" customHeight="1" x14ac:dyDescent="0.2">
      <c r="A30" s="120"/>
      <c r="B30" s="119"/>
      <c r="C30" s="258" t="s">
        <v>106</v>
      </c>
      <c r="E30" s="113">
        <v>39.769329346433146</v>
      </c>
      <c r="F30" s="115">
        <v>1862</v>
      </c>
      <c r="G30" s="114">
        <v>1939</v>
      </c>
      <c r="H30" s="114">
        <v>1928</v>
      </c>
      <c r="I30" s="114">
        <v>1934</v>
      </c>
      <c r="J30" s="140">
        <v>1900</v>
      </c>
      <c r="K30" s="114">
        <v>-38</v>
      </c>
      <c r="L30" s="116">
        <v>-2</v>
      </c>
    </row>
    <row r="31" spans="1:12" s="110" customFormat="1" ht="15" customHeight="1" x14ac:dyDescent="0.2">
      <c r="A31" s="120"/>
      <c r="B31" s="119"/>
      <c r="C31" s="258" t="s">
        <v>107</v>
      </c>
      <c r="E31" s="113">
        <v>60.230670653566854</v>
      </c>
      <c r="F31" s="115">
        <v>2820</v>
      </c>
      <c r="G31" s="114">
        <v>2984</v>
      </c>
      <c r="H31" s="114">
        <v>2946</v>
      </c>
      <c r="I31" s="114">
        <v>2990</v>
      </c>
      <c r="J31" s="140">
        <v>2982</v>
      </c>
      <c r="K31" s="114">
        <v>-162</v>
      </c>
      <c r="L31" s="116">
        <v>-5.4325955734406435</v>
      </c>
    </row>
    <row r="32" spans="1:12" s="110" customFormat="1" ht="15" customHeight="1" x14ac:dyDescent="0.2">
      <c r="A32" s="120"/>
      <c r="B32" s="119" t="s">
        <v>117</v>
      </c>
      <c r="C32" s="258"/>
      <c r="E32" s="113">
        <v>12.359760658189977</v>
      </c>
      <c r="F32" s="114">
        <v>661</v>
      </c>
      <c r="G32" s="114">
        <v>670</v>
      </c>
      <c r="H32" s="114">
        <v>657</v>
      </c>
      <c r="I32" s="114">
        <v>641</v>
      </c>
      <c r="J32" s="140">
        <v>623</v>
      </c>
      <c r="K32" s="114">
        <v>38</v>
      </c>
      <c r="L32" s="116">
        <v>6.0995184590690208</v>
      </c>
    </row>
    <row r="33" spans="1:12" s="110" customFormat="1" ht="15" customHeight="1" x14ac:dyDescent="0.2">
      <c r="A33" s="120"/>
      <c r="B33" s="119"/>
      <c r="C33" s="258" t="s">
        <v>106</v>
      </c>
      <c r="E33" s="113">
        <v>49.016641452344935</v>
      </c>
      <c r="F33" s="114">
        <v>324</v>
      </c>
      <c r="G33" s="114">
        <v>351</v>
      </c>
      <c r="H33" s="114">
        <v>327</v>
      </c>
      <c r="I33" s="114">
        <v>322</v>
      </c>
      <c r="J33" s="140">
        <v>309</v>
      </c>
      <c r="K33" s="114">
        <v>15</v>
      </c>
      <c r="L33" s="116">
        <v>4.8543689320388346</v>
      </c>
    </row>
    <row r="34" spans="1:12" s="110" customFormat="1" ht="15" customHeight="1" x14ac:dyDescent="0.2">
      <c r="A34" s="120"/>
      <c r="B34" s="119"/>
      <c r="C34" s="258" t="s">
        <v>107</v>
      </c>
      <c r="E34" s="113">
        <v>50.983358547655065</v>
      </c>
      <c r="F34" s="114">
        <v>337</v>
      </c>
      <c r="G34" s="114">
        <v>319</v>
      </c>
      <c r="H34" s="114">
        <v>330</v>
      </c>
      <c r="I34" s="114">
        <v>319</v>
      </c>
      <c r="J34" s="140">
        <v>314</v>
      </c>
      <c r="K34" s="114">
        <v>23</v>
      </c>
      <c r="L34" s="116">
        <v>7.3248407643312099</v>
      </c>
    </row>
    <row r="35" spans="1:12" s="110" customFormat="1" ht="24" customHeight="1" x14ac:dyDescent="0.2">
      <c r="A35" s="604" t="s">
        <v>192</v>
      </c>
      <c r="B35" s="605"/>
      <c r="C35" s="605"/>
      <c r="D35" s="606"/>
      <c r="E35" s="113">
        <v>17.464472700074793</v>
      </c>
      <c r="F35" s="114">
        <v>934</v>
      </c>
      <c r="G35" s="114">
        <v>1020</v>
      </c>
      <c r="H35" s="114">
        <v>991</v>
      </c>
      <c r="I35" s="114">
        <v>1020</v>
      </c>
      <c r="J35" s="114">
        <v>957</v>
      </c>
      <c r="K35" s="318">
        <v>-23</v>
      </c>
      <c r="L35" s="319">
        <v>-2.4033437826541273</v>
      </c>
    </row>
    <row r="36" spans="1:12" s="110" customFormat="1" ht="15" customHeight="1" x14ac:dyDescent="0.2">
      <c r="A36" s="120"/>
      <c r="B36" s="119"/>
      <c r="C36" s="258" t="s">
        <v>106</v>
      </c>
      <c r="E36" s="113">
        <v>41.541755888650961</v>
      </c>
      <c r="F36" s="114">
        <v>388</v>
      </c>
      <c r="G36" s="114">
        <v>448</v>
      </c>
      <c r="H36" s="114">
        <v>432</v>
      </c>
      <c r="I36" s="114">
        <v>437</v>
      </c>
      <c r="J36" s="114">
        <v>406</v>
      </c>
      <c r="K36" s="318">
        <v>-18</v>
      </c>
      <c r="L36" s="116">
        <v>-4.4334975369458132</v>
      </c>
    </row>
    <row r="37" spans="1:12" s="110" customFormat="1" ht="15" customHeight="1" x14ac:dyDescent="0.2">
      <c r="A37" s="120"/>
      <c r="B37" s="119"/>
      <c r="C37" s="258" t="s">
        <v>107</v>
      </c>
      <c r="E37" s="113">
        <v>58.458244111349039</v>
      </c>
      <c r="F37" s="114">
        <v>546</v>
      </c>
      <c r="G37" s="114">
        <v>572</v>
      </c>
      <c r="H37" s="114">
        <v>559</v>
      </c>
      <c r="I37" s="114">
        <v>583</v>
      </c>
      <c r="J37" s="140">
        <v>551</v>
      </c>
      <c r="K37" s="114">
        <v>-5</v>
      </c>
      <c r="L37" s="116">
        <v>-0.90744101633393826</v>
      </c>
    </row>
    <row r="38" spans="1:12" s="110" customFormat="1" ht="15" customHeight="1" x14ac:dyDescent="0.2">
      <c r="A38" s="120"/>
      <c r="B38" s="119" t="s">
        <v>328</v>
      </c>
      <c r="C38" s="258"/>
      <c r="E38" s="113">
        <v>56.881077038145101</v>
      </c>
      <c r="F38" s="114">
        <v>3042</v>
      </c>
      <c r="G38" s="114">
        <v>3123</v>
      </c>
      <c r="H38" s="114">
        <v>3098</v>
      </c>
      <c r="I38" s="114">
        <v>3095</v>
      </c>
      <c r="J38" s="140">
        <v>3092</v>
      </c>
      <c r="K38" s="114">
        <v>-50</v>
      </c>
      <c r="L38" s="116">
        <v>-1.6170763260025873</v>
      </c>
    </row>
    <row r="39" spans="1:12" s="110" customFormat="1" ht="15" customHeight="1" x14ac:dyDescent="0.2">
      <c r="A39" s="120"/>
      <c r="B39" s="119"/>
      <c r="C39" s="258" t="s">
        <v>106</v>
      </c>
      <c r="E39" s="113">
        <v>39.579224194608813</v>
      </c>
      <c r="F39" s="115">
        <v>1204</v>
      </c>
      <c r="G39" s="114">
        <v>1211</v>
      </c>
      <c r="H39" s="114">
        <v>1214</v>
      </c>
      <c r="I39" s="114">
        <v>1217</v>
      </c>
      <c r="J39" s="140">
        <v>1199</v>
      </c>
      <c r="K39" s="114">
        <v>5</v>
      </c>
      <c r="L39" s="116">
        <v>0.4170141784820684</v>
      </c>
    </row>
    <row r="40" spans="1:12" s="110" customFormat="1" ht="15" customHeight="1" x14ac:dyDescent="0.2">
      <c r="A40" s="120"/>
      <c r="B40" s="119"/>
      <c r="C40" s="258" t="s">
        <v>107</v>
      </c>
      <c r="E40" s="113">
        <v>60.420775805391187</v>
      </c>
      <c r="F40" s="115">
        <v>1838</v>
      </c>
      <c r="G40" s="114">
        <v>1912</v>
      </c>
      <c r="H40" s="114">
        <v>1884</v>
      </c>
      <c r="I40" s="114">
        <v>1878</v>
      </c>
      <c r="J40" s="140">
        <v>1893</v>
      </c>
      <c r="K40" s="114">
        <v>-55</v>
      </c>
      <c r="L40" s="116">
        <v>-2.9054410987849972</v>
      </c>
    </row>
    <row r="41" spans="1:12" s="110" customFormat="1" ht="15" customHeight="1" x14ac:dyDescent="0.2">
      <c r="A41" s="120"/>
      <c r="B41" s="320" t="s">
        <v>515</v>
      </c>
      <c r="C41" s="258"/>
      <c r="E41" s="113">
        <v>6.4510097232610324</v>
      </c>
      <c r="F41" s="115">
        <v>345</v>
      </c>
      <c r="G41" s="114">
        <v>370</v>
      </c>
      <c r="H41" s="114">
        <v>344</v>
      </c>
      <c r="I41" s="114">
        <v>382</v>
      </c>
      <c r="J41" s="140">
        <v>368</v>
      </c>
      <c r="K41" s="114">
        <v>-23</v>
      </c>
      <c r="L41" s="116">
        <v>-6.25</v>
      </c>
    </row>
    <row r="42" spans="1:12" s="110" customFormat="1" ht="15" customHeight="1" x14ac:dyDescent="0.2">
      <c r="A42" s="120"/>
      <c r="B42" s="119"/>
      <c r="C42" s="268" t="s">
        <v>106</v>
      </c>
      <c r="D42" s="182"/>
      <c r="E42" s="113">
        <v>48.405797101449274</v>
      </c>
      <c r="F42" s="115">
        <v>167</v>
      </c>
      <c r="G42" s="114">
        <v>184</v>
      </c>
      <c r="H42" s="114">
        <v>164</v>
      </c>
      <c r="I42" s="114">
        <v>179</v>
      </c>
      <c r="J42" s="140">
        <v>170</v>
      </c>
      <c r="K42" s="114">
        <v>-3</v>
      </c>
      <c r="L42" s="116">
        <v>-1.7647058823529411</v>
      </c>
    </row>
    <row r="43" spans="1:12" s="110" customFormat="1" ht="15" customHeight="1" x14ac:dyDescent="0.2">
      <c r="A43" s="120"/>
      <c r="B43" s="119"/>
      <c r="C43" s="268" t="s">
        <v>107</v>
      </c>
      <c r="D43" s="182"/>
      <c r="E43" s="113">
        <v>51.594202898550726</v>
      </c>
      <c r="F43" s="115">
        <v>178</v>
      </c>
      <c r="G43" s="114">
        <v>186</v>
      </c>
      <c r="H43" s="114">
        <v>180</v>
      </c>
      <c r="I43" s="114">
        <v>203</v>
      </c>
      <c r="J43" s="140">
        <v>198</v>
      </c>
      <c r="K43" s="114">
        <v>-20</v>
      </c>
      <c r="L43" s="116">
        <v>-10.1010101010101</v>
      </c>
    </row>
    <row r="44" spans="1:12" s="110" customFormat="1" ht="15" customHeight="1" x14ac:dyDescent="0.2">
      <c r="A44" s="120"/>
      <c r="B44" s="119" t="s">
        <v>205</v>
      </c>
      <c r="C44" s="268"/>
      <c r="D44" s="182"/>
      <c r="E44" s="113">
        <v>19.203440538519072</v>
      </c>
      <c r="F44" s="115">
        <v>1027</v>
      </c>
      <c r="G44" s="114">
        <v>1086</v>
      </c>
      <c r="H44" s="114">
        <v>1106</v>
      </c>
      <c r="I44" s="114">
        <v>1075</v>
      </c>
      <c r="J44" s="140">
        <v>1094</v>
      </c>
      <c r="K44" s="114">
        <v>-67</v>
      </c>
      <c r="L44" s="116">
        <v>-6.124314442413163</v>
      </c>
    </row>
    <row r="45" spans="1:12" s="110" customFormat="1" ht="15" customHeight="1" x14ac:dyDescent="0.2">
      <c r="A45" s="120"/>
      <c r="B45" s="119"/>
      <c r="C45" s="268" t="s">
        <v>106</v>
      </c>
      <c r="D45" s="182"/>
      <c r="E45" s="113">
        <v>41.869522882181109</v>
      </c>
      <c r="F45" s="115">
        <v>430</v>
      </c>
      <c r="G45" s="114">
        <v>451</v>
      </c>
      <c r="H45" s="114">
        <v>450</v>
      </c>
      <c r="I45" s="114">
        <v>428</v>
      </c>
      <c r="J45" s="140">
        <v>438</v>
      </c>
      <c r="K45" s="114">
        <v>-8</v>
      </c>
      <c r="L45" s="116">
        <v>-1.8264840182648401</v>
      </c>
    </row>
    <row r="46" spans="1:12" s="110" customFormat="1" ht="15" customHeight="1" x14ac:dyDescent="0.2">
      <c r="A46" s="123"/>
      <c r="B46" s="124"/>
      <c r="C46" s="260" t="s">
        <v>107</v>
      </c>
      <c r="D46" s="261"/>
      <c r="E46" s="125">
        <v>58.130477117818891</v>
      </c>
      <c r="F46" s="143">
        <v>597</v>
      </c>
      <c r="G46" s="144">
        <v>635</v>
      </c>
      <c r="H46" s="144">
        <v>656</v>
      </c>
      <c r="I46" s="144">
        <v>647</v>
      </c>
      <c r="J46" s="145">
        <v>656</v>
      </c>
      <c r="K46" s="144">
        <v>-59</v>
      </c>
      <c r="L46" s="146">
        <v>-8.9939024390243905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5348</v>
      </c>
      <c r="E11" s="114">
        <v>5599</v>
      </c>
      <c r="F11" s="114">
        <v>5539</v>
      </c>
      <c r="G11" s="114">
        <v>5572</v>
      </c>
      <c r="H11" s="140">
        <v>5511</v>
      </c>
      <c r="I11" s="115">
        <v>-163</v>
      </c>
      <c r="J11" s="116">
        <v>-2.9577209217927782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7.3859386686611819</v>
      </c>
      <c r="D14" s="115">
        <v>395</v>
      </c>
      <c r="E14" s="114">
        <v>400</v>
      </c>
      <c r="F14" s="114">
        <v>383</v>
      </c>
      <c r="G14" s="114">
        <v>393</v>
      </c>
      <c r="H14" s="140">
        <v>380</v>
      </c>
      <c r="I14" s="115">
        <v>15</v>
      </c>
      <c r="J14" s="116">
        <v>3.9473684210526314</v>
      </c>
      <c r="K14" s="110"/>
      <c r="L14" s="110"/>
      <c r="M14" s="110"/>
      <c r="N14" s="110"/>
      <c r="O14" s="110"/>
    </row>
    <row r="15" spans="1:15" s="110" customFormat="1" ht="24.95" customHeight="1" x14ac:dyDescent="0.2">
      <c r="A15" s="193" t="s">
        <v>216</v>
      </c>
      <c r="B15" s="199" t="s">
        <v>217</v>
      </c>
      <c r="C15" s="113">
        <v>5.8713537771129394</v>
      </c>
      <c r="D15" s="115">
        <v>314</v>
      </c>
      <c r="E15" s="114">
        <v>323</v>
      </c>
      <c r="F15" s="114">
        <v>307</v>
      </c>
      <c r="G15" s="114">
        <v>316</v>
      </c>
      <c r="H15" s="140">
        <v>296</v>
      </c>
      <c r="I15" s="115">
        <v>18</v>
      </c>
      <c r="J15" s="116">
        <v>6.0810810810810807</v>
      </c>
    </row>
    <row r="16" spans="1:15" s="287" customFormat="1" ht="24.95" customHeight="1" x14ac:dyDescent="0.2">
      <c r="A16" s="193" t="s">
        <v>218</v>
      </c>
      <c r="B16" s="199" t="s">
        <v>141</v>
      </c>
      <c r="C16" s="113">
        <v>1.1967090501121915</v>
      </c>
      <c r="D16" s="115">
        <v>64</v>
      </c>
      <c r="E16" s="114">
        <v>63</v>
      </c>
      <c r="F16" s="114">
        <v>62</v>
      </c>
      <c r="G16" s="114">
        <v>62</v>
      </c>
      <c r="H16" s="140">
        <v>67</v>
      </c>
      <c r="I16" s="115">
        <v>-3</v>
      </c>
      <c r="J16" s="116">
        <v>-4.4776119402985071</v>
      </c>
      <c r="K16" s="110"/>
      <c r="L16" s="110"/>
      <c r="M16" s="110"/>
      <c r="N16" s="110"/>
      <c r="O16" s="110"/>
    </row>
    <row r="17" spans="1:15" s="110" customFormat="1" ht="24.95" customHeight="1" x14ac:dyDescent="0.2">
      <c r="A17" s="193" t="s">
        <v>142</v>
      </c>
      <c r="B17" s="199" t="s">
        <v>220</v>
      </c>
      <c r="C17" s="113">
        <v>0.31787584143605085</v>
      </c>
      <c r="D17" s="115">
        <v>17</v>
      </c>
      <c r="E17" s="114">
        <v>14</v>
      </c>
      <c r="F17" s="114">
        <v>14</v>
      </c>
      <c r="G17" s="114">
        <v>15</v>
      </c>
      <c r="H17" s="140">
        <v>17</v>
      </c>
      <c r="I17" s="115">
        <v>0</v>
      </c>
      <c r="J17" s="116">
        <v>0</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15.351533283470456</v>
      </c>
      <c r="D19" s="115">
        <v>821</v>
      </c>
      <c r="E19" s="114">
        <v>828</v>
      </c>
      <c r="F19" s="114">
        <v>791</v>
      </c>
      <c r="G19" s="114">
        <v>776</v>
      </c>
      <c r="H19" s="140">
        <v>734</v>
      </c>
      <c r="I19" s="115">
        <v>87</v>
      </c>
      <c r="J19" s="116">
        <v>11.852861035422343</v>
      </c>
    </row>
    <row r="20" spans="1:15" s="287" customFormat="1" ht="24.95" customHeight="1" x14ac:dyDescent="0.2">
      <c r="A20" s="193" t="s">
        <v>148</v>
      </c>
      <c r="B20" s="199" t="s">
        <v>149</v>
      </c>
      <c r="C20" s="113">
        <v>21.054599850411368</v>
      </c>
      <c r="D20" s="115">
        <v>1126</v>
      </c>
      <c r="E20" s="114">
        <v>1158</v>
      </c>
      <c r="F20" s="114">
        <v>1209</v>
      </c>
      <c r="G20" s="114">
        <v>1208</v>
      </c>
      <c r="H20" s="140">
        <v>1215</v>
      </c>
      <c r="I20" s="115">
        <v>-89</v>
      </c>
      <c r="J20" s="116">
        <v>-7.3251028806584362</v>
      </c>
      <c r="K20" s="110"/>
      <c r="L20" s="110"/>
      <c r="M20" s="110"/>
      <c r="N20" s="110"/>
      <c r="O20" s="110"/>
    </row>
    <row r="21" spans="1:15" s="110" customFormat="1" ht="24.95" customHeight="1" x14ac:dyDescent="0.2">
      <c r="A21" s="201" t="s">
        <v>150</v>
      </c>
      <c r="B21" s="202" t="s">
        <v>151</v>
      </c>
      <c r="C21" s="113">
        <v>9.4053851907255055</v>
      </c>
      <c r="D21" s="115">
        <v>503</v>
      </c>
      <c r="E21" s="114">
        <v>639</v>
      </c>
      <c r="F21" s="114">
        <v>599</v>
      </c>
      <c r="G21" s="114">
        <v>602</v>
      </c>
      <c r="H21" s="140">
        <v>605</v>
      </c>
      <c r="I21" s="115">
        <v>-102</v>
      </c>
      <c r="J21" s="116">
        <v>-16.859504132231404</v>
      </c>
    </row>
    <row r="22" spans="1:15" s="110" customFormat="1" ht="24.95" customHeight="1" x14ac:dyDescent="0.2">
      <c r="A22" s="201" t="s">
        <v>152</v>
      </c>
      <c r="B22" s="199" t="s">
        <v>153</v>
      </c>
      <c r="C22" s="113">
        <v>1.5706806282722514</v>
      </c>
      <c r="D22" s="115">
        <v>84</v>
      </c>
      <c r="E22" s="114">
        <v>87</v>
      </c>
      <c r="F22" s="114">
        <v>92</v>
      </c>
      <c r="G22" s="114">
        <v>92</v>
      </c>
      <c r="H22" s="140">
        <v>98</v>
      </c>
      <c r="I22" s="115">
        <v>-14</v>
      </c>
      <c r="J22" s="116">
        <v>-14.285714285714286</v>
      </c>
    </row>
    <row r="23" spans="1:15" s="110" customFormat="1" ht="24.95" customHeight="1" x14ac:dyDescent="0.2">
      <c r="A23" s="193" t="s">
        <v>154</v>
      </c>
      <c r="B23" s="199" t="s">
        <v>155</v>
      </c>
      <c r="C23" s="113">
        <v>0.87883320867614056</v>
      </c>
      <c r="D23" s="115">
        <v>47</v>
      </c>
      <c r="E23" s="114">
        <v>43</v>
      </c>
      <c r="F23" s="114">
        <v>45</v>
      </c>
      <c r="G23" s="114">
        <v>46</v>
      </c>
      <c r="H23" s="140">
        <v>53</v>
      </c>
      <c r="I23" s="115">
        <v>-6</v>
      </c>
      <c r="J23" s="116">
        <v>-11.320754716981131</v>
      </c>
    </row>
    <row r="24" spans="1:15" s="110" customFormat="1" ht="24.95" customHeight="1" x14ac:dyDescent="0.2">
      <c r="A24" s="193" t="s">
        <v>156</v>
      </c>
      <c r="B24" s="199" t="s">
        <v>221</v>
      </c>
      <c r="C24" s="113">
        <v>8.4517576664173522</v>
      </c>
      <c r="D24" s="115">
        <v>452</v>
      </c>
      <c r="E24" s="114">
        <v>450</v>
      </c>
      <c r="F24" s="114">
        <v>456</v>
      </c>
      <c r="G24" s="114">
        <v>450</v>
      </c>
      <c r="H24" s="140">
        <v>464</v>
      </c>
      <c r="I24" s="115">
        <v>-12</v>
      </c>
      <c r="J24" s="116">
        <v>-2.5862068965517242</v>
      </c>
    </row>
    <row r="25" spans="1:15" s="110" customFormat="1" ht="24.95" customHeight="1" x14ac:dyDescent="0.2">
      <c r="A25" s="193" t="s">
        <v>222</v>
      </c>
      <c r="B25" s="204" t="s">
        <v>159</v>
      </c>
      <c r="C25" s="113">
        <v>12.453253552729992</v>
      </c>
      <c r="D25" s="115">
        <v>666</v>
      </c>
      <c r="E25" s="114">
        <v>674</v>
      </c>
      <c r="F25" s="114">
        <v>676</v>
      </c>
      <c r="G25" s="114">
        <v>660</v>
      </c>
      <c r="H25" s="140">
        <v>644</v>
      </c>
      <c r="I25" s="115">
        <v>22</v>
      </c>
      <c r="J25" s="116">
        <v>3.4161490683229814</v>
      </c>
    </row>
    <row r="26" spans="1:15" s="110" customFormat="1" ht="24.95" customHeight="1" x14ac:dyDescent="0.2">
      <c r="A26" s="201">
        <v>782.78300000000002</v>
      </c>
      <c r="B26" s="203" t="s">
        <v>160</v>
      </c>
      <c r="C26" s="113">
        <v>0.16828721017202691</v>
      </c>
      <c r="D26" s="115">
        <v>9</v>
      </c>
      <c r="E26" s="114">
        <v>10</v>
      </c>
      <c r="F26" s="114">
        <v>10</v>
      </c>
      <c r="G26" s="114">
        <v>10</v>
      </c>
      <c r="H26" s="140">
        <v>12</v>
      </c>
      <c r="I26" s="115">
        <v>-3</v>
      </c>
      <c r="J26" s="116">
        <v>-25</v>
      </c>
    </row>
    <row r="27" spans="1:15" s="110" customFormat="1" ht="24.95" customHeight="1" x14ac:dyDescent="0.2">
      <c r="A27" s="193" t="s">
        <v>161</v>
      </c>
      <c r="B27" s="199" t="s">
        <v>162</v>
      </c>
      <c r="C27" s="113">
        <v>1.0097232610321616</v>
      </c>
      <c r="D27" s="115">
        <v>54</v>
      </c>
      <c r="E27" s="114">
        <v>50</v>
      </c>
      <c r="F27" s="114">
        <v>49</v>
      </c>
      <c r="G27" s="114">
        <v>51</v>
      </c>
      <c r="H27" s="140">
        <v>50</v>
      </c>
      <c r="I27" s="115">
        <v>4</v>
      </c>
      <c r="J27" s="116">
        <v>8</v>
      </c>
    </row>
    <row r="28" spans="1:15" s="110" customFormat="1" ht="24.95" customHeight="1" x14ac:dyDescent="0.2">
      <c r="A28" s="193" t="s">
        <v>163</v>
      </c>
      <c r="B28" s="199" t="s">
        <v>164</v>
      </c>
      <c r="C28" s="113">
        <v>3.1787584143605088</v>
      </c>
      <c r="D28" s="115">
        <v>170</v>
      </c>
      <c r="E28" s="114">
        <v>206</v>
      </c>
      <c r="F28" s="114">
        <v>165</v>
      </c>
      <c r="G28" s="114">
        <v>204</v>
      </c>
      <c r="H28" s="140">
        <v>159</v>
      </c>
      <c r="I28" s="115">
        <v>11</v>
      </c>
      <c r="J28" s="116">
        <v>6.9182389937106921</v>
      </c>
    </row>
    <row r="29" spans="1:15" s="110" customFormat="1" ht="24.95" customHeight="1" x14ac:dyDescent="0.2">
      <c r="A29" s="193">
        <v>86</v>
      </c>
      <c r="B29" s="199" t="s">
        <v>165</v>
      </c>
      <c r="C29" s="113">
        <v>5.2729992520568434</v>
      </c>
      <c r="D29" s="115">
        <v>282</v>
      </c>
      <c r="E29" s="114">
        <v>284</v>
      </c>
      <c r="F29" s="114">
        <v>287</v>
      </c>
      <c r="G29" s="114">
        <v>283</v>
      </c>
      <c r="H29" s="140">
        <v>290</v>
      </c>
      <c r="I29" s="115">
        <v>-8</v>
      </c>
      <c r="J29" s="116">
        <v>-2.7586206896551726</v>
      </c>
    </row>
    <row r="30" spans="1:15" s="110" customFormat="1" ht="24.95" customHeight="1" x14ac:dyDescent="0.2">
      <c r="A30" s="193">
        <v>87.88</v>
      </c>
      <c r="B30" s="204" t="s">
        <v>166</v>
      </c>
      <c r="C30" s="113">
        <v>3.7584143605086013</v>
      </c>
      <c r="D30" s="115">
        <v>201</v>
      </c>
      <c r="E30" s="114">
        <v>196</v>
      </c>
      <c r="F30" s="114">
        <v>197</v>
      </c>
      <c r="G30" s="114">
        <v>206</v>
      </c>
      <c r="H30" s="140">
        <v>208</v>
      </c>
      <c r="I30" s="115">
        <v>-7</v>
      </c>
      <c r="J30" s="116">
        <v>-3.3653846153846154</v>
      </c>
    </row>
    <row r="31" spans="1:15" s="110" customFormat="1" ht="24.95" customHeight="1" x14ac:dyDescent="0.2">
      <c r="A31" s="193" t="s">
        <v>167</v>
      </c>
      <c r="B31" s="199" t="s">
        <v>168</v>
      </c>
      <c r="C31" s="113">
        <v>7.9655946148092749</v>
      </c>
      <c r="D31" s="115">
        <v>426</v>
      </c>
      <c r="E31" s="114">
        <v>460</v>
      </c>
      <c r="F31" s="114">
        <v>464</v>
      </c>
      <c r="G31" s="114">
        <v>476</v>
      </c>
      <c r="H31" s="140">
        <v>478</v>
      </c>
      <c r="I31" s="115">
        <v>-52</v>
      </c>
      <c r="J31" s="116">
        <v>-10.878661087866108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90.519820493642484</v>
      </c>
      <c r="D36" s="143">
        <v>4841</v>
      </c>
      <c r="E36" s="144">
        <v>5085</v>
      </c>
      <c r="F36" s="144">
        <v>5040</v>
      </c>
      <c r="G36" s="144">
        <v>5064</v>
      </c>
      <c r="H36" s="145">
        <v>5010</v>
      </c>
      <c r="I36" s="143">
        <v>-169</v>
      </c>
      <c r="J36" s="146">
        <v>-3.3732534930139719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5348</v>
      </c>
      <c r="F11" s="264">
        <v>5599</v>
      </c>
      <c r="G11" s="264">
        <v>5539</v>
      </c>
      <c r="H11" s="264">
        <v>5572</v>
      </c>
      <c r="I11" s="265">
        <v>5511</v>
      </c>
      <c r="J11" s="263">
        <v>-163</v>
      </c>
      <c r="K11" s="266">
        <v>-2.9577209217927782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51.308900523560212</v>
      </c>
      <c r="E13" s="115">
        <v>2744</v>
      </c>
      <c r="F13" s="114">
        <v>2871</v>
      </c>
      <c r="G13" s="114">
        <v>2876</v>
      </c>
      <c r="H13" s="114">
        <v>2846</v>
      </c>
      <c r="I13" s="140">
        <v>2788</v>
      </c>
      <c r="J13" s="115">
        <v>-44</v>
      </c>
      <c r="K13" s="116">
        <v>-1.5781922525107603</v>
      </c>
    </row>
    <row r="14" spans="1:15" ht="15.95" customHeight="1" x14ac:dyDescent="0.2">
      <c r="A14" s="306" t="s">
        <v>230</v>
      </c>
      <c r="B14" s="307"/>
      <c r="C14" s="308"/>
      <c r="D14" s="113">
        <v>37.88332086761406</v>
      </c>
      <c r="E14" s="115">
        <v>2026</v>
      </c>
      <c r="F14" s="114">
        <v>2102</v>
      </c>
      <c r="G14" s="114">
        <v>2077</v>
      </c>
      <c r="H14" s="114">
        <v>2088</v>
      </c>
      <c r="I14" s="140">
        <v>2121</v>
      </c>
      <c r="J14" s="115">
        <v>-95</v>
      </c>
      <c r="K14" s="116">
        <v>-4.479019330504479</v>
      </c>
    </row>
    <row r="15" spans="1:15" ht="15.95" customHeight="1" x14ac:dyDescent="0.2">
      <c r="A15" s="306" t="s">
        <v>231</v>
      </c>
      <c r="B15" s="307"/>
      <c r="C15" s="308"/>
      <c r="D15" s="113">
        <v>4.4128646222887058</v>
      </c>
      <c r="E15" s="115">
        <v>236</v>
      </c>
      <c r="F15" s="114">
        <v>237</v>
      </c>
      <c r="G15" s="114">
        <v>227</v>
      </c>
      <c r="H15" s="114">
        <v>220</v>
      </c>
      <c r="I15" s="140">
        <v>222</v>
      </c>
      <c r="J15" s="115">
        <v>14</v>
      </c>
      <c r="K15" s="116">
        <v>6.3063063063063067</v>
      </c>
    </row>
    <row r="16" spans="1:15" ht="15.95" customHeight="1" x14ac:dyDescent="0.2">
      <c r="A16" s="306" t="s">
        <v>232</v>
      </c>
      <c r="B16" s="307"/>
      <c r="C16" s="308"/>
      <c r="D16" s="113">
        <v>3.3470456245325355</v>
      </c>
      <c r="E16" s="115">
        <v>179</v>
      </c>
      <c r="F16" s="114">
        <v>214</v>
      </c>
      <c r="G16" s="114">
        <v>181</v>
      </c>
      <c r="H16" s="114">
        <v>235</v>
      </c>
      <c r="I16" s="140">
        <v>199</v>
      </c>
      <c r="J16" s="115">
        <v>-20</v>
      </c>
      <c r="K16" s="116">
        <v>-10.050251256281408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0.39267015706806285</v>
      </c>
      <c r="E18" s="115">
        <v>21</v>
      </c>
      <c r="F18" s="114">
        <v>19</v>
      </c>
      <c r="G18" s="114">
        <v>18</v>
      </c>
      <c r="H18" s="114">
        <v>21</v>
      </c>
      <c r="I18" s="140">
        <v>18</v>
      </c>
      <c r="J18" s="115">
        <v>3</v>
      </c>
      <c r="K18" s="116">
        <v>16.666666666666668</v>
      </c>
    </row>
    <row r="19" spans="1:11" ht="14.1" customHeight="1" x14ac:dyDescent="0.2">
      <c r="A19" s="306" t="s">
        <v>235</v>
      </c>
      <c r="B19" s="307" t="s">
        <v>236</v>
      </c>
      <c r="C19" s="308"/>
      <c r="D19" s="113">
        <v>0.14958863126402394</v>
      </c>
      <c r="E19" s="115">
        <v>8</v>
      </c>
      <c r="F19" s="114">
        <v>9</v>
      </c>
      <c r="G19" s="114">
        <v>9</v>
      </c>
      <c r="H19" s="114">
        <v>10</v>
      </c>
      <c r="I19" s="140">
        <v>9</v>
      </c>
      <c r="J19" s="115">
        <v>-1</v>
      </c>
      <c r="K19" s="116">
        <v>-11.111111111111111</v>
      </c>
    </row>
    <row r="20" spans="1:11" ht="14.1" customHeight="1" x14ac:dyDescent="0.2">
      <c r="A20" s="306">
        <v>12</v>
      </c>
      <c r="B20" s="307" t="s">
        <v>237</v>
      </c>
      <c r="C20" s="308"/>
      <c r="D20" s="113">
        <v>0.22438294689603591</v>
      </c>
      <c r="E20" s="115">
        <v>12</v>
      </c>
      <c r="F20" s="114">
        <v>15</v>
      </c>
      <c r="G20" s="114">
        <v>13</v>
      </c>
      <c r="H20" s="114">
        <v>14</v>
      </c>
      <c r="I20" s="140">
        <v>13</v>
      </c>
      <c r="J20" s="115">
        <v>-1</v>
      </c>
      <c r="K20" s="116">
        <v>-7.6923076923076925</v>
      </c>
    </row>
    <row r="21" spans="1:11" ht="14.1" customHeight="1" x14ac:dyDescent="0.2">
      <c r="A21" s="306">
        <v>21</v>
      </c>
      <c r="B21" s="307" t="s">
        <v>238</v>
      </c>
      <c r="C21" s="308"/>
      <c r="D21" s="113">
        <v>9.3492894540014956E-2</v>
      </c>
      <c r="E21" s="115">
        <v>5</v>
      </c>
      <c r="F21" s="114">
        <v>4</v>
      </c>
      <c r="G21" s="114">
        <v>4</v>
      </c>
      <c r="H21" s="114">
        <v>4</v>
      </c>
      <c r="I21" s="140">
        <v>5</v>
      </c>
      <c r="J21" s="115">
        <v>0</v>
      </c>
      <c r="K21" s="116">
        <v>0</v>
      </c>
    </row>
    <row r="22" spans="1:11" ht="14.1" customHeight="1" x14ac:dyDescent="0.2">
      <c r="A22" s="306">
        <v>22</v>
      </c>
      <c r="B22" s="307" t="s">
        <v>239</v>
      </c>
      <c r="C22" s="308"/>
      <c r="D22" s="113">
        <v>9.3492894540014956E-2</v>
      </c>
      <c r="E22" s="115">
        <v>5</v>
      </c>
      <c r="F22" s="114">
        <v>3</v>
      </c>
      <c r="G22" s="114">
        <v>5</v>
      </c>
      <c r="H22" s="114">
        <v>8</v>
      </c>
      <c r="I22" s="140">
        <v>5</v>
      </c>
      <c r="J22" s="115">
        <v>0</v>
      </c>
      <c r="K22" s="116">
        <v>0</v>
      </c>
    </row>
    <row r="23" spans="1:11" ht="14.1" customHeight="1" x14ac:dyDescent="0.2">
      <c r="A23" s="306">
        <v>23</v>
      </c>
      <c r="B23" s="307" t="s">
        <v>240</v>
      </c>
      <c r="C23" s="308"/>
      <c r="D23" s="113">
        <v>0.37397157816005983</v>
      </c>
      <c r="E23" s="115">
        <v>20</v>
      </c>
      <c r="F23" s="114">
        <v>22</v>
      </c>
      <c r="G23" s="114">
        <v>19</v>
      </c>
      <c r="H23" s="114">
        <v>20</v>
      </c>
      <c r="I23" s="140">
        <v>20</v>
      </c>
      <c r="J23" s="115">
        <v>0</v>
      </c>
      <c r="K23" s="116">
        <v>0</v>
      </c>
    </row>
    <row r="24" spans="1:11" ht="14.1" customHeight="1" x14ac:dyDescent="0.2">
      <c r="A24" s="306">
        <v>24</v>
      </c>
      <c r="B24" s="307" t="s">
        <v>241</v>
      </c>
      <c r="C24" s="308"/>
      <c r="D24" s="113">
        <v>0.22438294689603591</v>
      </c>
      <c r="E24" s="115">
        <v>12</v>
      </c>
      <c r="F24" s="114">
        <v>13</v>
      </c>
      <c r="G24" s="114">
        <v>11</v>
      </c>
      <c r="H24" s="114">
        <v>9</v>
      </c>
      <c r="I24" s="140">
        <v>9</v>
      </c>
      <c r="J24" s="115">
        <v>3</v>
      </c>
      <c r="K24" s="116">
        <v>33.333333333333336</v>
      </c>
    </row>
    <row r="25" spans="1:11" ht="14.1" customHeight="1" x14ac:dyDescent="0.2">
      <c r="A25" s="306">
        <v>25</v>
      </c>
      <c r="B25" s="307" t="s">
        <v>242</v>
      </c>
      <c r="C25" s="308"/>
      <c r="D25" s="113">
        <v>0.74794315632011965</v>
      </c>
      <c r="E25" s="115">
        <v>40</v>
      </c>
      <c r="F25" s="114">
        <v>42</v>
      </c>
      <c r="G25" s="114">
        <v>40</v>
      </c>
      <c r="H25" s="114">
        <v>43</v>
      </c>
      <c r="I25" s="140">
        <v>42</v>
      </c>
      <c r="J25" s="115">
        <v>-2</v>
      </c>
      <c r="K25" s="116">
        <v>-4.7619047619047619</v>
      </c>
    </row>
    <row r="26" spans="1:11" ht="14.1" customHeight="1" x14ac:dyDescent="0.2">
      <c r="A26" s="306">
        <v>26</v>
      </c>
      <c r="B26" s="307" t="s">
        <v>243</v>
      </c>
      <c r="C26" s="308"/>
      <c r="D26" s="113">
        <v>0.41136873597606582</v>
      </c>
      <c r="E26" s="115">
        <v>22</v>
      </c>
      <c r="F26" s="114">
        <v>29</v>
      </c>
      <c r="G26" s="114">
        <v>31</v>
      </c>
      <c r="H26" s="114">
        <v>26</v>
      </c>
      <c r="I26" s="140">
        <v>25</v>
      </c>
      <c r="J26" s="115">
        <v>-3</v>
      </c>
      <c r="K26" s="116">
        <v>-12</v>
      </c>
    </row>
    <row r="27" spans="1:11" ht="14.1" customHeight="1" x14ac:dyDescent="0.2">
      <c r="A27" s="306">
        <v>27</v>
      </c>
      <c r="B27" s="307" t="s">
        <v>244</v>
      </c>
      <c r="C27" s="308"/>
      <c r="D27" s="113">
        <v>0.20568436798803291</v>
      </c>
      <c r="E27" s="115">
        <v>11</v>
      </c>
      <c r="F27" s="114">
        <v>11</v>
      </c>
      <c r="G27" s="114">
        <v>11</v>
      </c>
      <c r="H27" s="114">
        <v>10</v>
      </c>
      <c r="I27" s="140">
        <v>9</v>
      </c>
      <c r="J27" s="115">
        <v>2</v>
      </c>
      <c r="K27" s="116">
        <v>22.222222222222221</v>
      </c>
    </row>
    <row r="28" spans="1:11" ht="14.1" customHeight="1" x14ac:dyDescent="0.2">
      <c r="A28" s="306">
        <v>28</v>
      </c>
      <c r="B28" s="307" t="s">
        <v>245</v>
      </c>
      <c r="C28" s="308"/>
      <c r="D28" s="113">
        <v>0.74794315632011965</v>
      </c>
      <c r="E28" s="115">
        <v>40</v>
      </c>
      <c r="F28" s="114">
        <v>51</v>
      </c>
      <c r="G28" s="114">
        <v>56</v>
      </c>
      <c r="H28" s="114">
        <v>60</v>
      </c>
      <c r="I28" s="140">
        <v>66</v>
      </c>
      <c r="J28" s="115">
        <v>-26</v>
      </c>
      <c r="K28" s="116">
        <v>-39.393939393939391</v>
      </c>
    </row>
    <row r="29" spans="1:11" ht="14.1" customHeight="1" x14ac:dyDescent="0.2">
      <c r="A29" s="306">
        <v>29</v>
      </c>
      <c r="B29" s="307" t="s">
        <v>246</v>
      </c>
      <c r="C29" s="308"/>
      <c r="D29" s="113">
        <v>3.9827973074046374</v>
      </c>
      <c r="E29" s="115">
        <v>213</v>
      </c>
      <c r="F29" s="114">
        <v>252</v>
      </c>
      <c r="G29" s="114">
        <v>229</v>
      </c>
      <c r="H29" s="114">
        <v>216</v>
      </c>
      <c r="I29" s="140">
        <v>235</v>
      </c>
      <c r="J29" s="115">
        <v>-22</v>
      </c>
      <c r="K29" s="116">
        <v>-9.3617021276595747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2.449513836948392</v>
      </c>
      <c r="E31" s="115">
        <v>131</v>
      </c>
      <c r="F31" s="114">
        <v>178</v>
      </c>
      <c r="G31" s="114">
        <v>157</v>
      </c>
      <c r="H31" s="114">
        <v>153</v>
      </c>
      <c r="I31" s="140">
        <v>177</v>
      </c>
      <c r="J31" s="115">
        <v>-46</v>
      </c>
      <c r="K31" s="116">
        <v>-25.988700564971751</v>
      </c>
    </row>
    <row r="32" spans="1:11" ht="14.1" customHeight="1" x14ac:dyDescent="0.2">
      <c r="A32" s="306">
        <v>31</v>
      </c>
      <c r="B32" s="307" t="s">
        <v>251</v>
      </c>
      <c r="C32" s="308"/>
      <c r="D32" s="113">
        <v>9.3492894540014956E-2</v>
      </c>
      <c r="E32" s="115">
        <v>5</v>
      </c>
      <c r="F32" s="114">
        <v>4</v>
      </c>
      <c r="G32" s="114">
        <v>5</v>
      </c>
      <c r="H32" s="114">
        <v>9</v>
      </c>
      <c r="I32" s="140">
        <v>8</v>
      </c>
      <c r="J32" s="115">
        <v>-3</v>
      </c>
      <c r="K32" s="116">
        <v>-37.5</v>
      </c>
    </row>
    <row r="33" spans="1:11" ht="14.1" customHeight="1" x14ac:dyDescent="0.2">
      <c r="A33" s="306">
        <v>32</v>
      </c>
      <c r="B33" s="307" t="s">
        <v>252</v>
      </c>
      <c r="C33" s="308"/>
      <c r="D33" s="113">
        <v>0.16828721017202691</v>
      </c>
      <c r="E33" s="115">
        <v>9</v>
      </c>
      <c r="F33" s="114">
        <v>9</v>
      </c>
      <c r="G33" s="114">
        <v>12</v>
      </c>
      <c r="H33" s="114">
        <v>8</v>
      </c>
      <c r="I33" s="140">
        <v>10</v>
      </c>
      <c r="J33" s="115">
        <v>-1</v>
      </c>
      <c r="K33" s="116">
        <v>-10</v>
      </c>
    </row>
    <row r="34" spans="1:11" ht="14.1" customHeight="1" x14ac:dyDescent="0.2">
      <c r="A34" s="306">
        <v>33</v>
      </c>
      <c r="B34" s="307" t="s">
        <v>253</v>
      </c>
      <c r="C34" s="308"/>
      <c r="D34" s="113">
        <v>0.16828721017202691</v>
      </c>
      <c r="E34" s="115">
        <v>9</v>
      </c>
      <c r="F34" s="114">
        <v>11</v>
      </c>
      <c r="G34" s="114">
        <v>8</v>
      </c>
      <c r="H34" s="114">
        <v>9</v>
      </c>
      <c r="I34" s="140">
        <v>9</v>
      </c>
      <c r="J34" s="115">
        <v>0</v>
      </c>
      <c r="K34" s="116">
        <v>0</v>
      </c>
    </row>
    <row r="35" spans="1:11" ht="14.1" customHeight="1" x14ac:dyDescent="0.2">
      <c r="A35" s="306">
        <v>34</v>
      </c>
      <c r="B35" s="307" t="s">
        <v>254</v>
      </c>
      <c r="C35" s="308"/>
      <c r="D35" s="113">
        <v>3.0104712041884816</v>
      </c>
      <c r="E35" s="115">
        <v>161</v>
      </c>
      <c r="F35" s="114">
        <v>160</v>
      </c>
      <c r="G35" s="114">
        <v>161</v>
      </c>
      <c r="H35" s="114">
        <v>169</v>
      </c>
      <c r="I35" s="140">
        <v>179</v>
      </c>
      <c r="J35" s="115">
        <v>-18</v>
      </c>
      <c r="K35" s="116">
        <v>-10.05586592178771</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0.39267015706806285</v>
      </c>
      <c r="E38" s="115">
        <v>21</v>
      </c>
      <c r="F38" s="114">
        <v>18</v>
      </c>
      <c r="G38" s="114">
        <v>18</v>
      </c>
      <c r="H38" s="114">
        <v>20</v>
      </c>
      <c r="I38" s="140">
        <v>16</v>
      </c>
      <c r="J38" s="115">
        <v>5</v>
      </c>
      <c r="K38" s="116">
        <v>31.25</v>
      </c>
    </row>
    <row r="39" spans="1:11" ht="14.1" customHeight="1" x14ac:dyDescent="0.2">
      <c r="A39" s="306">
        <v>51</v>
      </c>
      <c r="B39" s="307" t="s">
        <v>258</v>
      </c>
      <c r="C39" s="308"/>
      <c r="D39" s="113">
        <v>20.56843679880329</v>
      </c>
      <c r="E39" s="115">
        <v>1100</v>
      </c>
      <c r="F39" s="114">
        <v>1133</v>
      </c>
      <c r="G39" s="114">
        <v>1159</v>
      </c>
      <c r="H39" s="114">
        <v>1145</v>
      </c>
      <c r="I39" s="140">
        <v>1156</v>
      </c>
      <c r="J39" s="115">
        <v>-56</v>
      </c>
      <c r="K39" s="116">
        <v>-4.844290657439446</v>
      </c>
    </row>
    <row r="40" spans="1:11" ht="14.1" customHeight="1" x14ac:dyDescent="0.2">
      <c r="A40" s="306" t="s">
        <v>259</v>
      </c>
      <c r="B40" s="307" t="s">
        <v>260</v>
      </c>
      <c r="C40" s="308"/>
      <c r="D40" s="113">
        <v>20.044876589379207</v>
      </c>
      <c r="E40" s="115">
        <v>1072</v>
      </c>
      <c r="F40" s="114">
        <v>1105</v>
      </c>
      <c r="G40" s="114">
        <v>1129</v>
      </c>
      <c r="H40" s="114">
        <v>1119</v>
      </c>
      <c r="I40" s="140">
        <v>1128</v>
      </c>
      <c r="J40" s="115">
        <v>-56</v>
      </c>
      <c r="K40" s="116">
        <v>-4.9645390070921982</v>
      </c>
    </row>
    <row r="41" spans="1:11" ht="14.1" customHeight="1" x14ac:dyDescent="0.2">
      <c r="A41" s="306"/>
      <c r="B41" s="307" t="s">
        <v>261</v>
      </c>
      <c r="C41" s="308"/>
      <c r="D41" s="113">
        <v>2.74869109947644</v>
      </c>
      <c r="E41" s="115">
        <v>147</v>
      </c>
      <c r="F41" s="114">
        <v>170</v>
      </c>
      <c r="G41" s="114">
        <v>162</v>
      </c>
      <c r="H41" s="114">
        <v>155</v>
      </c>
      <c r="I41" s="140">
        <v>163</v>
      </c>
      <c r="J41" s="115">
        <v>-16</v>
      </c>
      <c r="K41" s="116">
        <v>-9.8159509202453989</v>
      </c>
    </row>
    <row r="42" spans="1:11" ht="14.1" customHeight="1" x14ac:dyDescent="0.2">
      <c r="A42" s="306">
        <v>52</v>
      </c>
      <c r="B42" s="307" t="s">
        <v>262</v>
      </c>
      <c r="C42" s="308"/>
      <c r="D42" s="113">
        <v>5.3664921465968582</v>
      </c>
      <c r="E42" s="115">
        <v>287</v>
      </c>
      <c r="F42" s="114">
        <v>290</v>
      </c>
      <c r="G42" s="114">
        <v>281</v>
      </c>
      <c r="H42" s="114">
        <v>276</v>
      </c>
      <c r="I42" s="140">
        <v>281</v>
      </c>
      <c r="J42" s="115">
        <v>6</v>
      </c>
      <c r="K42" s="116">
        <v>2.1352313167259784</v>
      </c>
    </row>
    <row r="43" spans="1:11" ht="14.1" customHeight="1" x14ac:dyDescent="0.2">
      <c r="A43" s="306" t="s">
        <v>263</v>
      </c>
      <c r="B43" s="307" t="s">
        <v>264</v>
      </c>
      <c r="C43" s="308"/>
      <c r="D43" s="113">
        <v>5.2729992520568434</v>
      </c>
      <c r="E43" s="115">
        <v>282</v>
      </c>
      <c r="F43" s="114">
        <v>285</v>
      </c>
      <c r="G43" s="114">
        <v>276</v>
      </c>
      <c r="H43" s="114">
        <v>271</v>
      </c>
      <c r="I43" s="140">
        <v>276</v>
      </c>
      <c r="J43" s="115">
        <v>6</v>
      </c>
      <c r="K43" s="116">
        <v>2.1739130434782608</v>
      </c>
    </row>
    <row r="44" spans="1:11" ht="14.1" customHeight="1" x14ac:dyDescent="0.2">
      <c r="A44" s="306">
        <v>53</v>
      </c>
      <c r="B44" s="307" t="s">
        <v>265</v>
      </c>
      <c r="C44" s="308"/>
      <c r="D44" s="113">
        <v>1.0097232610321616</v>
      </c>
      <c r="E44" s="115">
        <v>54</v>
      </c>
      <c r="F44" s="114">
        <v>58</v>
      </c>
      <c r="G44" s="114">
        <v>60</v>
      </c>
      <c r="H44" s="114">
        <v>58</v>
      </c>
      <c r="I44" s="140">
        <v>62</v>
      </c>
      <c r="J44" s="115">
        <v>-8</v>
      </c>
      <c r="K44" s="116">
        <v>-12.903225806451612</v>
      </c>
    </row>
    <row r="45" spans="1:11" ht="14.1" customHeight="1" x14ac:dyDescent="0.2">
      <c r="A45" s="306" t="s">
        <v>266</v>
      </c>
      <c r="B45" s="307" t="s">
        <v>267</v>
      </c>
      <c r="C45" s="308"/>
      <c r="D45" s="113">
        <v>0.99102468212415862</v>
      </c>
      <c r="E45" s="115">
        <v>53</v>
      </c>
      <c r="F45" s="114">
        <v>57</v>
      </c>
      <c r="G45" s="114">
        <v>59</v>
      </c>
      <c r="H45" s="114">
        <v>57</v>
      </c>
      <c r="I45" s="140">
        <v>61</v>
      </c>
      <c r="J45" s="115">
        <v>-8</v>
      </c>
      <c r="K45" s="116">
        <v>-13.114754098360656</v>
      </c>
    </row>
    <row r="46" spans="1:11" ht="14.1" customHeight="1" x14ac:dyDescent="0.2">
      <c r="A46" s="306">
        <v>54</v>
      </c>
      <c r="B46" s="307" t="s">
        <v>268</v>
      </c>
      <c r="C46" s="308"/>
      <c r="D46" s="113">
        <v>18.455497382198953</v>
      </c>
      <c r="E46" s="115">
        <v>987</v>
      </c>
      <c r="F46" s="114">
        <v>1004</v>
      </c>
      <c r="G46" s="114">
        <v>1018</v>
      </c>
      <c r="H46" s="114">
        <v>1018</v>
      </c>
      <c r="I46" s="140">
        <v>999</v>
      </c>
      <c r="J46" s="115">
        <v>-12</v>
      </c>
      <c r="K46" s="116">
        <v>-1.2012012012012012</v>
      </c>
    </row>
    <row r="47" spans="1:11" ht="14.1" customHeight="1" x14ac:dyDescent="0.2">
      <c r="A47" s="306">
        <v>61</v>
      </c>
      <c r="B47" s="307" t="s">
        <v>269</v>
      </c>
      <c r="C47" s="308"/>
      <c r="D47" s="113">
        <v>0.82273747195213165</v>
      </c>
      <c r="E47" s="115">
        <v>44</v>
      </c>
      <c r="F47" s="114">
        <v>45</v>
      </c>
      <c r="G47" s="114">
        <v>41</v>
      </c>
      <c r="H47" s="114">
        <v>44</v>
      </c>
      <c r="I47" s="140">
        <v>40</v>
      </c>
      <c r="J47" s="115">
        <v>4</v>
      </c>
      <c r="K47" s="116">
        <v>10</v>
      </c>
    </row>
    <row r="48" spans="1:11" ht="14.1" customHeight="1" x14ac:dyDescent="0.2">
      <c r="A48" s="306">
        <v>62</v>
      </c>
      <c r="B48" s="307" t="s">
        <v>270</v>
      </c>
      <c r="C48" s="308"/>
      <c r="D48" s="113">
        <v>10.078534031413612</v>
      </c>
      <c r="E48" s="115">
        <v>539</v>
      </c>
      <c r="F48" s="114">
        <v>533</v>
      </c>
      <c r="G48" s="114">
        <v>511</v>
      </c>
      <c r="H48" s="114">
        <v>489</v>
      </c>
      <c r="I48" s="140">
        <v>442</v>
      </c>
      <c r="J48" s="115">
        <v>97</v>
      </c>
      <c r="K48" s="116">
        <v>21.945701357466064</v>
      </c>
    </row>
    <row r="49" spans="1:11" ht="14.1" customHeight="1" x14ac:dyDescent="0.2">
      <c r="A49" s="306">
        <v>63</v>
      </c>
      <c r="B49" s="307" t="s">
        <v>271</v>
      </c>
      <c r="C49" s="308"/>
      <c r="D49" s="113">
        <v>8.3021690351533284</v>
      </c>
      <c r="E49" s="115">
        <v>444</v>
      </c>
      <c r="F49" s="114">
        <v>535</v>
      </c>
      <c r="G49" s="114">
        <v>528</v>
      </c>
      <c r="H49" s="114">
        <v>519</v>
      </c>
      <c r="I49" s="140">
        <v>512</v>
      </c>
      <c r="J49" s="115">
        <v>-68</v>
      </c>
      <c r="K49" s="116">
        <v>-13.28125</v>
      </c>
    </row>
    <row r="50" spans="1:11" ht="14.1" customHeight="1" x14ac:dyDescent="0.2">
      <c r="A50" s="306" t="s">
        <v>272</v>
      </c>
      <c r="B50" s="307" t="s">
        <v>273</v>
      </c>
      <c r="C50" s="308"/>
      <c r="D50" s="113">
        <v>0.65445026178010468</v>
      </c>
      <c r="E50" s="115">
        <v>35</v>
      </c>
      <c r="F50" s="114">
        <v>38</v>
      </c>
      <c r="G50" s="114">
        <v>38</v>
      </c>
      <c r="H50" s="114">
        <v>38</v>
      </c>
      <c r="I50" s="140">
        <v>40</v>
      </c>
      <c r="J50" s="115">
        <v>-5</v>
      </c>
      <c r="K50" s="116">
        <v>-12.5</v>
      </c>
    </row>
    <row r="51" spans="1:11" ht="14.1" customHeight="1" x14ac:dyDescent="0.2">
      <c r="A51" s="306" t="s">
        <v>274</v>
      </c>
      <c r="B51" s="307" t="s">
        <v>275</v>
      </c>
      <c r="C51" s="308"/>
      <c r="D51" s="113">
        <v>7.31114435302917</v>
      </c>
      <c r="E51" s="115">
        <v>391</v>
      </c>
      <c r="F51" s="114">
        <v>480</v>
      </c>
      <c r="G51" s="114">
        <v>472</v>
      </c>
      <c r="H51" s="114">
        <v>466</v>
      </c>
      <c r="I51" s="140">
        <v>455</v>
      </c>
      <c r="J51" s="115">
        <v>-64</v>
      </c>
      <c r="K51" s="116">
        <v>-14.065934065934066</v>
      </c>
    </row>
    <row r="52" spans="1:11" ht="14.1" customHeight="1" x14ac:dyDescent="0.2">
      <c r="A52" s="306">
        <v>71</v>
      </c>
      <c r="B52" s="307" t="s">
        <v>276</v>
      </c>
      <c r="C52" s="308"/>
      <c r="D52" s="113">
        <v>9.2744951383694847</v>
      </c>
      <c r="E52" s="115">
        <v>496</v>
      </c>
      <c r="F52" s="114">
        <v>489</v>
      </c>
      <c r="G52" s="114">
        <v>496</v>
      </c>
      <c r="H52" s="114">
        <v>506</v>
      </c>
      <c r="I52" s="140">
        <v>511</v>
      </c>
      <c r="J52" s="115">
        <v>-15</v>
      </c>
      <c r="K52" s="116">
        <v>-2.9354207436399218</v>
      </c>
    </row>
    <row r="53" spans="1:11" ht="14.1" customHeight="1" x14ac:dyDescent="0.2">
      <c r="A53" s="306" t="s">
        <v>277</v>
      </c>
      <c r="B53" s="307" t="s">
        <v>278</v>
      </c>
      <c r="C53" s="308"/>
      <c r="D53" s="113">
        <v>1.1219147344801794</v>
      </c>
      <c r="E53" s="115">
        <v>60</v>
      </c>
      <c r="F53" s="114">
        <v>62</v>
      </c>
      <c r="G53" s="114">
        <v>65</v>
      </c>
      <c r="H53" s="114">
        <v>66</v>
      </c>
      <c r="I53" s="140">
        <v>68</v>
      </c>
      <c r="J53" s="115">
        <v>-8</v>
      </c>
      <c r="K53" s="116">
        <v>-11.764705882352942</v>
      </c>
    </row>
    <row r="54" spans="1:11" ht="14.1" customHeight="1" x14ac:dyDescent="0.2">
      <c r="A54" s="306" t="s">
        <v>279</v>
      </c>
      <c r="B54" s="307" t="s">
        <v>280</v>
      </c>
      <c r="C54" s="308"/>
      <c r="D54" s="113">
        <v>7.4981301421091997</v>
      </c>
      <c r="E54" s="115">
        <v>401</v>
      </c>
      <c r="F54" s="114">
        <v>397</v>
      </c>
      <c r="G54" s="114">
        <v>397</v>
      </c>
      <c r="H54" s="114">
        <v>402</v>
      </c>
      <c r="I54" s="140">
        <v>403</v>
      </c>
      <c r="J54" s="115">
        <v>-2</v>
      </c>
      <c r="K54" s="116">
        <v>-0.49627791563275436</v>
      </c>
    </row>
    <row r="55" spans="1:11" ht="14.1" customHeight="1" x14ac:dyDescent="0.2">
      <c r="A55" s="306">
        <v>72</v>
      </c>
      <c r="B55" s="307" t="s">
        <v>281</v>
      </c>
      <c r="C55" s="308"/>
      <c r="D55" s="113">
        <v>1.1032161555721764</v>
      </c>
      <c r="E55" s="115">
        <v>59</v>
      </c>
      <c r="F55" s="114">
        <v>50</v>
      </c>
      <c r="G55" s="114">
        <v>50</v>
      </c>
      <c r="H55" s="114">
        <v>55</v>
      </c>
      <c r="I55" s="140">
        <v>59</v>
      </c>
      <c r="J55" s="115">
        <v>0</v>
      </c>
      <c r="K55" s="116">
        <v>0</v>
      </c>
    </row>
    <row r="56" spans="1:11" ht="14.1" customHeight="1" x14ac:dyDescent="0.2">
      <c r="A56" s="306" t="s">
        <v>282</v>
      </c>
      <c r="B56" s="307" t="s">
        <v>283</v>
      </c>
      <c r="C56" s="308"/>
      <c r="D56" s="113">
        <v>9.3492894540014956E-2</v>
      </c>
      <c r="E56" s="115">
        <v>5</v>
      </c>
      <c r="F56" s="114">
        <v>3</v>
      </c>
      <c r="G56" s="114">
        <v>4</v>
      </c>
      <c r="H56" s="114">
        <v>3</v>
      </c>
      <c r="I56" s="140">
        <v>4</v>
      </c>
      <c r="J56" s="115">
        <v>1</v>
      </c>
      <c r="K56" s="116">
        <v>25</v>
      </c>
    </row>
    <row r="57" spans="1:11" ht="14.1" customHeight="1" x14ac:dyDescent="0.2">
      <c r="A57" s="306" t="s">
        <v>284</v>
      </c>
      <c r="B57" s="307" t="s">
        <v>285</v>
      </c>
      <c r="C57" s="308"/>
      <c r="D57" s="113">
        <v>0.61705310396409874</v>
      </c>
      <c r="E57" s="115">
        <v>33</v>
      </c>
      <c r="F57" s="114">
        <v>30</v>
      </c>
      <c r="G57" s="114">
        <v>30</v>
      </c>
      <c r="H57" s="114">
        <v>33</v>
      </c>
      <c r="I57" s="140">
        <v>35</v>
      </c>
      <c r="J57" s="115">
        <v>-2</v>
      </c>
      <c r="K57" s="116">
        <v>-5.7142857142857144</v>
      </c>
    </row>
    <row r="58" spans="1:11" ht="14.1" customHeight="1" x14ac:dyDescent="0.2">
      <c r="A58" s="306">
        <v>73</v>
      </c>
      <c r="B58" s="307" t="s">
        <v>286</v>
      </c>
      <c r="C58" s="308"/>
      <c r="D58" s="113">
        <v>0.63575168287210171</v>
      </c>
      <c r="E58" s="115">
        <v>34</v>
      </c>
      <c r="F58" s="114">
        <v>35</v>
      </c>
      <c r="G58" s="114">
        <v>35</v>
      </c>
      <c r="H58" s="114">
        <v>35</v>
      </c>
      <c r="I58" s="140">
        <v>35</v>
      </c>
      <c r="J58" s="115">
        <v>-1</v>
      </c>
      <c r="K58" s="116">
        <v>-2.8571428571428572</v>
      </c>
    </row>
    <row r="59" spans="1:11" ht="14.1" customHeight="1" x14ac:dyDescent="0.2">
      <c r="A59" s="306" t="s">
        <v>287</v>
      </c>
      <c r="B59" s="307" t="s">
        <v>288</v>
      </c>
      <c r="C59" s="308"/>
      <c r="D59" s="113">
        <v>0.37397157816005983</v>
      </c>
      <c r="E59" s="115">
        <v>20</v>
      </c>
      <c r="F59" s="114">
        <v>20</v>
      </c>
      <c r="G59" s="114">
        <v>19</v>
      </c>
      <c r="H59" s="114">
        <v>22</v>
      </c>
      <c r="I59" s="140">
        <v>22</v>
      </c>
      <c r="J59" s="115">
        <v>-2</v>
      </c>
      <c r="K59" s="116">
        <v>-9.0909090909090917</v>
      </c>
    </row>
    <row r="60" spans="1:11" ht="14.1" customHeight="1" x14ac:dyDescent="0.2">
      <c r="A60" s="306">
        <v>81</v>
      </c>
      <c r="B60" s="307" t="s">
        <v>289</v>
      </c>
      <c r="C60" s="308"/>
      <c r="D60" s="113">
        <v>2.3373223635003741</v>
      </c>
      <c r="E60" s="115">
        <v>125</v>
      </c>
      <c r="F60" s="114">
        <v>124</v>
      </c>
      <c r="G60" s="114">
        <v>120</v>
      </c>
      <c r="H60" s="114">
        <v>116</v>
      </c>
      <c r="I60" s="140">
        <v>119</v>
      </c>
      <c r="J60" s="115">
        <v>6</v>
      </c>
      <c r="K60" s="116">
        <v>5.0420168067226889</v>
      </c>
    </row>
    <row r="61" spans="1:11" ht="14.1" customHeight="1" x14ac:dyDescent="0.2">
      <c r="A61" s="306" t="s">
        <v>290</v>
      </c>
      <c r="B61" s="307" t="s">
        <v>291</v>
      </c>
      <c r="C61" s="308"/>
      <c r="D61" s="113">
        <v>1.0471204188481675</v>
      </c>
      <c r="E61" s="115">
        <v>56</v>
      </c>
      <c r="F61" s="114">
        <v>52</v>
      </c>
      <c r="G61" s="114">
        <v>51</v>
      </c>
      <c r="H61" s="114">
        <v>52</v>
      </c>
      <c r="I61" s="140">
        <v>51</v>
      </c>
      <c r="J61" s="115">
        <v>5</v>
      </c>
      <c r="K61" s="116">
        <v>9.8039215686274517</v>
      </c>
    </row>
    <row r="62" spans="1:11" ht="14.1" customHeight="1" x14ac:dyDescent="0.2">
      <c r="A62" s="306" t="s">
        <v>292</v>
      </c>
      <c r="B62" s="307" t="s">
        <v>293</v>
      </c>
      <c r="C62" s="308"/>
      <c r="D62" s="113">
        <v>0.80403889304412868</v>
      </c>
      <c r="E62" s="115">
        <v>43</v>
      </c>
      <c r="F62" s="114">
        <v>42</v>
      </c>
      <c r="G62" s="114">
        <v>42</v>
      </c>
      <c r="H62" s="114">
        <v>37</v>
      </c>
      <c r="I62" s="140">
        <v>38</v>
      </c>
      <c r="J62" s="115">
        <v>5</v>
      </c>
      <c r="K62" s="116">
        <v>13.157894736842104</v>
      </c>
    </row>
    <row r="63" spans="1:11" ht="14.1" customHeight="1" x14ac:dyDescent="0.2">
      <c r="A63" s="306"/>
      <c r="B63" s="307" t="s">
        <v>294</v>
      </c>
      <c r="C63" s="308"/>
      <c r="D63" s="113">
        <v>0.61705310396409874</v>
      </c>
      <c r="E63" s="115">
        <v>33</v>
      </c>
      <c r="F63" s="114">
        <v>31</v>
      </c>
      <c r="G63" s="114">
        <v>34</v>
      </c>
      <c r="H63" s="114">
        <v>31</v>
      </c>
      <c r="I63" s="140">
        <v>32</v>
      </c>
      <c r="J63" s="115">
        <v>1</v>
      </c>
      <c r="K63" s="116">
        <v>3.125</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0.24308152580403888</v>
      </c>
      <c r="E65" s="115">
        <v>13</v>
      </c>
      <c r="F65" s="114">
        <v>15</v>
      </c>
      <c r="G65" s="114">
        <v>14</v>
      </c>
      <c r="H65" s="114">
        <v>13</v>
      </c>
      <c r="I65" s="140">
        <v>14</v>
      </c>
      <c r="J65" s="115">
        <v>-1</v>
      </c>
      <c r="K65" s="116">
        <v>-7.1428571428571432</v>
      </c>
    </row>
    <row r="66" spans="1:11" ht="14.1" customHeight="1" x14ac:dyDescent="0.2">
      <c r="A66" s="306">
        <v>82</v>
      </c>
      <c r="B66" s="307" t="s">
        <v>299</v>
      </c>
      <c r="C66" s="308"/>
      <c r="D66" s="113">
        <v>1.2154076290201945</v>
      </c>
      <c r="E66" s="115">
        <v>65</v>
      </c>
      <c r="F66" s="114">
        <v>74</v>
      </c>
      <c r="G66" s="114">
        <v>69</v>
      </c>
      <c r="H66" s="114">
        <v>79</v>
      </c>
      <c r="I66" s="140">
        <v>76</v>
      </c>
      <c r="J66" s="115">
        <v>-11</v>
      </c>
      <c r="K66" s="116">
        <v>-14.473684210526315</v>
      </c>
    </row>
    <row r="67" spans="1:11" ht="14.1" customHeight="1" x14ac:dyDescent="0.2">
      <c r="A67" s="306" t="s">
        <v>300</v>
      </c>
      <c r="B67" s="307" t="s">
        <v>301</v>
      </c>
      <c r="C67" s="308"/>
      <c r="D67" s="113">
        <v>0.26178010471204188</v>
      </c>
      <c r="E67" s="115">
        <v>14</v>
      </c>
      <c r="F67" s="114">
        <v>16</v>
      </c>
      <c r="G67" s="114">
        <v>15</v>
      </c>
      <c r="H67" s="114">
        <v>19</v>
      </c>
      <c r="I67" s="140">
        <v>19</v>
      </c>
      <c r="J67" s="115">
        <v>-5</v>
      </c>
      <c r="K67" s="116">
        <v>-26.315789473684209</v>
      </c>
    </row>
    <row r="68" spans="1:11" ht="14.1" customHeight="1" x14ac:dyDescent="0.2">
      <c r="A68" s="306" t="s">
        <v>302</v>
      </c>
      <c r="B68" s="307" t="s">
        <v>303</v>
      </c>
      <c r="C68" s="308"/>
      <c r="D68" s="113">
        <v>0.63575168287210171</v>
      </c>
      <c r="E68" s="115">
        <v>34</v>
      </c>
      <c r="F68" s="114">
        <v>40</v>
      </c>
      <c r="G68" s="114">
        <v>39</v>
      </c>
      <c r="H68" s="114">
        <v>46</v>
      </c>
      <c r="I68" s="140">
        <v>42</v>
      </c>
      <c r="J68" s="115">
        <v>-8</v>
      </c>
      <c r="K68" s="116">
        <v>-19.047619047619047</v>
      </c>
    </row>
    <row r="69" spans="1:11" ht="14.1" customHeight="1" x14ac:dyDescent="0.2">
      <c r="A69" s="306">
        <v>83</v>
      </c>
      <c r="B69" s="307" t="s">
        <v>304</v>
      </c>
      <c r="C69" s="308"/>
      <c r="D69" s="113">
        <v>2.711293941660434</v>
      </c>
      <c r="E69" s="115">
        <v>145</v>
      </c>
      <c r="F69" s="114">
        <v>142</v>
      </c>
      <c r="G69" s="114">
        <v>149</v>
      </c>
      <c r="H69" s="114">
        <v>151</v>
      </c>
      <c r="I69" s="140">
        <v>146</v>
      </c>
      <c r="J69" s="115">
        <v>-1</v>
      </c>
      <c r="K69" s="116">
        <v>-0.68493150684931503</v>
      </c>
    </row>
    <row r="70" spans="1:11" ht="14.1" customHeight="1" x14ac:dyDescent="0.2">
      <c r="A70" s="306" t="s">
        <v>305</v>
      </c>
      <c r="B70" s="307" t="s">
        <v>306</v>
      </c>
      <c r="C70" s="308"/>
      <c r="D70" s="113">
        <v>1.9820493642483172</v>
      </c>
      <c r="E70" s="115">
        <v>106</v>
      </c>
      <c r="F70" s="114">
        <v>98</v>
      </c>
      <c r="G70" s="114">
        <v>101</v>
      </c>
      <c r="H70" s="114">
        <v>106</v>
      </c>
      <c r="I70" s="140">
        <v>108</v>
      </c>
      <c r="J70" s="115">
        <v>-2</v>
      </c>
      <c r="K70" s="116">
        <v>-1.8518518518518519</v>
      </c>
    </row>
    <row r="71" spans="1:11" ht="14.1" customHeight="1" x14ac:dyDescent="0.2">
      <c r="A71" s="306"/>
      <c r="B71" s="307" t="s">
        <v>307</v>
      </c>
      <c r="C71" s="308"/>
      <c r="D71" s="113">
        <v>0.93492894540014959</v>
      </c>
      <c r="E71" s="115">
        <v>50</v>
      </c>
      <c r="F71" s="114">
        <v>46</v>
      </c>
      <c r="G71" s="114">
        <v>49</v>
      </c>
      <c r="H71" s="114">
        <v>53</v>
      </c>
      <c r="I71" s="140">
        <v>52</v>
      </c>
      <c r="J71" s="115">
        <v>-2</v>
      </c>
      <c r="K71" s="116">
        <v>-3.8461538461538463</v>
      </c>
    </row>
    <row r="72" spans="1:11" ht="14.1" customHeight="1" x14ac:dyDescent="0.2">
      <c r="A72" s="306">
        <v>84</v>
      </c>
      <c r="B72" s="307" t="s">
        <v>308</v>
      </c>
      <c r="C72" s="308"/>
      <c r="D72" s="113">
        <v>2.4682124158563949</v>
      </c>
      <c r="E72" s="115">
        <v>132</v>
      </c>
      <c r="F72" s="114">
        <v>172</v>
      </c>
      <c r="G72" s="114">
        <v>124</v>
      </c>
      <c r="H72" s="114">
        <v>165</v>
      </c>
      <c r="I72" s="140">
        <v>130</v>
      </c>
      <c r="J72" s="115">
        <v>2</v>
      </c>
      <c r="K72" s="116">
        <v>1.5384615384615385</v>
      </c>
    </row>
    <row r="73" spans="1:11" ht="14.1" customHeight="1" x14ac:dyDescent="0.2">
      <c r="A73" s="306" t="s">
        <v>309</v>
      </c>
      <c r="B73" s="307" t="s">
        <v>310</v>
      </c>
      <c r="C73" s="308"/>
      <c r="D73" s="113">
        <v>0.22438294689603591</v>
      </c>
      <c r="E73" s="115">
        <v>12</v>
      </c>
      <c r="F73" s="114">
        <v>14</v>
      </c>
      <c r="G73" s="114">
        <v>11</v>
      </c>
      <c r="H73" s="114">
        <v>10</v>
      </c>
      <c r="I73" s="140">
        <v>11</v>
      </c>
      <c r="J73" s="115">
        <v>1</v>
      </c>
      <c r="K73" s="116">
        <v>9.0909090909090917</v>
      </c>
    </row>
    <row r="74" spans="1:11" ht="14.1" customHeight="1" x14ac:dyDescent="0.2">
      <c r="A74" s="306" t="s">
        <v>311</v>
      </c>
      <c r="B74" s="307" t="s">
        <v>312</v>
      </c>
      <c r="C74" s="308"/>
      <c r="D74" s="113">
        <v>0.13089005235602094</v>
      </c>
      <c r="E74" s="115">
        <v>7</v>
      </c>
      <c r="F74" s="114">
        <v>5</v>
      </c>
      <c r="G74" s="114">
        <v>4</v>
      </c>
      <c r="H74" s="114">
        <v>3</v>
      </c>
      <c r="I74" s="140">
        <v>3</v>
      </c>
      <c r="J74" s="115">
        <v>4</v>
      </c>
      <c r="K74" s="116">
        <v>133.33333333333334</v>
      </c>
    </row>
    <row r="75" spans="1:11" ht="14.1" customHeight="1" x14ac:dyDescent="0.2">
      <c r="A75" s="306" t="s">
        <v>313</v>
      </c>
      <c r="B75" s="307" t="s">
        <v>314</v>
      </c>
      <c r="C75" s="308"/>
      <c r="D75" s="113">
        <v>0.67314884068810765</v>
      </c>
      <c r="E75" s="115">
        <v>36</v>
      </c>
      <c r="F75" s="114">
        <v>74</v>
      </c>
      <c r="G75" s="114">
        <v>40</v>
      </c>
      <c r="H75" s="114">
        <v>82</v>
      </c>
      <c r="I75" s="140">
        <v>45</v>
      </c>
      <c r="J75" s="115">
        <v>-9</v>
      </c>
      <c r="K75" s="116">
        <v>-20</v>
      </c>
    </row>
    <row r="76" spans="1:11" ht="14.1" customHeight="1" x14ac:dyDescent="0.2">
      <c r="A76" s="306">
        <v>91</v>
      </c>
      <c r="B76" s="307" t="s">
        <v>315</v>
      </c>
      <c r="C76" s="308"/>
      <c r="D76" s="113">
        <v>0.13089005235602094</v>
      </c>
      <c r="E76" s="115">
        <v>7</v>
      </c>
      <c r="F76" s="114">
        <v>8</v>
      </c>
      <c r="G76" s="114">
        <v>12</v>
      </c>
      <c r="H76" s="114">
        <v>11</v>
      </c>
      <c r="I76" s="140">
        <v>20</v>
      </c>
      <c r="J76" s="115">
        <v>-13</v>
      </c>
      <c r="K76" s="116">
        <v>-65</v>
      </c>
    </row>
    <row r="77" spans="1:11" ht="14.1" customHeight="1" x14ac:dyDescent="0.2">
      <c r="A77" s="306">
        <v>92</v>
      </c>
      <c r="B77" s="307" t="s">
        <v>316</v>
      </c>
      <c r="C77" s="308"/>
      <c r="D77" s="113">
        <v>0.48616305160807777</v>
      </c>
      <c r="E77" s="115">
        <v>26</v>
      </c>
      <c r="F77" s="114">
        <v>31</v>
      </c>
      <c r="G77" s="114">
        <v>29</v>
      </c>
      <c r="H77" s="114">
        <v>36</v>
      </c>
      <c r="I77" s="140">
        <v>32</v>
      </c>
      <c r="J77" s="115">
        <v>-6</v>
      </c>
      <c r="K77" s="116">
        <v>-18.75</v>
      </c>
    </row>
    <row r="78" spans="1:11" ht="14.1" customHeight="1" x14ac:dyDescent="0.2">
      <c r="A78" s="306">
        <v>93</v>
      </c>
      <c r="B78" s="307" t="s">
        <v>317</v>
      </c>
      <c r="C78" s="308"/>
      <c r="D78" s="113">
        <v>0.14958863126402394</v>
      </c>
      <c r="E78" s="115">
        <v>8</v>
      </c>
      <c r="F78" s="114">
        <v>6</v>
      </c>
      <c r="G78" s="114">
        <v>7</v>
      </c>
      <c r="H78" s="114">
        <v>10</v>
      </c>
      <c r="I78" s="140">
        <v>9</v>
      </c>
      <c r="J78" s="115">
        <v>-1</v>
      </c>
      <c r="K78" s="116">
        <v>-11.111111111111111</v>
      </c>
    </row>
    <row r="79" spans="1:11" ht="14.1" customHeight="1" x14ac:dyDescent="0.2">
      <c r="A79" s="306">
        <v>94</v>
      </c>
      <c r="B79" s="307" t="s">
        <v>318</v>
      </c>
      <c r="C79" s="308"/>
      <c r="D79" s="113">
        <v>0.44876589379207182</v>
      </c>
      <c r="E79" s="115">
        <v>24</v>
      </c>
      <c r="F79" s="114">
        <v>29</v>
      </c>
      <c r="G79" s="114">
        <v>28</v>
      </c>
      <c r="H79" s="114">
        <v>26</v>
      </c>
      <c r="I79" s="140">
        <v>29</v>
      </c>
      <c r="J79" s="115">
        <v>-5</v>
      </c>
      <c r="K79" s="116">
        <v>-17.241379310344829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3.0478683620044875</v>
      </c>
      <c r="E81" s="143">
        <v>163</v>
      </c>
      <c r="F81" s="144">
        <v>175</v>
      </c>
      <c r="G81" s="144">
        <v>178</v>
      </c>
      <c r="H81" s="144">
        <v>183</v>
      </c>
      <c r="I81" s="145">
        <v>181</v>
      </c>
      <c r="J81" s="143">
        <v>-18</v>
      </c>
      <c r="K81" s="146">
        <v>-9.94475138121547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1910</v>
      </c>
      <c r="G12" s="536">
        <v>1620</v>
      </c>
      <c r="H12" s="536">
        <v>2496</v>
      </c>
      <c r="I12" s="536">
        <v>1469</v>
      </c>
      <c r="J12" s="537">
        <v>1761</v>
      </c>
      <c r="K12" s="538">
        <v>149</v>
      </c>
      <c r="L12" s="349">
        <v>8.4611016467915956</v>
      </c>
    </row>
    <row r="13" spans="1:17" s="110" customFormat="1" ht="15" customHeight="1" x14ac:dyDescent="0.2">
      <c r="A13" s="350" t="s">
        <v>344</v>
      </c>
      <c r="B13" s="351" t="s">
        <v>345</v>
      </c>
      <c r="C13" s="347"/>
      <c r="D13" s="347"/>
      <c r="E13" s="348"/>
      <c r="F13" s="536">
        <v>1088</v>
      </c>
      <c r="G13" s="536">
        <v>827</v>
      </c>
      <c r="H13" s="536">
        <v>1262</v>
      </c>
      <c r="I13" s="536">
        <v>827</v>
      </c>
      <c r="J13" s="537">
        <v>974</v>
      </c>
      <c r="K13" s="538">
        <v>114</v>
      </c>
      <c r="L13" s="349">
        <v>11.704312114989733</v>
      </c>
    </row>
    <row r="14" spans="1:17" s="110" customFormat="1" ht="22.5" customHeight="1" x14ac:dyDescent="0.2">
      <c r="A14" s="350"/>
      <c r="B14" s="351" t="s">
        <v>346</v>
      </c>
      <c r="C14" s="347"/>
      <c r="D14" s="347"/>
      <c r="E14" s="348"/>
      <c r="F14" s="536">
        <v>822</v>
      </c>
      <c r="G14" s="536">
        <v>793</v>
      </c>
      <c r="H14" s="536">
        <v>1234</v>
      </c>
      <c r="I14" s="536">
        <v>642</v>
      </c>
      <c r="J14" s="537">
        <v>787</v>
      </c>
      <c r="K14" s="538">
        <v>35</v>
      </c>
      <c r="L14" s="349">
        <v>4.4472681067344348</v>
      </c>
    </row>
    <row r="15" spans="1:17" s="110" customFormat="1" ht="15" customHeight="1" x14ac:dyDescent="0.2">
      <c r="A15" s="350" t="s">
        <v>347</v>
      </c>
      <c r="B15" s="351" t="s">
        <v>108</v>
      </c>
      <c r="C15" s="347"/>
      <c r="D15" s="347"/>
      <c r="E15" s="348"/>
      <c r="F15" s="536">
        <v>423</v>
      </c>
      <c r="G15" s="536">
        <v>420</v>
      </c>
      <c r="H15" s="536">
        <v>1131</v>
      </c>
      <c r="I15" s="536">
        <v>298</v>
      </c>
      <c r="J15" s="537">
        <v>388</v>
      </c>
      <c r="K15" s="538">
        <v>35</v>
      </c>
      <c r="L15" s="349">
        <v>9.0206185567010309</v>
      </c>
    </row>
    <row r="16" spans="1:17" s="110" customFormat="1" ht="15" customHeight="1" x14ac:dyDescent="0.2">
      <c r="A16" s="350"/>
      <c r="B16" s="351" t="s">
        <v>109</v>
      </c>
      <c r="C16" s="347"/>
      <c r="D16" s="347"/>
      <c r="E16" s="348"/>
      <c r="F16" s="536">
        <v>1263</v>
      </c>
      <c r="G16" s="536">
        <v>1036</v>
      </c>
      <c r="H16" s="536">
        <v>1207</v>
      </c>
      <c r="I16" s="536">
        <v>1019</v>
      </c>
      <c r="J16" s="537">
        <v>1174</v>
      </c>
      <c r="K16" s="538">
        <v>89</v>
      </c>
      <c r="L16" s="349">
        <v>7.5809199318568998</v>
      </c>
    </row>
    <row r="17" spans="1:12" s="110" customFormat="1" ht="15" customHeight="1" x14ac:dyDescent="0.2">
      <c r="A17" s="350"/>
      <c r="B17" s="351" t="s">
        <v>110</v>
      </c>
      <c r="C17" s="347"/>
      <c r="D17" s="347"/>
      <c r="E17" s="348"/>
      <c r="F17" s="536">
        <v>211</v>
      </c>
      <c r="G17" s="536">
        <v>149</v>
      </c>
      <c r="H17" s="536">
        <v>144</v>
      </c>
      <c r="I17" s="536">
        <v>130</v>
      </c>
      <c r="J17" s="537">
        <v>183</v>
      </c>
      <c r="K17" s="538">
        <v>28</v>
      </c>
      <c r="L17" s="349">
        <v>15.300546448087431</v>
      </c>
    </row>
    <row r="18" spans="1:12" s="110" customFormat="1" ht="15" customHeight="1" x14ac:dyDescent="0.2">
      <c r="A18" s="350"/>
      <c r="B18" s="351" t="s">
        <v>111</v>
      </c>
      <c r="C18" s="347"/>
      <c r="D18" s="347"/>
      <c r="E18" s="348"/>
      <c r="F18" s="536">
        <v>13</v>
      </c>
      <c r="G18" s="536">
        <v>15</v>
      </c>
      <c r="H18" s="536">
        <v>14</v>
      </c>
      <c r="I18" s="536">
        <v>22</v>
      </c>
      <c r="J18" s="537">
        <v>16</v>
      </c>
      <c r="K18" s="538">
        <v>-3</v>
      </c>
      <c r="L18" s="349">
        <v>-18.75</v>
      </c>
    </row>
    <row r="19" spans="1:12" s="110" customFormat="1" ht="15" customHeight="1" x14ac:dyDescent="0.2">
      <c r="A19" s="118" t="s">
        <v>113</v>
      </c>
      <c r="B19" s="119" t="s">
        <v>181</v>
      </c>
      <c r="C19" s="347"/>
      <c r="D19" s="347"/>
      <c r="E19" s="348"/>
      <c r="F19" s="536">
        <v>1212</v>
      </c>
      <c r="G19" s="536">
        <v>958</v>
      </c>
      <c r="H19" s="536">
        <v>1757</v>
      </c>
      <c r="I19" s="536">
        <v>891</v>
      </c>
      <c r="J19" s="537">
        <v>1146</v>
      </c>
      <c r="K19" s="538">
        <v>66</v>
      </c>
      <c r="L19" s="349">
        <v>5.7591623036649215</v>
      </c>
    </row>
    <row r="20" spans="1:12" s="110" customFormat="1" ht="15" customHeight="1" x14ac:dyDescent="0.2">
      <c r="A20" s="118"/>
      <c r="B20" s="119" t="s">
        <v>182</v>
      </c>
      <c r="C20" s="347"/>
      <c r="D20" s="347"/>
      <c r="E20" s="348"/>
      <c r="F20" s="536">
        <v>698</v>
      </c>
      <c r="G20" s="536">
        <v>662</v>
      </c>
      <c r="H20" s="536">
        <v>739</v>
      </c>
      <c r="I20" s="536">
        <v>578</v>
      </c>
      <c r="J20" s="537">
        <v>615</v>
      </c>
      <c r="K20" s="538">
        <v>83</v>
      </c>
      <c r="L20" s="349">
        <v>13.495934959349594</v>
      </c>
    </row>
    <row r="21" spans="1:12" s="110" customFormat="1" ht="15" customHeight="1" x14ac:dyDescent="0.2">
      <c r="A21" s="118" t="s">
        <v>113</v>
      </c>
      <c r="B21" s="119" t="s">
        <v>116</v>
      </c>
      <c r="C21" s="347"/>
      <c r="D21" s="347"/>
      <c r="E21" s="348"/>
      <c r="F21" s="536">
        <v>1465</v>
      </c>
      <c r="G21" s="536">
        <v>1238</v>
      </c>
      <c r="H21" s="536">
        <v>1988</v>
      </c>
      <c r="I21" s="536">
        <v>1111</v>
      </c>
      <c r="J21" s="537">
        <v>1358</v>
      </c>
      <c r="K21" s="538">
        <v>107</v>
      </c>
      <c r="L21" s="349">
        <v>7.8792341678939621</v>
      </c>
    </row>
    <row r="22" spans="1:12" s="110" customFormat="1" ht="15" customHeight="1" x14ac:dyDescent="0.2">
      <c r="A22" s="118"/>
      <c r="B22" s="119" t="s">
        <v>117</v>
      </c>
      <c r="C22" s="347"/>
      <c r="D22" s="347"/>
      <c r="E22" s="348"/>
      <c r="F22" s="536">
        <v>444</v>
      </c>
      <c r="G22" s="536">
        <v>381</v>
      </c>
      <c r="H22" s="536">
        <v>507</v>
      </c>
      <c r="I22" s="536">
        <v>357</v>
      </c>
      <c r="J22" s="537">
        <v>402</v>
      </c>
      <c r="K22" s="538">
        <v>42</v>
      </c>
      <c r="L22" s="349">
        <v>10.447761194029852</v>
      </c>
    </row>
    <row r="23" spans="1:12" s="110" customFormat="1" ht="15" customHeight="1" x14ac:dyDescent="0.2">
      <c r="A23" s="352" t="s">
        <v>347</v>
      </c>
      <c r="B23" s="353" t="s">
        <v>193</v>
      </c>
      <c r="C23" s="354"/>
      <c r="D23" s="354"/>
      <c r="E23" s="355"/>
      <c r="F23" s="539">
        <v>43</v>
      </c>
      <c r="G23" s="539">
        <v>108</v>
      </c>
      <c r="H23" s="539">
        <v>448</v>
      </c>
      <c r="I23" s="539">
        <v>18</v>
      </c>
      <c r="J23" s="540">
        <v>34</v>
      </c>
      <c r="K23" s="541">
        <v>9</v>
      </c>
      <c r="L23" s="356">
        <v>26.470588235294116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34.6</v>
      </c>
      <c r="G25" s="542">
        <v>40</v>
      </c>
      <c r="H25" s="542">
        <v>42.5</v>
      </c>
      <c r="I25" s="542">
        <v>34.5</v>
      </c>
      <c r="J25" s="542">
        <v>35.700000000000003</v>
      </c>
      <c r="K25" s="543" t="s">
        <v>349</v>
      </c>
      <c r="L25" s="364">
        <v>-1.1000000000000014</v>
      </c>
    </row>
    <row r="26" spans="1:12" s="110" customFormat="1" ht="15" customHeight="1" x14ac:dyDescent="0.2">
      <c r="A26" s="365" t="s">
        <v>105</v>
      </c>
      <c r="B26" s="366" t="s">
        <v>345</v>
      </c>
      <c r="C26" s="362"/>
      <c r="D26" s="362"/>
      <c r="E26" s="363"/>
      <c r="F26" s="542">
        <v>30.3</v>
      </c>
      <c r="G26" s="542">
        <v>36.1</v>
      </c>
      <c r="H26" s="542">
        <v>39.299999999999997</v>
      </c>
      <c r="I26" s="542">
        <v>28.8</v>
      </c>
      <c r="J26" s="544">
        <v>32.299999999999997</v>
      </c>
      <c r="K26" s="543" t="s">
        <v>349</v>
      </c>
      <c r="L26" s="364">
        <v>-1.9999999999999964</v>
      </c>
    </row>
    <row r="27" spans="1:12" s="110" customFormat="1" ht="15" customHeight="1" x14ac:dyDescent="0.2">
      <c r="A27" s="365"/>
      <c r="B27" s="366" t="s">
        <v>346</v>
      </c>
      <c r="C27" s="362"/>
      <c r="D27" s="362"/>
      <c r="E27" s="363"/>
      <c r="F27" s="542">
        <v>40.200000000000003</v>
      </c>
      <c r="G27" s="542">
        <v>44.1</v>
      </c>
      <c r="H27" s="542">
        <v>45.9</v>
      </c>
      <c r="I27" s="542">
        <v>41.8</v>
      </c>
      <c r="J27" s="542">
        <v>39.9</v>
      </c>
      <c r="K27" s="543" t="s">
        <v>349</v>
      </c>
      <c r="L27" s="364">
        <v>0.30000000000000426</v>
      </c>
    </row>
    <row r="28" spans="1:12" s="110" customFormat="1" ht="15" customHeight="1" x14ac:dyDescent="0.2">
      <c r="A28" s="365" t="s">
        <v>113</v>
      </c>
      <c r="B28" s="366" t="s">
        <v>108</v>
      </c>
      <c r="C28" s="362"/>
      <c r="D28" s="362"/>
      <c r="E28" s="363"/>
      <c r="F28" s="542">
        <v>44.3</v>
      </c>
      <c r="G28" s="542">
        <v>52.2</v>
      </c>
      <c r="H28" s="542">
        <v>47.7</v>
      </c>
      <c r="I28" s="542">
        <v>36.6</v>
      </c>
      <c r="J28" s="542">
        <v>43.1</v>
      </c>
      <c r="K28" s="543" t="s">
        <v>349</v>
      </c>
      <c r="L28" s="364">
        <v>1.1999999999999957</v>
      </c>
    </row>
    <row r="29" spans="1:12" s="110" customFormat="1" ht="11.25" x14ac:dyDescent="0.2">
      <c r="A29" s="365"/>
      <c r="B29" s="366" t="s">
        <v>109</v>
      </c>
      <c r="C29" s="362"/>
      <c r="D29" s="362"/>
      <c r="E29" s="363"/>
      <c r="F29" s="542">
        <v>33.5</v>
      </c>
      <c r="G29" s="542">
        <v>37.1</v>
      </c>
      <c r="H29" s="542">
        <v>40.200000000000003</v>
      </c>
      <c r="I29" s="542">
        <v>34.700000000000003</v>
      </c>
      <c r="J29" s="544">
        <v>35.4</v>
      </c>
      <c r="K29" s="543" t="s">
        <v>349</v>
      </c>
      <c r="L29" s="364">
        <v>-1.8999999999999986</v>
      </c>
    </row>
    <row r="30" spans="1:12" s="110" customFormat="1" ht="15" customHeight="1" x14ac:dyDescent="0.2">
      <c r="A30" s="365"/>
      <c r="B30" s="366" t="s">
        <v>110</v>
      </c>
      <c r="C30" s="362"/>
      <c r="D30" s="362"/>
      <c r="E30" s="363"/>
      <c r="F30" s="542">
        <v>25.1</v>
      </c>
      <c r="G30" s="542">
        <v>34.5</v>
      </c>
      <c r="H30" s="542">
        <v>42.4</v>
      </c>
      <c r="I30" s="542">
        <v>28.9</v>
      </c>
      <c r="J30" s="542">
        <v>24.2</v>
      </c>
      <c r="K30" s="543" t="s">
        <v>349</v>
      </c>
      <c r="L30" s="364">
        <v>0.90000000000000213</v>
      </c>
    </row>
    <row r="31" spans="1:12" s="110" customFormat="1" ht="15" customHeight="1" x14ac:dyDescent="0.2">
      <c r="A31" s="365"/>
      <c r="B31" s="366" t="s">
        <v>111</v>
      </c>
      <c r="C31" s="362"/>
      <c r="D31" s="362"/>
      <c r="E31" s="363"/>
      <c r="F31" s="542">
        <v>15.4</v>
      </c>
      <c r="G31" s="542">
        <v>53.3</v>
      </c>
      <c r="H31" s="542">
        <v>50</v>
      </c>
      <c r="I31" s="542">
        <v>36.4</v>
      </c>
      <c r="J31" s="542">
        <v>31.2</v>
      </c>
      <c r="K31" s="543" t="s">
        <v>349</v>
      </c>
      <c r="L31" s="364">
        <v>-15.799999999999999</v>
      </c>
    </row>
    <row r="32" spans="1:12" s="110" customFormat="1" ht="15" customHeight="1" x14ac:dyDescent="0.2">
      <c r="A32" s="367" t="s">
        <v>113</v>
      </c>
      <c r="B32" s="368" t="s">
        <v>181</v>
      </c>
      <c r="C32" s="362"/>
      <c r="D32" s="362"/>
      <c r="E32" s="363"/>
      <c r="F32" s="542">
        <v>29.4</v>
      </c>
      <c r="G32" s="542">
        <v>36.4</v>
      </c>
      <c r="H32" s="542">
        <v>36.4</v>
      </c>
      <c r="I32" s="542">
        <v>28.2</v>
      </c>
      <c r="J32" s="544">
        <v>32.1</v>
      </c>
      <c r="K32" s="543" t="s">
        <v>349</v>
      </c>
      <c r="L32" s="364">
        <v>-2.7000000000000028</v>
      </c>
    </row>
    <row r="33" spans="1:12" s="110" customFormat="1" ht="15" customHeight="1" x14ac:dyDescent="0.2">
      <c r="A33" s="367"/>
      <c r="B33" s="368" t="s">
        <v>182</v>
      </c>
      <c r="C33" s="362"/>
      <c r="D33" s="362"/>
      <c r="E33" s="363"/>
      <c r="F33" s="542">
        <v>43.3</v>
      </c>
      <c r="G33" s="542">
        <v>44.4</v>
      </c>
      <c r="H33" s="542">
        <v>52.1</v>
      </c>
      <c r="I33" s="542">
        <v>43.9</v>
      </c>
      <c r="J33" s="542">
        <v>42.3</v>
      </c>
      <c r="K33" s="543" t="s">
        <v>349</v>
      </c>
      <c r="L33" s="364">
        <v>1</v>
      </c>
    </row>
    <row r="34" spans="1:12" s="369" customFormat="1" ht="15" customHeight="1" x14ac:dyDescent="0.2">
      <c r="A34" s="367" t="s">
        <v>113</v>
      </c>
      <c r="B34" s="368" t="s">
        <v>116</v>
      </c>
      <c r="C34" s="362"/>
      <c r="D34" s="362"/>
      <c r="E34" s="363"/>
      <c r="F34" s="542">
        <v>35</v>
      </c>
      <c r="G34" s="542">
        <v>41.2</v>
      </c>
      <c r="H34" s="542">
        <v>45.2</v>
      </c>
      <c r="I34" s="542">
        <v>36.299999999999997</v>
      </c>
      <c r="J34" s="542">
        <v>37.5</v>
      </c>
      <c r="K34" s="543" t="s">
        <v>349</v>
      </c>
      <c r="L34" s="364">
        <v>-2.5</v>
      </c>
    </row>
    <row r="35" spans="1:12" s="369" customFormat="1" ht="11.25" x14ac:dyDescent="0.2">
      <c r="A35" s="370"/>
      <c r="B35" s="371" t="s">
        <v>117</v>
      </c>
      <c r="C35" s="372"/>
      <c r="D35" s="372"/>
      <c r="E35" s="373"/>
      <c r="F35" s="545">
        <v>33</v>
      </c>
      <c r="G35" s="545">
        <v>36.4</v>
      </c>
      <c r="H35" s="545">
        <v>34.5</v>
      </c>
      <c r="I35" s="545">
        <v>29.1</v>
      </c>
      <c r="J35" s="546">
        <v>29.9</v>
      </c>
      <c r="K35" s="547" t="s">
        <v>349</v>
      </c>
      <c r="L35" s="374">
        <v>3.1000000000000014</v>
      </c>
    </row>
    <row r="36" spans="1:12" s="369" customFormat="1" ht="15.95" customHeight="1" x14ac:dyDescent="0.2">
      <c r="A36" s="375" t="s">
        <v>350</v>
      </c>
      <c r="B36" s="376"/>
      <c r="C36" s="377"/>
      <c r="D36" s="376"/>
      <c r="E36" s="378"/>
      <c r="F36" s="548">
        <v>1851</v>
      </c>
      <c r="G36" s="548">
        <v>1462</v>
      </c>
      <c r="H36" s="548">
        <v>1801</v>
      </c>
      <c r="I36" s="548">
        <v>1419</v>
      </c>
      <c r="J36" s="548">
        <v>1707</v>
      </c>
      <c r="K36" s="549">
        <v>144</v>
      </c>
      <c r="L36" s="380">
        <v>8.4358523725834793</v>
      </c>
    </row>
    <row r="37" spans="1:12" s="369" customFormat="1" ht="15.95" customHeight="1" x14ac:dyDescent="0.2">
      <c r="A37" s="381"/>
      <c r="B37" s="382" t="s">
        <v>113</v>
      </c>
      <c r="C37" s="382" t="s">
        <v>351</v>
      </c>
      <c r="D37" s="382"/>
      <c r="E37" s="383"/>
      <c r="F37" s="548">
        <v>640</v>
      </c>
      <c r="G37" s="548">
        <v>585</v>
      </c>
      <c r="H37" s="548">
        <v>766</v>
      </c>
      <c r="I37" s="548">
        <v>490</v>
      </c>
      <c r="J37" s="548">
        <v>610</v>
      </c>
      <c r="K37" s="549">
        <v>30</v>
      </c>
      <c r="L37" s="380">
        <v>4.918032786885246</v>
      </c>
    </row>
    <row r="38" spans="1:12" s="369" customFormat="1" ht="15.95" customHeight="1" x14ac:dyDescent="0.2">
      <c r="A38" s="381"/>
      <c r="B38" s="384" t="s">
        <v>105</v>
      </c>
      <c r="C38" s="384" t="s">
        <v>106</v>
      </c>
      <c r="D38" s="385"/>
      <c r="E38" s="383"/>
      <c r="F38" s="548">
        <v>1055</v>
      </c>
      <c r="G38" s="548">
        <v>745</v>
      </c>
      <c r="H38" s="548">
        <v>914</v>
      </c>
      <c r="I38" s="548">
        <v>794</v>
      </c>
      <c r="J38" s="550">
        <v>943</v>
      </c>
      <c r="K38" s="549">
        <v>112</v>
      </c>
      <c r="L38" s="380">
        <v>11.876988335100743</v>
      </c>
    </row>
    <row r="39" spans="1:12" s="369" customFormat="1" ht="15.95" customHeight="1" x14ac:dyDescent="0.2">
      <c r="A39" s="381"/>
      <c r="B39" s="385"/>
      <c r="C39" s="382" t="s">
        <v>352</v>
      </c>
      <c r="D39" s="385"/>
      <c r="E39" s="383"/>
      <c r="F39" s="548">
        <v>320</v>
      </c>
      <c r="G39" s="548">
        <v>269</v>
      </c>
      <c r="H39" s="548">
        <v>359</v>
      </c>
      <c r="I39" s="548">
        <v>229</v>
      </c>
      <c r="J39" s="548">
        <v>305</v>
      </c>
      <c r="K39" s="549">
        <v>15</v>
      </c>
      <c r="L39" s="380">
        <v>4.918032786885246</v>
      </c>
    </row>
    <row r="40" spans="1:12" s="369" customFormat="1" ht="15.95" customHeight="1" x14ac:dyDescent="0.2">
      <c r="A40" s="381"/>
      <c r="B40" s="384"/>
      <c r="C40" s="384" t="s">
        <v>107</v>
      </c>
      <c r="D40" s="385"/>
      <c r="E40" s="383"/>
      <c r="F40" s="548">
        <v>796</v>
      </c>
      <c r="G40" s="548">
        <v>717</v>
      </c>
      <c r="H40" s="548">
        <v>887</v>
      </c>
      <c r="I40" s="548">
        <v>625</v>
      </c>
      <c r="J40" s="548">
        <v>764</v>
      </c>
      <c r="K40" s="549">
        <v>32</v>
      </c>
      <c r="L40" s="380">
        <v>4.1884816753926701</v>
      </c>
    </row>
    <row r="41" spans="1:12" s="369" customFormat="1" ht="24" customHeight="1" x14ac:dyDescent="0.2">
      <c r="A41" s="381"/>
      <c r="B41" s="385"/>
      <c r="C41" s="382" t="s">
        <v>352</v>
      </c>
      <c r="D41" s="385"/>
      <c r="E41" s="383"/>
      <c r="F41" s="548">
        <v>320</v>
      </c>
      <c r="G41" s="548">
        <v>316</v>
      </c>
      <c r="H41" s="548">
        <v>407</v>
      </c>
      <c r="I41" s="548">
        <v>261</v>
      </c>
      <c r="J41" s="550">
        <v>305</v>
      </c>
      <c r="K41" s="549">
        <v>15</v>
      </c>
      <c r="L41" s="380">
        <v>4.918032786885246</v>
      </c>
    </row>
    <row r="42" spans="1:12" s="110" customFormat="1" ht="15" customHeight="1" x14ac:dyDescent="0.2">
      <c r="A42" s="381"/>
      <c r="B42" s="384" t="s">
        <v>113</v>
      </c>
      <c r="C42" s="384" t="s">
        <v>353</v>
      </c>
      <c r="D42" s="385"/>
      <c r="E42" s="383"/>
      <c r="F42" s="548">
        <v>375</v>
      </c>
      <c r="G42" s="548">
        <v>291</v>
      </c>
      <c r="H42" s="548">
        <v>495</v>
      </c>
      <c r="I42" s="548">
        <v>265</v>
      </c>
      <c r="J42" s="548">
        <v>348</v>
      </c>
      <c r="K42" s="549">
        <v>27</v>
      </c>
      <c r="L42" s="380">
        <v>7.7586206896551726</v>
      </c>
    </row>
    <row r="43" spans="1:12" s="110" customFormat="1" ht="15" customHeight="1" x14ac:dyDescent="0.2">
      <c r="A43" s="381"/>
      <c r="B43" s="385"/>
      <c r="C43" s="382" t="s">
        <v>352</v>
      </c>
      <c r="D43" s="385"/>
      <c r="E43" s="383"/>
      <c r="F43" s="548">
        <v>166</v>
      </c>
      <c r="G43" s="548">
        <v>152</v>
      </c>
      <c r="H43" s="548">
        <v>236</v>
      </c>
      <c r="I43" s="548">
        <v>97</v>
      </c>
      <c r="J43" s="548">
        <v>150</v>
      </c>
      <c r="K43" s="549">
        <v>16</v>
      </c>
      <c r="L43" s="380">
        <v>10.666666666666666</v>
      </c>
    </row>
    <row r="44" spans="1:12" s="110" customFormat="1" ht="15" customHeight="1" x14ac:dyDescent="0.2">
      <c r="A44" s="381"/>
      <c r="B44" s="384"/>
      <c r="C44" s="366" t="s">
        <v>109</v>
      </c>
      <c r="D44" s="385"/>
      <c r="E44" s="383"/>
      <c r="F44" s="548">
        <v>1252</v>
      </c>
      <c r="G44" s="548">
        <v>1008</v>
      </c>
      <c r="H44" s="548">
        <v>1148</v>
      </c>
      <c r="I44" s="548">
        <v>1004</v>
      </c>
      <c r="J44" s="550">
        <v>1161</v>
      </c>
      <c r="K44" s="549">
        <v>91</v>
      </c>
      <c r="L44" s="380">
        <v>7.8380706287683033</v>
      </c>
    </row>
    <row r="45" spans="1:12" s="110" customFormat="1" ht="15" customHeight="1" x14ac:dyDescent="0.2">
      <c r="A45" s="381"/>
      <c r="B45" s="385"/>
      <c r="C45" s="382" t="s">
        <v>352</v>
      </c>
      <c r="D45" s="385"/>
      <c r="E45" s="383"/>
      <c r="F45" s="548">
        <v>419</v>
      </c>
      <c r="G45" s="548">
        <v>374</v>
      </c>
      <c r="H45" s="548">
        <v>462</v>
      </c>
      <c r="I45" s="548">
        <v>348</v>
      </c>
      <c r="J45" s="548">
        <v>411</v>
      </c>
      <c r="K45" s="549">
        <v>8</v>
      </c>
      <c r="L45" s="380">
        <v>1.9464720194647203</v>
      </c>
    </row>
    <row r="46" spans="1:12" s="110" customFormat="1" ht="15" customHeight="1" x14ac:dyDescent="0.2">
      <c r="A46" s="381"/>
      <c r="B46" s="384"/>
      <c r="C46" s="366" t="s">
        <v>110</v>
      </c>
      <c r="D46" s="385"/>
      <c r="E46" s="383"/>
      <c r="F46" s="548">
        <v>211</v>
      </c>
      <c r="G46" s="548">
        <v>148</v>
      </c>
      <c r="H46" s="548">
        <v>144</v>
      </c>
      <c r="I46" s="548">
        <v>128</v>
      </c>
      <c r="J46" s="548">
        <v>182</v>
      </c>
      <c r="K46" s="549">
        <v>29</v>
      </c>
      <c r="L46" s="380">
        <v>15.934065934065934</v>
      </c>
    </row>
    <row r="47" spans="1:12" s="110" customFormat="1" ht="15" customHeight="1" x14ac:dyDescent="0.2">
      <c r="A47" s="381"/>
      <c r="B47" s="385"/>
      <c r="C47" s="382" t="s">
        <v>352</v>
      </c>
      <c r="D47" s="385"/>
      <c r="E47" s="383"/>
      <c r="F47" s="548" t="s">
        <v>513</v>
      </c>
      <c r="G47" s="548">
        <v>51</v>
      </c>
      <c r="H47" s="548">
        <v>61</v>
      </c>
      <c r="I47" s="548">
        <v>37</v>
      </c>
      <c r="J47" s="550">
        <v>44</v>
      </c>
      <c r="K47" s="549" t="s">
        <v>513</v>
      </c>
      <c r="L47" s="380" t="s">
        <v>513</v>
      </c>
    </row>
    <row r="48" spans="1:12" s="110" customFormat="1" ht="15" customHeight="1" x14ac:dyDescent="0.2">
      <c r="A48" s="381"/>
      <c r="B48" s="385"/>
      <c r="C48" s="366" t="s">
        <v>111</v>
      </c>
      <c r="D48" s="386"/>
      <c r="E48" s="387"/>
      <c r="F48" s="548">
        <v>13</v>
      </c>
      <c r="G48" s="548">
        <v>15</v>
      </c>
      <c r="H48" s="548">
        <v>14</v>
      </c>
      <c r="I48" s="548">
        <v>22</v>
      </c>
      <c r="J48" s="548">
        <v>16</v>
      </c>
      <c r="K48" s="549">
        <v>-3</v>
      </c>
      <c r="L48" s="380">
        <v>-18.75</v>
      </c>
    </row>
    <row r="49" spans="1:12" s="110" customFormat="1" ht="15" customHeight="1" x14ac:dyDescent="0.2">
      <c r="A49" s="381"/>
      <c r="B49" s="385"/>
      <c r="C49" s="382" t="s">
        <v>352</v>
      </c>
      <c r="D49" s="385"/>
      <c r="E49" s="383"/>
      <c r="F49" s="548" t="s">
        <v>513</v>
      </c>
      <c r="G49" s="548">
        <v>8</v>
      </c>
      <c r="H49" s="548">
        <v>7</v>
      </c>
      <c r="I49" s="548">
        <v>8</v>
      </c>
      <c r="J49" s="548">
        <v>5</v>
      </c>
      <c r="K49" s="549" t="s">
        <v>513</v>
      </c>
      <c r="L49" s="380" t="s">
        <v>513</v>
      </c>
    </row>
    <row r="50" spans="1:12" s="110" customFormat="1" ht="15" customHeight="1" x14ac:dyDescent="0.2">
      <c r="A50" s="381"/>
      <c r="B50" s="384" t="s">
        <v>113</v>
      </c>
      <c r="C50" s="382" t="s">
        <v>181</v>
      </c>
      <c r="D50" s="385"/>
      <c r="E50" s="383"/>
      <c r="F50" s="548" t="s">
        <v>513</v>
      </c>
      <c r="G50" s="548">
        <v>805</v>
      </c>
      <c r="H50" s="548">
        <v>1094</v>
      </c>
      <c r="I50" s="548">
        <v>847</v>
      </c>
      <c r="J50" s="550">
        <v>1094</v>
      </c>
      <c r="K50" s="549" t="s">
        <v>513</v>
      </c>
      <c r="L50" s="380" t="s">
        <v>513</v>
      </c>
    </row>
    <row r="51" spans="1:12" s="110" customFormat="1" ht="15" customHeight="1" x14ac:dyDescent="0.2">
      <c r="A51" s="381"/>
      <c r="B51" s="385"/>
      <c r="C51" s="382" t="s">
        <v>352</v>
      </c>
      <c r="D51" s="385"/>
      <c r="E51" s="383"/>
      <c r="F51" s="548">
        <v>340</v>
      </c>
      <c r="G51" s="548">
        <v>293</v>
      </c>
      <c r="H51" s="548">
        <v>398</v>
      </c>
      <c r="I51" s="548">
        <v>239</v>
      </c>
      <c r="J51" s="548">
        <v>351</v>
      </c>
      <c r="K51" s="549">
        <v>-11</v>
      </c>
      <c r="L51" s="380">
        <v>-3.133903133903134</v>
      </c>
    </row>
    <row r="52" spans="1:12" s="110" customFormat="1" ht="15" customHeight="1" x14ac:dyDescent="0.2">
      <c r="A52" s="381"/>
      <c r="B52" s="384"/>
      <c r="C52" s="382" t="s">
        <v>182</v>
      </c>
      <c r="D52" s="385"/>
      <c r="E52" s="383"/>
      <c r="F52" s="548">
        <v>693</v>
      </c>
      <c r="G52" s="548">
        <v>657</v>
      </c>
      <c r="H52" s="548">
        <v>707</v>
      </c>
      <c r="I52" s="548">
        <v>572</v>
      </c>
      <c r="J52" s="548">
        <v>613</v>
      </c>
      <c r="K52" s="549">
        <v>80</v>
      </c>
      <c r="L52" s="380">
        <v>13.050570962479609</v>
      </c>
    </row>
    <row r="53" spans="1:12" s="269" customFormat="1" ht="11.25" customHeight="1" x14ac:dyDescent="0.2">
      <c r="A53" s="381"/>
      <c r="B53" s="385"/>
      <c r="C53" s="382" t="s">
        <v>352</v>
      </c>
      <c r="D53" s="385"/>
      <c r="E53" s="383"/>
      <c r="F53" s="548">
        <v>300</v>
      </c>
      <c r="G53" s="548">
        <v>292</v>
      </c>
      <c r="H53" s="548">
        <v>368</v>
      </c>
      <c r="I53" s="548">
        <v>251</v>
      </c>
      <c r="J53" s="550">
        <v>259</v>
      </c>
      <c r="K53" s="549">
        <v>41</v>
      </c>
      <c r="L53" s="380">
        <v>15.83011583011583</v>
      </c>
    </row>
    <row r="54" spans="1:12" s="151" customFormat="1" ht="12.75" customHeight="1" x14ac:dyDescent="0.2">
      <c r="A54" s="381"/>
      <c r="B54" s="384" t="s">
        <v>113</v>
      </c>
      <c r="C54" s="384" t="s">
        <v>116</v>
      </c>
      <c r="D54" s="385"/>
      <c r="E54" s="383"/>
      <c r="F54" s="548">
        <v>1413</v>
      </c>
      <c r="G54" s="548">
        <v>1101</v>
      </c>
      <c r="H54" s="548">
        <v>1351</v>
      </c>
      <c r="I54" s="548">
        <v>1068</v>
      </c>
      <c r="J54" s="548">
        <v>1311</v>
      </c>
      <c r="K54" s="549">
        <v>102</v>
      </c>
      <c r="L54" s="380">
        <v>7.7803203661327229</v>
      </c>
    </row>
    <row r="55" spans="1:12" ht="11.25" x14ac:dyDescent="0.2">
      <c r="A55" s="381"/>
      <c r="B55" s="385"/>
      <c r="C55" s="382" t="s">
        <v>352</v>
      </c>
      <c r="D55" s="385"/>
      <c r="E55" s="383"/>
      <c r="F55" s="548">
        <v>495</v>
      </c>
      <c r="G55" s="548">
        <v>454</v>
      </c>
      <c r="H55" s="548">
        <v>611</v>
      </c>
      <c r="I55" s="548">
        <v>388</v>
      </c>
      <c r="J55" s="548">
        <v>492</v>
      </c>
      <c r="K55" s="549">
        <v>3</v>
      </c>
      <c r="L55" s="380">
        <v>0.6097560975609756</v>
      </c>
    </row>
    <row r="56" spans="1:12" ht="14.25" customHeight="1" x14ac:dyDescent="0.2">
      <c r="A56" s="381"/>
      <c r="B56" s="385"/>
      <c r="C56" s="384" t="s">
        <v>117</v>
      </c>
      <c r="D56" s="385"/>
      <c r="E56" s="383"/>
      <c r="F56" s="548">
        <v>437</v>
      </c>
      <c r="G56" s="548">
        <v>360</v>
      </c>
      <c r="H56" s="548">
        <v>449</v>
      </c>
      <c r="I56" s="548">
        <v>350</v>
      </c>
      <c r="J56" s="548">
        <v>395</v>
      </c>
      <c r="K56" s="549">
        <v>42</v>
      </c>
      <c r="L56" s="380">
        <v>10.632911392405063</v>
      </c>
    </row>
    <row r="57" spans="1:12" ht="18.75" customHeight="1" x14ac:dyDescent="0.2">
      <c r="A57" s="388"/>
      <c r="B57" s="389"/>
      <c r="C57" s="390" t="s">
        <v>352</v>
      </c>
      <c r="D57" s="389"/>
      <c r="E57" s="391"/>
      <c r="F57" s="551">
        <v>144</v>
      </c>
      <c r="G57" s="552">
        <v>131</v>
      </c>
      <c r="H57" s="552">
        <v>155</v>
      </c>
      <c r="I57" s="552">
        <v>102</v>
      </c>
      <c r="J57" s="552">
        <v>118</v>
      </c>
      <c r="K57" s="553">
        <f t="shared" ref="K57" si="0">IF(OR(F57=".",J57=".")=TRUE,".",IF(OR(F57="*",J57="*")=TRUE,"*",IF(AND(F57="-",J57="-")=TRUE,"-",IF(AND(ISNUMBER(J57),ISNUMBER(F57))=TRUE,IF(F57-J57=0,0,F57-J57),IF(ISNUMBER(F57)=TRUE,F57,-J57)))))</f>
        <v>26</v>
      </c>
      <c r="L57" s="392">
        <f t="shared" ref="L57" si="1">IF(K57 =".",".",IF(K57 ="*","*",IF(K57="-","-",IF(K57=0,0,IF(OR(J57="-",J57=".",F57="-",F57=".")=TRUE,"X",IF(J57=0,"0,0",IF(ABS(K57*100/J57)&gt;250,".X",(K57*100/J57))))))))</f>
        <v>22.033898305084747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1910</v>
      </c>
      <c r="E11" s="114">
        <v>1620</v>
      </c>
      <c r="F11" s="114">
        <v>2496</v>
      </c>
      <c r="G11" s="114">
        <v>1469</v>
      </c>
      <c r="H11" s="140">
        <v>1761</v>
      </c>
      <c r="I11" s="115">
        <v>149</v>
      </c>
      <c r="J11" s="116">
        <v>8.4611016467915956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9.6858638743455501</v>
      </c>
      <c r="D14" s="115">
        <v>185</v>
      </c>
      <c r="E14" s="114">
        <v>148</v>
      </c>
      <c r="F14" s="114">
        <v>227</v>
      </c>
      <c r="G14" s="114">
        <v>149</v>
      </c>
      <c r="H14" s="140">
        <v>190</v>
      </c>
      <c r="I14" s="115">
        <v>-5</v>
      </c>
      <c r="J14" s="116">
        <v>-2.6315789473684212</v>
      </c>
      <c r="K14" s="110"/>
      <c r="L14" s="110"/>
      <c r="M14" s="110"/>
      <c r="N14" s="110"/>
      <c r="O14" s="110"/>
    </row>
    <row r="15" spans="1:15" s="110" customFormat="1" ht="24.95" customHeight="1" x14ac:dyDescent="0.2">
      <c r="A15" s="193" t="s">
        <v>216</v>
      </c>
      <c r="B15" s="199" t="s">
        <v>217</v>
      </c>
      <c r="C15" s="113">
        <v>5.8638743455497382</v>
      </c>
      <c r="D15" s="115">
        <v>112</v>
      </c>
      <c r="E15" s="114">
        <v>101</v>
      </c>
      <c r="F15" s="114">
        <v>132</v>
      </c>
      <c r="G15" s="114">
        <v>90</v>
      </c>
      <c r="H15" s="140">
        <v>101</v>
      </c>
      <c r="I15" s="115">
        <v>11</v>
      </c>
      <c r="J15" s="116">
        <v>10.891089108910892</v>
      </c>
    </row>
    <row r="16" spans="1:15" s="287" customFormat="1" ht="24.95" customHeight="1" x14ac:dyDescent="0.2">
      <c r="A16" s="193" t="s">
        <v>218</v>
      </c>
      <c r="B16" s="199" t="s">
        <v>141</v>
      </c>
      <c r="C16" s="113">
        <v>3.3507853403141361</v>
      </c>
      <c r="D16" s="115">
        <v>64</v>
      </c>
      <c r="E16" s="114">
        <v>39</v>
      </c>
      <c r="F16" s="114">
        <v>82</v>
      </c>
      <c r="G16" s="114">
        <v>52</v>
      </c>
      <c r="H16" s="140">
        <v>78</v>
      </c>
      <c r="I16" s="115">
        <v>-14</v>
      </c>
      <c r="J16" s="116">
        <v>-17.948717948717949</v>
      </c>
      <c r="K16" s="110"/>
      <c r="L16" s="110"/>
      <c r="M16" s="110"/>
      <c r="N16" s="110"/>
      <c r="O16" s="110"/>
    </row>
    <row r="17" spans="1:15" s="110" customFormat="1" ht="24.95" customHeight="1" x14ac:dyDescent="0.2">
      <c r="A17" s="193" t="s">
        <v>142</v>
      </c>
      <c r="B17" s="199" t="s">
        <v>220</v>
      </c>
      <c r="C17" s="113">
        <v>0.47120418848167539</v>
      </c>
      <c r="D17" s="115">
        <v>9</v>
      </c>
      <c r="E17" s="114">
        <v>8</v>
      </c>
      <c r="F17" s="114">
        <v>13</v>
      </c>
      <c r="G17" s="114">
        <v>7</v>
      </c>
      <c r="H17" s="140">
        <v>11</v>
      </c>
      <c r="I17" s="115">
        <v>-2</v>
      </c>
      <c r="J17" s="116">
        <v>-18.181818181818183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15.759162303664921</v>
      </c>
      <c r="D19" s="115">
        <v>301</v>
      </c>
      <c r="E19" s="114">
        <v>206</v>
      </c>
      <c r="F19" s="114">
        <v>402</v>
      </c>
      <c r="G19" s="114">
        <v>200</v>
      </c>
      <c r="H19" s="140">
        <v>230</v>
      </c>
      <c r="I19" s="115">
        <v>71</v>
      </c>
      <c r="J19" s="116">
        <v>30.869565217391305</v>
      </c>
    </row>
    <row r="20" spans="1:15" s="287" customFormat="1" ht="24.95" customHeight="1" x14ac:dyDescent="0.2">
      <c r="A20" s="193" t="s">
        <v>148</v>
      </c>
      <c r="B20" s="199" t="s">
        <v>149</v>
      </c>
      <c r="C20" s="113">
        <v>10.99476439790576</v>
      </c>
      <c r="D20" s="115">
        <v>210</v>
      </c>
      <c r="E20" s="114">
        <v>160</v>
      </c>
      <c r="F20" s="114">
        <v>263</v>
      </c>
      <c r="G20" s="114">
        <v>204</v>
      </c>
      <c r="H20" s="140">
        <v>163</v>
      </c>
      <c r="I20" s="115">
        <v>47</v>
      </c>
      <c r="J20" s="116">
        <v>28.834355828220858</v>
      </c>
      <c r="K20" s="110"/>
      <c r="L20" s="110"/>
      <c r="M20" s="110"/>
      <c r="N20" s="110"/>
      <c r="O20" s="110"/>
    </row>
    <row r="21" spans="1:15" s="110" customFormat="1" ht="24.95" customHeight="1" x14ac:dyDescent="0.2">
      <c r="A21" s="201" t="s">
        <v>150</v>
      </c>
      <c r="B21" s="202" t="s">
        <v>151</v>
      </c>
      <c r="C21" s="113">
        <v>6.3874345549738223</v>
      </c>
      <c r="D21" s="115">
        <v>122</v>
      </c>
      <c r="E21" s="114">
        <v>108</v>
      </c>
      <c r="F21" s="114">
        <v>96</v>
      </c>
      <c r="G21" s="114">
        <v>91</v>
      </c>
      <c r="H21" s="140">
        <v>117</v>
      </c>
      <c r="I21" s="115">
        <v>5</v>
      </c>
      <c r="J21" s="116">
        <v>4.2735042735042734</v>
      </c>
    </row>
    <row r="22" spans="1:15" s="110" customFormat="1" ht="24.95" customHeight="1" x14ac:dyDescent="0.2">
      <c r="A22" s="201" t="s">
        <v>152</v>
      </c>
      <c r="B22" s="199" t="s">
        <v>153</v>
      </c>
      <c r="C22" s="113">
        <v>0.78534031413612571</v>
      </c>
      <c r="D22" s="115">
        <v>15</v>
      </c>
      <c r="E22" s="114">
        <v>11</v>
      </c>
      <c r="F22" s="114">
        <v>15</v>
      </c>
      <c r="G22" s="114">
        <v>10</v>
      </c>
      <c r="H22" s="140">
        <v>15</v>
      </c>
      <c r="I22" s="115">
        <v>0</v>
      </c>
      <c r="J22" s="116">
        <v>0</v>
      </c>
    </row>
    <row r="23" spans="1:15" s="110" customFormat="1" ht="24.95" customHeight="1" x14ac:dyDescent="0.2">
      <c r="A23" s="193" t="s">
        <v>154</v>
      </c>
      <c r="B23" s="199" t="s">
        <v>155</v>
      </c>
      <c r="C23" s="113">
        <v>1.0471204188481675</v>
      </c>
      <c r="D23" s="115">
        <v>20</v>
      </c>
      <c r="E23" s="114">
        <v>21</v>
      </c>
      <c r="F23" s="114">
        <v>31</v>
      </c>
      <c r="G23" s="114">
        <v>22</v>
      </c>
      <c r="H23" s="140">
        <v>18</v>
      </c>
      <c r="I23" s="115">
        <v>2</v>
      </c>
      <c r="J23" s="116">
        <v>11.111111111111111</v>
      </c>
    </row>
    <row r="24" spans="1:15" s="110" customFormat="1" ht="24.95" customHeight="1" x14ac:dyDescent="0.2">
      <c r="A24" s="193" t="s">
        <v>156</v>
      </c>
      <c r="B24" s="199" t="s">
        <v>221</v>
      </c>
      <c r="C24" s="113">
        <v>5.7591623036649215</v>
      </c>
      <c r="D24" s="115">
        <v>110</v>
      </c>
      <c r="E24" s="114">
        <v>75</v>
      </c>
      <c r="F24" s="114">
        <v>124</v>
      </c>
      <c r="G24" s="114">
        <v>81</v>
      </c>
      <c r="H24" s="140">
        <v>103</v>
      </c>
      <c r="I24" s="115">
        <v>7</v>
      </c>
      <c r="J24" s="116">
        <v>6.7961165048543686</v>
      </c>
    </row>
    <row r="25" spans="1:15" s="110" customFormat="1" ht="24.95" customHeight="1" x14ac:dyDescent="0.2">
      <c r="A25" s="193" t="s">
        <v>222</v>
      </c>
      <c r="B25" s="204" t="s">
        <v>159</v>
      </c>
      <c r="C25" s="113">
        <v>8.1151832460732987</v>
      </c>
      <c r="D25" s="115">
        <v>155</v>
      </c>
      <c r="E25" s="114">
        <v>267</v>
      </c>
      <c r="F25" s="114">
        <v>166</v>
      </c>
      <c r="G25" s="114">
        <v>175</v>
      </c>
      <c r="H25" s="140">
        <v>150</v>
      </c>
      <c r="I25" s="115">
        <v>5</v>
      </c>
      <c r="J25" s="116">
        <v>3.3333333333333335</v>
      </c>
    </row>
    <row r="26" spans="1:15" s="110" customFormat="1" ht="24.95" customHeight="1" x14ac:dyDescent="0.2">
      <c r="A26" s="201">
        <v>782.78300000000002</v>
      </c>
      <c r="B26" s="203" t="s">
        <v>160</v>
      </c>
      <c r="C26" s="113">
        <v>6.8062827225130889</v>
      </c>
      <c r="D26" s="115">
        <v>130</v>
      </c>
      <c r="E26" s="114">
        <v>110</v>
      </c>
      <c r="F26" s="114">
        <v>167</v>
      </c>
      <c r="G26" s="114">
        <v>106</v>
      </c>
      <c r="H26" s="140">
        <v>181</v>
      </c>
      <c r="I26" s="115">
        <v>-51</v>
      </c>
      <c r="J26" s="116">
        <v>-28.176795580110497</v>
      </c>
    </row>
    <row r="27" spans="1:15" s="110" customFormat="1" ht="24.95" customHeight="1" x14ac:dyDescent="0.2">
      <c r="A27" s="193" t="s">
        <v>161</v>
      </c>
      <c r="B27" s="199" t="s">
        <v>162</v>
      </c>
      <c r="C27" s="113">
        <v>3.8743455497382198</v>
      </c>
      <c r="D27" s="115">
        <v>74</v>
      </c>
      <c r="E27" s="114">
        <v>49</v>
      </c>
      <c r="F27" s="114">
        <v>94</v>
      </c>
      <c r="G27" s="114">
        <v>41</v>
      </c>
      <c r="H27" s="140">
        <v>64</v>
      </c>
      <c r="I27" s="115">
        <v>10</v>
      </c>
      <c r="J27" s="116">
        <v>15.625</v>
      </c>
    </row>
    <row r="28" spans="1:15" s="110" customFormat="1" ht="24.95" customHeight="1" x14ac:dyDescent="0.2">
      <c r="A28" s="193" t="s">
        <v>163</v>
      </c>
      <c r="B28" s="199" t="s">
        <v>164</v>
      </c>
      <c r="C28" s="113">
        <v>5.6020942408376966</v>
      </c>
      <c r="D28" s="115">
        <v>107</v>
      </c>
      <c r="E28" s="114">
        <v>73</v>
      </c>
      <c r="F28" s="114">
        <v>200</v>
      </c>
      <c r="G28" s="114">
        <v>50</v>
      </c>
      <c r="H28" s="140">
        <v>75</v>
      </c>
      <c r="I28" s="115">
        <v>32</v>
      </c>
      <c r="J28" s="116">
        <v>42.666666666666664</v>
      </c>
    </row>
    <row r="29" spans="1:15" s="110" customFormat="1" ht="24.95" customHeight="1" x14ac:dyDescent="0.2">
      <c r="A29" s="193">
        <v>86</v>
      </c>
      <c r="B29" s="199" t="s">
        <v>165</v>
      </c>
      <c r="C29" s="113">
        <v>7.329842931937173</v>
      </c>
      <c r="D29" s="115">
        <v>140</v>
      </c>
      <c r="E29" s="114">
        <v>150</v>
      </c>
      <c r="F29" s="114">
        <v>160</v>
      </c>
      <c r="G29" s="114">
        <v>78</v>
      </c>
      <c r="H29" s="140">
        <v>133</v>
      </c>
      <c r="I29" s="115">
        <v>7</v>
      </c>
      <c r="J29" s="116">
        <v>5.2631578947368425</v>
      </c>
    </row>
    <row r="30" spans="1:15" s="110" customFormat="1" ht="24.95" customHeight="1" x14ac:dyDescent="0.2">
      <c r="A30" s="193">
        <v>87.88</v>
      </c>
      <c r="B30" s="204" t="s">
        <v>166</v>
      </c>
      <c r="C30" s="113">
        <v>5.5497382198952883</v>
      </c>
      <c r="D30" s="115">
        <v>106</v>
      </c>
      <c r="E30" s="114">
        <v>142</v>
      </c>
      <c r="F30" s="114">
        <v>316</v>
      </c>
      <c r="G30" s="114">
        <v>117</v>
      </c>
      <c r="H30" s="140">
        <v>100</v>
      </c>
      <c r="I30" s="115">
        <v>6</v>
      </c>
      <c r="J30" s="116">
        <v>6</v>
      </c>
    </row>
    <row r="31" spans="1:15" s="110" customFormat="1" ht="24.95" customHeight="1" x14ac:dyDescent="0.2">
      <c r="A31" s="193" t="s">
        <v>167</v>
      </c>
      <c r="B31" s="199" t="s">
        <v>168</v>
      </c>
      <c r="C31" s="113">
        <v>3.3507853403141361</v>
      </c>
      <c r="D31" s="115">
        <v>64</v>
      </c>
      <c r="E31" s="114">
        <v>62</v>
      </c>
      <c r="F31" s="114">
        <v>131</v>
      </c>
      <c r="G31" s="114">
        <v>59</v>
      </c>
      <c r="H31" s="140">
        <v>65</v>
      </c>
      <c r="I31" s="115">
        <v>-1</v>
      </c>
      <c r="J31" s="116">
        <v>-1.5384615384615385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81.361256544502623</v>
      </c>
      <c r="D36" s="143">
        <v>1554</v>
      </c>
      <c r="E36" s="144">
        <v>1434</v>
      </c>
      <c r="F36" s="144">
        <v>2165</v>
      </c>
      <c r="G36" s="144">
        <v>1234</v>
      </c>
      <c r="H36" s="145">
        <v>1414</v>
      </c>
      <c r="I36" s="143">
        <v>140</v>
      </c>
      <c r="J36" s="146">
        <v>9.9009900990099009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1910</v>
      </c>
      <c r="F11" s="264">
        <v>1620</v>
      </c>
      <c r="G11" s="264">
        <v>2496</v>
      </c>
      <c r="H11" s="264">
        <v>1469</v>
      </c>
      <c r="I11" s="265">
        <v>1761</v>
      </c>
      <c r="J11" s="263">
        <v>149</v>
      </c>
      <c r="K11" s="266">
        <v>8.4611016467915956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24.083769633507853</v>
      </c>
      <c r="E13" s="115">
        <v>460</v>
      </c>
      <c r="F13" s="114">
        <v>380</v>
      </c>
      <c r="G13" s="114">
        <v>523</v>
      </c>
      <c r="H13" s="114">
        <v>444</v>
      </c>
      <c r="I13" s="140">
        <v>508</v>
      </c>
      <c r="J13" s="115">
        <v>-48</v>
      </c>
      <c r="K13" s="116">
        <v>-9.4488188976377945</v>
      </c>
    </row>
    <row r="14" spans="1:15" ht="15.95" customHeight="1" x14ac:dyDescent="0.2">
      <c r="A14" s="306" t="s">
        <v>230</v>
      </c>
      <c r="B14" s="307"/>
      <c r="C14" s="308"/>
      <c r="D14" s="113">
        <v>57.905759162303667</v>
      </c>
      <c r="E14" s="115">
        <v>1106</v>
      </c>
      <c r="F14" s="114">
        <v>965</v>
      </c>
      <c r="G14" s="114">
        <v>1476</v>
      </c>
      <c r="H14" s="114">
        <v>758</v>
      </c>
      <c r="I14" s="140">
        <v>929</v>
      </c>
      <c r="J14" s="115">
        <v>177</v>
      </c>
      <c r="K14" s="116">
        <v>19.05274488697524</v>
      </c>
    </row>
    <row r="15" spans="1:15" ht="15.95" customHeight="1" x14ac:dyDescent="0.2">
      <c r="A15" s="306" t="s">
        <v>231</v>
      </c>
      <c r="B15" s="307"/>
      <c r="C15" s="308"/>
      <c r="D15" s="113">
        <v>6.9633507853403138</v>
      </c>
      <c r="E15" s="115">
        <v>133</v>
      </c>
      <c r="F15" s="114">
        <v>108</v>
      </c>
      <c r="G15" s="114">
        <v>140</v>
      </c>
      <c r="H15" s="114">
        <v>91</v>
      </c>
      <c r="I15" s="140">
        <v>110</v>
      </c>
      <c r="J15" s="115">
        <v>23</v>
      </c>
      <c r="K15" s="116">
        <v>20.90909090909091</v>
      </c>
    </row>
    <row r="16" spans="1:15" ht="15.95" customHeight="1" x14ac:dyDescent="0.2">
      <c r="A16" s="306" t="s">
        <v>232</v>
      </c>
      <c r="B16" s="307"/>
      <c r="C16" s="308"/>
      <c r="D16" s="113">
        <v>10.418848167539267</v>
      </c>
      <c r="E16" s="115">
        <v>199</v>
      </c>
      <c r="F16" s="114">
        <v>139</v>
      </c>
      <c r="G16" s="114">
        <v>205</v>
      </c>
      <c r="H16" s="114">
        <v>150</v>
      </c>
      <c r="I16" s="140">
        <v>199</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0.20942408376963351</v>
      </c>
      <c r="E18" s="115">
        <v>4</v>
      </c>
      <c r="F18" s="114">
        <v>4</v>
      </c>
      <c r="G18" s="114">
        <v>10</v>
      </c>
      <c r="H18" s="114" t="s">
        <v>513</v>
      </c>
      <c r="I18" s="140">
        <v>4</v>
      </c>
      <c r="J18" s="115">
        <v>0</v>
      </c>
      <c r="K18" s="116">
        <v>0</v>
      </c>
    </row>
    <row r="19" spans="1:11" ht="14.1" customHeight="1" x14ac:dyDescent="0.2">
      <c r="A19" s="306" t="s">
        <v>235</v>
      </c>
      <c r="B19" s="307" t="s">
        <v>236</v>
      </c>
      <c r="C19" s="308"/>
      <c r="D19" s="113" t="s">
        <v>513</v>
      </c>
      <c r="E19" s="115" t="s">
        <v>513</v>
      </c>
      <c r="F19" s="114" t="s">
        <v>513</v>
      </c>
      <c r="G19" s="114">
        <v>3</v>
      </c>
      <c r="H19" s="114" t="s">
        <v>513</v>
      </c>
      <c r="I19" s="140">
        <v>0</v>
      </c>
      <c r="J19" s="115" t="s">
        <v>513</v>
      </c>
      <c r="K19" s="116" t="s">
        <v>513</v>
      </c>
    </row>
    <row r="20" spans="1:11" ht="14.1" customHeight="1" x14ac:dyDescent="0.2">
      <c r="A20" s="306">
        <v>12</v>
      </c>
      <c r="B20" s="307" t="s">
        <v>237</v>
      </c>
      <c r="C20" s="308"/>
      <c r="D20" s="113">
        <v>0.47120418848167539</v>
      </c>
      <c r="E20" s="115">
        <v>9</v>
      </c>
      <c r="F20" s="114">
        <v>3</v>
      </c>
      <c r="G20" s="114">
        <v>13</v>
      </c>
      <c r="H20" s="114">
        <v>12</v>
      </c>
      <c r="I20" s="140">
        <v>15</v>
      </c>
      <c r="J20" s="115">
        <v>-6</v>
      </c>
      <c r="K20" s="116">
        <v>-40</v>
      </c>
    </row>
    <row r="21" spans="1:11" ht="14.1" customHeight="1" x14ac:dyDescent="0.2">
      <c r="A21" s="306">
        <v>21</v>
      </c>
      <c r="B21" s="307" t="s">
        <v>238</v>
      </c>
      <c r="C21" s="308"/>
      <c r="D21" s="113" t="s">
        <v>513</v>
      </c>
      <c r="E21" s="115" t="s">
        <v>513</v>
      </c>
      <c r="F21" s="114" t="s">
        <v>513</v>
      </c>
      <c r="G21" s="114" t="s">
        <v>513</v>
      </c>
      <c r="H21" s="114">
        <v>6</v>
      </c>
      <c r="I21" s="140">
        <v>19</v>
      </c>
      <c r="J21" s="115" t="s">
        <v>513</v>
      </c>
      <c r="K21" s="116" t="s">
        <v>513</v>
      </c>
    </row>
    <row r="22" spans="1:11" ht="14.1" customHeight="1" x14ac:dyDescent="0.2">
      <c r="A22" s="306">
        <v>22</v>
      </c>
      <c r="B22" s="307" t="s">
        <v>239</v>
      </c>
      <c r="C22" s="308"/>
      <c r="D22" s="113">
        <v>1.3089005235602094</v>
      </c>
      <c r="E22" s="115">
        <v>25</v>
      </c>
      <c r="F22" s="114">
        <v>20</v>
      </c>
      <c r="G22" s="114">
        <v>42</v>
      </c>
      <c r="H22" s="114">
        <v>17</v>
      </c>
      <c r="I22" s="140">
        <v>63</v>
      </c>
      <c r="J22" s="115">
        <v>-38</v>
      </c>
      <c r="K22" s="116">
        <v>-60.317460317460316</v>
      </c>
    </row>
    <row r="23" spans="1:11" ht="14.1" customHeight="1" x14ac:dyDescent="0.2">
      <c r="A23" s="306">
        <v>23</v>
      </c>
      <c r="B23" s="307" t="s">
        <v>240</v>
      </c>
      <c r="C23" s="308"/>
      <c r="D23" s="113">
        <v>0.73298429319371727</v>
      </c>
      <c r="E23" s="115">
        <v>14</v>
      </c>
      <c r="F23" s="114">
        <v>5</v>
      </c>
      <c r="G23" s="114">
        <v>19</v>
      </c>
      <c r="H23" s="114">
        <v>6</v>
      </c>
      <c r="I23" s="140">
        <v>8</v>
      </c>
      <c r="J23" s="115">
        <v>6</v>
      </c>
      <c r="K23" s="116">
        <v>75</v>
      </c>
    </row>
    <row r="24" spans="1:11" ht="14.1" customHeight="1" x14ac:dyDescent="0.2">
      <c r="A24" s="306">
        <v>24</v>
      </c>
      <c r="B24" s="307" t="s">
        <v>241</v>
      </c>
      <c r="C24" s="308"/>
      <c r="D24" s="113">
        <v>3.2460732984293195</v>
      </c>
      <c r="E24" s="115">
        <v>62</v>
      </c>
      <c r="F24" s="114">
        <v>31</v>
      </c>
      <c r="G24" s="114">
        <v>63</v>
      </c>
      <c r="H24" s="114">
        <v>46</v>
      </c>
      <c r="I24" s="140">
        <v>94</v>
      </c>
      <c r="J24" s="115">
        <v>-32</v>
      </c>
      <c r="K24" s="116">
        <v>-34.042553191489361</v>
      </c>
    </row>
    <row r="25" spans="1:11" ht="14.1" customHeight="1" x14ac:dyDescent="0.2">
      <c r="A25" s="306">
        <v>25</v>
      </c>
      <c r="B25" s="307" t="s">
        <v>242</v>
      </c>
      <c r="C25" s="308"/>
      <c r="D25" s="113">
        <v>4.0314136125654452</v>
      </c>
      <c r="E25" s="115">
        <v>77</v>
      </c>
      <c r="F25" s="114">
        <v>44</v>
      </c>
      <c r="G25" s="114">
        <v>85</v>
      </c>
      <c r="H25" s="114">
        <v>40</v>
      </c>
      <c r="I25" s="140">
        <v>71</v>
      </c>
      <c r="J25" s="115">
        <v>6</v>
      </c>
      <c r="K25" s="116">
        <v>8.4507042253521121</v>
      </c>
    </row>
    <row r="26" spans="1:11" ht="14.1" customHeight="1" x14ac:dyDescent="0.2">
      <c r="A26" s="306">
        <v>26</v>
      </c>
      <c r="B26" s="307" t="s">
        <v>243</v>
      </c>
      <c r="C26" s="308"/>
      <c r="D26" s="113">
        <v>0.78534031413612571</v>
      </c>
      <c r="E26" s="115">
        <v>15</v>
      </c>
      <c r="F26" s="114">
        <v>13</v>
      </c>
      <c r="G26" s="114">
        <v>23</v>
      </c>
      <c r="H26" s="114">
        <v>10</v>
      </c>
      <c r="I26" s="140">
        <v>14</v>
      </c>
      <c r="J26" s="115">
        <v>1</v>
      </c>
      <c r="K26" s="116">
        <v>7.1428571428571432</v>
      </c>
    </row>
    <row r="27" spans="1:11" ht="14.1" customHeight="1" x14ac:dyDescent="0.2">
      <c r="A27" s="306">
        <v>27</v>
      </c>
      <c r="B27" s="307" t="s">
        <v>244</v>
      </c>
      <c r="C27" s="308"/>
      <c r="D27" s="113">
        <v>1.0471204188481675</v>
      </c>
      <c r="E27" s="115">
        <v>20</v>
      </c>
      <c r="F27" s="114">
        <v>11</v>
      </c>
      <c r="G27" s="114">
        <v>20</v>
      </c>
      <c r="H27" s="114">
        <v>10</v>
      </c>
      <c r="I27" s="140">
        <v>19</v>
      </c>
      <c r="J27" s="115">
        <v>1</v>
      </c>
      <c r="K27" s="116">
        <v>5.2631578947368425</v>
      </c>
    </row>
    <row r="28" spans="1:11" ht="14.1" customHeight="1" x14ac:dyDescent="0.2">
      <c r="A28" s="306">
        <v>28</v>
      </c>
      <c r="B28" s="307" t="s">
        <v>245</v>
      </c>
      <c r="C28" s="308"/>
      <c r="D28" s="113">
        <v>1.0994764397905759</v>
      </c>
      <c r="E28" s="115">
        <v>21</v>
      </c>
      <c r="F28" s="114">
        <v>38</v>
      </c>
      <c r="G28" s="114">
        <v>33</v>
      </c>
      <c r="H28" s="114">
        <v>16</v>
      </c>
      <c r="I28" s="140">
        <v>12</v>
      </c>
      <c r="J28" s="115">
        <v>9</v>
      </c>
      <c r="K28" s="116">
        <v>75</v>
      </c>
    </row>
    <row r="29" spans="1:11" ht="14.1" customHeight="1" x14ac:dyDescent="0.2">
      <c r="A29" s="306">
        <v>29</v>
      </c>
      <c r="B29" s="307" t="s">
        <v>246</v>
      </c>
      <c r="C29" s="308"/>
      <c r="D29" s="113">
        <v>6.1780104712041881</v>
      </c>
      <c r="E29" s="115">
        <v>118</v>
      </c>
      <c r="F29" s="114">
        <v>100</v>
      </c>
      <c r="G29" s="114">
        <v>103</v>
      </c>
      <c r="H29" s="114">
        <v>96</v>
      </c>
      <c r="I29" s="140">
        <v>102</v>
      </c>
      <c r="J29" s="115">
        <v>16</v>
      </c>
      <c r="K29" s="116">
        <v>15.686274509803921</v>
      </c>
    </row>
    <row r="30" spans="1:11" ht="14.1" customHeight="1" x14ac:dyDescent="0.2">
      <c r="A30" s="306" t="s">
        <v>247</v>
      </c>
      <c r="B30" s="307" t="s">
        <v>248</v>
      </c>
      <c r="C30" s="308"/>
      <c r="D30" s="113">
        <v>3.0890052356020941</v>
      </c>
      <c r="E30" s="115">
        <v>59</v>
      </c>
      <c r="F30" s="114" t="s">
        <v>513</v>
      </c>
      <c r="G30" s="114">
        <v>54</v>
      </c>
      <c r="H30" s="114">
        <v>55</v>
      </c>
      <c r="I30" s="140">
        <v>54</v>
      </c>
      <c r="J30" s="115">
        <v>5</v>
      </c>
      <c r="K30" s="116">
        <v>9.2592592592592595</v>
      </c>
    </row>
    <row r="31" spans="1:11" ht="14.1" customHeight="1" x14ac:dyDescent="0.2">
      <c r="A31" s="306" t="s">
        <v>249</v>
      </c>
      <c r="B31" s="307" t="s">
        <v>250</v>
      </c>
      <c r="C31" s="308"/>
      <c r="D31" s="113">
        <v>3.0890052356020941</v>
      </c>
      <c r="E31" s="115">
        <v>59</v>
      </c>
      <c r="F31" s="114">
        <v>61</v>
      </c>
      <c r="G31" s="114" t="s">
        <v>513</v>
      </c>
      <c r="H31" s="114">
        <v>41</v>
      </c>
      <c r="I31" s="140" t="s">
        <v>513</v>
      </c>
      <c r="J31" s="115" t="s">
        <v>513</v>
      </c>
      <c r="K31" s="116" t="s">
        <v>513</v>
      </c>
    </row>
    <row r="32" spans="1:11" ht="14.1" customHeight="1" x14ac:dyDescent="0.2">
      <c r="A32" s="306">
        <v>31</v>
      </c>
      <c r="B32" s="307" t="s">
        <v>251</v>
      </c>
      <c r="C32" s="308"/>
      <c r="D32" s="113">
        <v>0.41884816753926701</v>
      </c>
      <c r="E32" s="115">
        <v>8</v>
      </c>
      <c r="F32" s="114">
        <v>6</v>
      </c>
      <c r="G32" s="114">
        <v>7</v>
      </c>
      <c r="H32" s="114">
        <v>6</v>
      </c>
      <c r="I32" s="140">
        <v>5</v>
      </c>
      <c r="J32" s="115">
        <v>3</v>
      </c>
      <c r="K32" s="116">
        <v>60</v>
      </c>
    </row>
    <row r="33" spans="1:11" ht="14.1" customHeight="1" x14ac:dyDescent="0.2">
      <c r="A33" s="306">
        <v>32</v>
      </c>
      <c r="B33" s="307" t="s">
        <v>252</v>
      </c>
      <c r="C33" s="308"/>
      <c r="D33" s="113">
        <v>4.3455497382198951</v>
      </c>
      <c r="E33" s="115">
        <v>83</v>
      </c>
      <c r="F33" s="114">
        <v>12</v>
      </c>
      <c r="G33" s="114">
        <v>31</v>
      </c>
      <c r="H33" s="114">
        <v>39</v>
      </c>
      <c r="I33" s="140">
        <v>83</v>
      </c>
      <c r="J33" s="115">
        <v>0</v>
      </c>
      <c r="K33" s="116">
        <v>0</v>
      </c>
    </row>
    <row r="34" spans="1:11" ht="14.1" customHeight="1" x14ac:dyDescent="0.2">
      <c r="A34" s="306">
        <v>33</v>
      </c>
      <c r="B34" s="307" t="s">
        <v>253</v>
      </c>
      <c r="C34" s="308"/>
      <c r="D34" s="113">
        <v>0.94240837696335078</v>
      </c>
      <c r="E34" s="115">
        <v>18</v>
      </c>
      <c r="F34" s="114">
        <v>10</v>
      </c>
      <c r="G34" s="114">
        <v>27</v>
      </c>
      <c r="H34" s="114">
        <v>23</v>
      </c>
      <c r="I34" s="140">
        <v>14</v>
      </c>
      <c r="J34" s="115">
        <v>4</v>
      </c>
      <c r="K34" s="116">
        <v>28.571428571428573</v>
      </c>
    </row>
    <row r="35" spans="1:11" ht="14.1" customHeight="1" x14ac:dyDescent="0.2">
      <c r="A35" s="306">
        <v>34</v>
      </c>
      <c r="B35" s="307" t="s">
        <v>254</v>
      </c>
      <c r="C35" s="308"/>
      <c r="D35" s="113">
        <v>2.3036649214659688</v>
      </c>
      <c r="E35" s="115">
        <v>44</v>
      </c>
      <c r="F35" s="114">
        <v>20</v>
      </c>
      <c r="G35" s="114">
        <v>48</v>
      </c>
      <c r="H35" s="114">
        <v>32</v>
      </c>
      <c r="I35" s="140">
        <v>25</v>
      </c>
      <c r="J35" s="115">
        <v>19</v>
      </c>
      <c r="K35" s="116">
        <v>76</v>
      </c>
    </row>
    <row r="36" spans="1:11" ht="14.1" customHeight="1" x14ac:dyDescent="0.2">
      <c r="A36" s="306">
        <v>41</v>
      </c>
      <c r="B36" s="307" t="s">
        <v>255</v>
      </c>
      <c r="C36" s="308"/>
      <c r="D36" s="113">
        <v>0.15706806282722513</v>
      </c>
      <c r="E36" s="115">
        <v>3</v>
      </c>
      <c r="F36" s="114" t="s">
        <v>513</v>
      </c>
      <c r="G36" s="114" t="s">
        <v>513</v>
      </c>
      <c r="H36" s="114" t="s">
        <v>513</v>
      </c>
      <c r="I36" s="140">
        <v>6</v>
      </c>
      <c r="J36" s="115">
        <v>-3</v>
      </c>
      <c r="K36" s="116">
        <v>-50</v>
      </c>
    </row>
    <row r="37" spans="1:11" ht="14.1" customHeight="1" x14ac:dyDescent="0.2">
      <c r="A37" s="306">
        <v>42</v>
      </c>
      <c r="B37" s="307" t="s">
        <v>256</v>
      </c>
      <c r="C37" s="308"/>
      <c r="D37" s="113">
        <v>0.5759162303664922</v>
      </c>
      <c r="E37" s="115">
        <v>11</v>
      </c>
      <c r="F37" s="114">
        <v>6</v>
      </c>
      <c r="G37" s="114">
        <v>6</v>
      </c>
      <c r="H37" s="114">
        <v>4</v>
      </c>
      <c r="I37" s="140">
        <v>13</v>
      </c>
      <c r="J37" s="115">
        <v>-2</v>
      </c>
      <c r="K37" s="116">
        <v>-15.384615384615385</v>
      </c>
    </row>
    <row r="38" spans="1:11" ht="14.1" customHeight="1" x14ac:dyDescent="0.2">
      <c r="A38" s="306">
        <v>43</v>
      </c>
      <c r="B38" s="307" t="s">
        <v>257</v>
      </c>
      <c r="C38" s="308"/>
      <c r="D38" s="113">
        <v>0.62827225130890052</v>
      </c>
      <c r="E38" s="115">
        <v>12</v>
      </c>
      <c r="F38" s="114">
        <v>7</v>
      </c>
      <c r="G38" s="114">
        <v>12</v>
      </c>
      <c r="H38" s="114">
        <v>7</v>
      </c>
      <c r="I38" s="140">
        <v>10</v>
      </c>
      <c r="J38" s="115">
        <v>2</v>
      </c>
      <c r="K38" s="116">
        <v>20</v>
      </c>
    </row>
    <row r="39" spans="1:11" ht="14.1" customHeight="1" x14ac:dyDescent="0.2">
      <c r="A39" s="306">
        <v>51</v>
      </c>
      <c r="B39" s="307" t="s">
        <v>258</v>
      </c>
      <c r="C39" s="308"/>
      <c r="D39" s="113">
        <v>9.8952879581151834</v>
      </c>
      <c r="E39" s="115">
        <v>189</v>
      </c>
      <c r="F39" s="114">
        <v>164</v>
      </c>
      <c r="G39" s="114">
        <v>257</v>
      </c>
      <c r="H39" s="114">
        <v>134</v>
      </c>
      <c r="I39" s="140">
        <v>153</v>
      </c>
      <c r="J39" s="115">
        <v>36</v>
      </c>
      <c r="K39" s="116">
        <v>23.529411764705884</v>
      </c>
    </row>
    <row r="40" spans="1:11" ht="14.1" customHeight="1" x14ac:dyDescent="0.2">
      <c r="A40" s="306" t="s">
        <v>259</v>
      </c>
      <c r="B40" s="307" t="s">
        <v>260</v>
      </c>
      <c r="C40" s="308"/>
      <c r="D40" s="113">
        <v>9.0052356020942401</v>
      </c>
      <c r="E40" s="115">
        <v>172</v>
      </c>
      <c r="F40" s="114">
        <v>152</v>
      </c>
      <c r="G40" s="114">
        <v>208</v>
      </c>
      <c r="H40" s="114">
        <v>122</v>
      </c>
      <c r="I40" s="140">
        <v>137</v>
      </c>
      <c r="J40" s="115">
        <v>35</v>
      </c>
      <c r="K40" s="116">
        <v>25.547445255474454</v>
      </c>
    </row>
    <row r="41" spans="1:11" ht="14.1" customHeight="1" x14ac:dyDescent="0.2">
      <c r="A41" s="306"/>
      <c r="B41" s="307" t="s">
        <v>261</v>
      </c>
      <c r="C41" s="308"/>
      <c r="D41" s="113">
        <v>5.8115183246073299</v>
      </c>
      <c r="E41" s="115">
        <v>111</v>
      </c>
      <c r="F41" s="114">
        <v>90</v>
      </c>
      <c r="G41" s="114">
        <v>142</v>
      </c>
      <c r="H41" s="114">
        <v>90</v>
      </c>
      <c r="I41" s="140">
        <v>92</v>
      </c>
      <c r="J41" s="115">
        <v>19</v>
      </c>
      <c r="K41" s="116">
        <v>20.652173913043477</v>
      </c>
    </row>
    <row r="42" spans="1:11" ht="14.1" customHeight="1" x14ac:dyDescent="0.2">
      <c r="A42" s="306">
        <v>52</v>
      </c>
      <c r="B42" s="307" t="s">
        <v>262</v>
      </c>
      <c r="C42" s="308"/>
      <c r="D42" s="113">
        <v>7.0680628272251305</v>
      </c>
      <c r="E42" s="115">
        <v>135</v>
      </c>
      <c r="F42" s="114">
        <v>77</v>
      </c>
      <c r="G42" s="114">
        <v>108</v>
      </c>
      <c r="H42" s="114">
        <v>115</v>
      </c>
      <c r="I42" s="140">
        <v>99</v>
      </c>
      <c r="J42" s="115">
        <v>36</v>
      </c>
      <c r="K42" s="116">
        <v>36.363636363636367</v>
      </c>
    </row>
    <row r="43" spans="1:11" ht="14.1" customHeight="1" x14ac:dyDescent="0.2">
      <c r="A43" s="306" t="s">
        <v>263</v>
      </c>
      <c r="B43" s="307" t="s">
        <v>264</v>
      </c>
      <c r="C43" s="308"/>
      <c r="D43" s="113">
        <v>6.2303664921465964</v>
      </c>
      <c r="E43" s="115">
        <v>119</v>
      </c>
      <c r="F43" s="114">
        <v>75</v>
      </c>
      <c r="G43" s="114">
        <v>107</v>
      </c>
      <c r="H43" s="114">
        <v>108</v>
      </c>
      <c r="I43" s="140">
        <v>77</v>
      </c>
      <c r="J43" s="115">
        <v>42</v>
      </c>
      <c r="K43" s="116">
        <v>54.545454545454547</v>
      </c>
    </row>
    <row r="44" spans="1:11" ht="14.1" customHeight="1" x14ac:dyDescent="0.2">
      <c r="A44" s="306">
        <v>53</v>
      </c>
      <c r="B44" s="307" t="s">
        <v>265</v>
      </c>
      <c r="C44" s="308"/>
      <c r="D44" s="113">
        <v>0.52356020942408377</v>
      </c>
      <c r="E44" s="115">
        <v>10</v>
      </c>
      <c r="F44" s="114">
        <v>7</v>
      </c>
      <c r="G44" s="114">
        <v>5</v>
      </c>
      <c r="H44" s="114">
        <v>6</v>
      </c>
      <c r="I44" s="140">
        <v>13</v>
      </c>
      <c r="J44" s="115">
        <v>-3</v>
      </c>
      <c r="K44" s="116">
        <v>-23.076923076923077</v>
      </c>
    </row>
    <row r="45" spans="1:11" ht="14.1" customHeight="1" x14ac:dyDescent="0.2">
      <c r="A45" s="306" t="s">
        <v>266</v>
      </c>
      <c r="B45" s="307" t="s">
        <v>267</v>
      </c>
      <c r="C45" s="308"/>
      <c r="D45" s="113">
        <v>0.52356020942408377</v>
      </c>
      <c r="E45" s="115">
        <v>10</v>
      </c>
      <c r="F45" s="114">
        <v>4</v>
      </c>
      <c r="G45" s="114">
        <v>5</v>
      </c>
      <c r="H45" s="114">
        <v>5</v>
      </c>
      <c r="I45" s="140">
        <v>11</v>
      </c>
      <c r="J45" s="115">
        <v>-1</v>
      </c>
      <c r="K45" s="116">
        <v>-9.0909090909090917</v>
      </c>
    </row>
    <row r="46" spans="1:11" ht="14.1" customHeight="1" x14ac:dyDescent="0.2">
      <c r="A46" s="306">
        <v>54</v>
      </c>
      <c r="B46" s="307" t="s">
        <v>268</v>
      </c>
      <c r="C46" s="308"/>
      <c r="D46" s="113">
        <v>4.5549738219895284</v>
      </c>
      <c r="E46" s="115">
        <v>87</v>
      </c>
      <c r="F46" s="114">
        <v>86</v>
      </c>
      <c r="G46" s="114">
        <v>134</v>
      </c>
      <c r="H46" s="114">
        <v>94</v>
      </c>
      <c r="I46" s="140">
        <v>95</v>
      </c>
      <c r="J46" s="115">
        <v>-8</v>
      </c>
      <c r="K46" s="116">
        <v>-8.4210526315789469</v>
      </c>
    </row>
    <row r="47" spans="1:11" ht="14.1" customHeight="1" x14ac:dyDescent="0.2">
      <c r="A47" s="306">
        <v>61</v>
      </c>
      <c r="B47" s="307" t="s">
        <v>269</v>
      </c>
      <c r="C47" s="308"/>
      <c r="D47" s="113">
        <v>2.5130890052356021</v>
      </c>
      <c r="E47" s="115">
        <v>48</v>
      </c>
      <c r="F47" s="114">
        <v>40</v>
      </c>
      <c r="G47" s="114">
        <v>54</v>
      </c>
      <c r="H47" s="114">
        <v>38</v>
      </c>
      <c r="I47" s="140">
        <v>33</v>
      </c>
      <c r="J47" s="115">
        <v>15</v>
      </c>
      <c r="K47" s="116">
        <v>45.454545454545453</v>
      </c>
    </row>
    <row r="48" spans="1:11" ht="14.1" customHeight="1" x14ac:dyDescent="0.2">
      <c r="A48" s="306">
        <v>62</v>
      </c>
      <c r="B48" s="307" t="s">
        <v>270</v>
      </c>
      <c r="C48" s="308"/>
      <c r="D48" s="113">
        <v>8.5863874345549736</v>
      </c>
      <c r="E48" s="115">
        <v>164</v>
      </c>
      <c r="F48" s="114">
        <v>140</v>
      </c>
      <c r="G48" s="114">
        <v>243</v>
      </c>
      <c r="H48" s="114">
        <v>128</v>
      </c>
      <c r="I48" s="140">
        <v>107</v>
      </c>
      <c r="J48" s="115">
        <v>57</v>
      </c>
      <c r="K48" s="116">
        <v>53.271028037383175</v>
      </c>
    </row>
    <row r="49" spans="1:11" ht="14.1" customHeight="1" x14ac:dyDescent="0.2">
      <c r="A49" s="306">
        <v>63</v>
      </c>
      <c r="B49" s="307" t="s">
        <v>271</v>
      </c>
      <c r="C49" s="308"/>
      <c r="D49" s="113">
        <v>3.2984293193717278</v>
      </c>
      <c r="E49" s="115">
        <v>63</v>
      </c>
      <c r="F49" s="114">
        <v>53</v>
      </c>
      <c r="G49" s="114">
        <v>66</v>
      </c>
      <c r="H49" s="114">
        <v>51</v>
      </c>
      <c r="I49" s="140">
        <v>75</v>
      </c>
      <c r="J49" s="115">
        <v>-12</v>
      </c>
      <c r="K49" s="116">
        <v>-16</v>
      </c>
    </row>
    <row r="50" spans="1:11" ht="14.1" customHeight="1" x14ac:dyDescent="0.2">
      <c r="A50" s="306" t="s">
        <v>272</v>
      </c>
      <c r="B50" s="307" t="s">
        <v>273</v>
      </c>
      <c r="C50" s="308"/>
      <c r="D50" s="113" t="s">
        <v>513</v>
      </c>
      <c r="E50" s="115" t="s">
        <v>513</v>
      </c>
      <c r="F50" s="114">
        <v>9</v>
      </c>
      <c r="G50" s="114">
        <v>13</v>
      </c>
      <c r="H50" s="114">
        <v>10</v>
      </c>
      <c r="I50" s="140">
        <v>13</v>
      </c>
      <c r="J50" s="115" t="s">
        <v>513</v>
      </c>
      <c r="K50" s="116" t="s">
        <v>513</v>
      </c>
    </row>
    <row r="51" spans="1:11" ht="14.1" customHeight="1" x14ac:dyDescent="0.2">
      <c r="A51" s="306" t="s">
        <v>274</v>
      </c>
      <c r="B51" s="307" t="s">
        <v>275</v>
      </c>
      <c r="C51" s="308"/>
      <c r="D51" s="113">
        <v>3.0366492146596857</v>
      </c>
      <c r="E51" s="115">
        <v>58</v>
      </c>
      <c r="F51" s="114">
        <v>42</v>
      </c>
      <c r="G51" s="114">
        <v>49</v>
      </c>
      <c r="H51" s="114">
        <v>41</v>
      </c>
      <c r="I51" s="140">
        <v>61</v>
      </c>
      <c r="J51" s="115">
        <v>-3</v>
      </c>
      <c r="K51" s="116">
        <v>-4.918032786885246</v>
      </c>
    </row>
    <row r="52" spans="1:11" ht="14.1" customHeight="1" x14ac:dyDescent="0.2">
      <c r="A52" s="306">
        <v>71</v>
      </c>
      <c r="B52" s="307" t="s">
        <v>276</v>
      </c>
      <c r="C52" s="308"/>
      <c r="D52" s="113">
        <v>8.0628272251308903</v>
      </c>
      <c r="E52" s="115">
        <v>154</v>
      </c>
      <c r="F52" s="114">
        <v>98</v>
      </c>
      <c r="G52" s="114">
        <v>141</v>
      </c>
      <c r="H52" s="114">
        <v>126</v>
      </c>
      <c r="I52" s="140">
        <v>134</v>
      </c>
      <c r="J52" s="115">
        <v>20</v>
      </c>
      <c r="K52" s="116">
        <v>14.925373134328359</v>
      </c>
    </row>
    <row r="53" spans="1:11" ht="14.1" customHeight="1" x14ac:dyDescent="0.2">
      <c r="A53" s="306" t="s">
        <v>277</v>
      </c>
      <c r="B53" s="307" t="s">
        <v>278</v>
      </c>
      <c r="C53" s="308"/>
      <c r="D53" s="113">
        <v>2.670157068062827</v>
      </c>
      <c r="E53" s="115">
        <v>51</v>
      </c>
      <c r="F53" s="114">
        <v>29</v>
      </c>
      <c r="G53" s="114">
        <v>45</v>
      </c>
      <c r="H53" s="114">
        <v>44</v>
      </c>
      <c r="I53" s="140">
        <v>40</v>
      </c>
      <c r="J53" s="115">
        <v>11</v>
      </c>
      <c r="K53" s="116">
        <v>27.5</v>
      </c>
    </row>
    <row r="54" spans="1:11" ht="14.1" customHeight="1" x14ac:dyDescent="0.2">
      <c r="A54" s="306" t="s">
        <v>279</v>
      </c>
      <c r="B54" s="307" t="s">
        <v>280</v>
      </c>
      <c r="C54" s="308"/>
      <c r="D54" s="113">
        <v>4.6596858638743459</v>
      </c>
      <c r="E54" s="115">
        <v>89</v>
      </c>
      <c r="F54" s="114">
        <v>55</v>
      </c>
      <c r="G54" s="114">
        <v>81</v>
      </c>
      <c r="H54" s="114">
        <v>68</v>
      </c>
      <c r="I54" s="140">
        <v>78</v>
      </c>
      <c r="J54" s="115">
        <v>11</v>
      </c>
      <c r="K54" s="116">
        <v>14.102564102564102</v>
      </c>
    </row>
    <row r="55" spans="1:11" ht="14.1" customHeight="1" x14ac:dyDescent="0.2">
      <c r="A55" s="306">
        <v>72</v>
      </c>
      <c r="B55" s="307" t="s">
        <v>281</v>
      </c>
      <c r="C55" s="308"/>
      <c r="D55" s="113">
        <v>1.5706806282722514</v>
      </c>
      <c r="E55" s="115">
        <v>30</v>
      </c>
      <c r="F55" s="114">
        <v>20</v>
      </c>
      <c r="G55" s="114">
        <v>42</v>
      </c>
      <c r="H55" s="114">
        <v>23</v>
      </c>
      <c r="I55" s="140">
        <v>29</v>
      </c>
      <c r="J55" s="115">
        <v>1</v>
      </c>
      <c r="K55" s="116">
        <v>3.4482758620689653</v>
      </c>
    </row>
    <row r="56" spans="1:11" ht="14.1" customHeight="1" x14ac:dyDescent="0.2">
      <c r="A56" s="306" t="s">
        <v>282</v>
      </c>
      <c r="B56" s="307" t="s">
        <v>283</v>
      </c>
      <c r="C56" s="308"/>
      <c r="D56" s="113">
        <v>0.36649214659685864</v>
      </c>
      <c r="E56" s="115">
        <v>7</v>
      </c>
      <c r="F56" s="114">
        <v>5</v>
      </c>
      <c r="G56" s="114">
        <v>9</v>
      </c>
      <c r="H56" s="114">
        <v>4</v>
      </c>
      <c r="I56" s="140">
        <v>5</v>
      </c>
      <c r="J56" s="115">
        <v>2</v>
      </c>
      <c r="K56" s="116">
        <v>40</v>
      </c>
    </row>
    <row r="57" spans="1:11" ht="14.1" customHeight="1" x14ac:dyDescent="0.2">
      <c r="A57" s="306" t="s">
        <v>284</v>
      </c>
      <c r="B57" s="307" t="s">
        <v>285</v>
      </c>
      <c r="C57" s="308"/>
      <c r="D57" s="113">
        <v>0.89005235602094246</v>
      </c>
      <c r="E57" s="115">
        <v>17</v>
      </c>
      <c r="F57" s="114">
        <v>6</v>
      </c>
      <c r="G57" s="114">
        <v>15</v>
      </c>
      <c r="H57" s="114">
        <v>11</v>
      </c>
      <c r="I57" s="140">
        <v>12</v>
      </c>
      <c r="J57" s="115">
        <v>5</v>
      </c>
      <c r="K57" s="116">
        <v>41.666666666666664</v>
      </c>
    </row>
    <row r="58" spans="1:11" ht="14.1" customHeight="1" x14ac:dyDescent="0.2">
      <c r="A58" s="306">
        <v>73</v>
      </c>
      <c r="B58" s="307" t="s">
        <v>286</v>
      </c>
      <c r="C58" s="308"/>
      <c r="D58" s="113">
        <v>2.3036649214659688</v>
      </c>
      <c r="E58" s="115">
        <v>44</v>
      </c>
      <c r="F58" s="114">
        <v>18</v>
      </c>
      <c r="G58" s="114">
        <v>55</v>
      </c>
      <c r="H58" s="114">
        <v>18</v>
      </c>
      <c r="I58" s="140">
        <v>25</v>
      </c>
      <c r="J58" s="115">
        <v>19</v>
      </c>
      <c r="K58" s="116">
        <v>76</v>
      </c>
    </row>
    <row r="59" spans="1:11" ht="14.1" customHeight="1" x14ac:dyDescent="0.2">
      <c r="A59" s="306" t="s">
        <v>287</v>
      </c>
      <c r="B59" s="307" t="s">
        <v>288</v>
      </c>
      <c r="C59" s="308"/>
      <c r="D59" s="113">
        <v>1.7801047120418849</v>
      </c>
      <c r="E59" s="115">
        <v>34</v>
      </c>
      <c r="F59" s="114">
        <v>15</v>
      </c>
      <c r="G59" s="114">
        <v>40</v>
      </c>
      <c r="H59" s="114">
        <v>10</v>
      </c>
      <c r="I59" s="140">
        <v>16</v>
      </c>
      <c r="J59" s="115">
        <v>18</v>
      </c>
      <c r="K59" s="116">
        <v>112.5</v>
      </c>
    </row>
    <row r="60" spans="1:11" ht="14.1" customHeight="1" x14ac:dyDescent="0.2">
      <c r="A60" s="306">
        <v>81</v>
      </c>
      <c r="B60" s="307" t="s">
        <v>289</v>
      </c>
      <c r="C60" s="308"/>
      <c r="D60" s="113">
        <v>7.2774869109947646</v>
      </c>
      <c r="E60" s="115">
        <v>139</v>
      </c>
      <c r="F60" s="114">
        <v>158</v>
      </c>
      <c r="G60" s="114">
        <v>153</v>
      </c>
      <c r="H60" s="114">
        <v>81</v>
      </c>
      <c r="I60" s="140">
        <v>134</v>
      </c>
      <c r="J60" s="115">
        <v>5</v>
      </c>
      <c r="K60" s="116">
        <v>3.7313432835820897</v>
      </c>
    </row>
    <row r="61" spans="1:11" ht="14.1" customHeight="1" x14ac:dyDescent="0.2">
      <c r="A61" s="306" t="s">
        <v>290</v>
      </c>
      <c r="B61" s="307" t="s">
        <v>291</v>
      </c>
      <c r="C61" s="308"/>
      <c r="D61" s="113">
        <v>2.8795811518324608</v>
      </c>
      <c r="E61" s="115">
        <v>55</v>
      </c>
      <c r="F61" s="114">
        <v>31</v>
      </c>
      <c r="G61" s="114">
        <v>76</v>
      </c>
      <c r="H61" s="114">
        <v>27</v>
      </c>
      <c r="I61" s="140">
        <v>55</v>
      </c>
      <c r="J61" s="115">
        <v>0</v>
      </c>
      <c r="K61" s="116">
        <v>0</v>
      </c>
    </row>
    <row r="62" spans="1:11" ht="14.1" customHeight="1" x14ac:dyDescent="0.2">
      <c r="A62" s="306" t="s">
        <v>292</v>
      </c>
      <c r="B62" s="307" t="s">
        <v>293</v>
      </c>
      <c r="C62" s="308"/>
      <c r="D62" s="113">
        <v>1.9895287958115184</v>
      </c>
      <c r="E62" s="115">
        <v>38</v>
      </c>
      <c r="F62" s="114">
        <v>93</v>
      </c>
      <c r="G62" s="114">
        <v>37</v>
      </c>
      <c r="H62" s="114">
        <v>22</v>
      </c>
      <c r="I62" s="140">
        <v>32</v>
      </c>
      <c r="J62" s="115">
        <v>6</v>
      </c>
      <c r="K62" s="116">
        <v>18.75</v>
      </c>
    </row>
    <row r="63" spans="1:11" ht="14.1" customHeight="1" x14ac:dyDescent="0.2">
      <c r="A63" s="306"/>
      <c r="B63" s="307" t="s">
        <v>294</v>
      </c>
      <c r="C63" s="308"/>
      <c r="D63" s="113">
        <v>1.6230366492146597</v>
      </c>
      <c r="E63" s="115">
        <v>31</v>
      </c>
      <c r="F63" s="114">
        <v>80</v>
      </c>
      <c r="G63" s="114">
        <v>30</v>
      </c>
      <c r="H63" s="114">
        <v>22</v>
      </c>
      <c r="I63" s="140">
        <v>24</v>
      </c>
      <c r="J63" s="115">
        <v>7</v>
      </c>
      <c r="K63" s="116">
        <v>29.166666666666668</v>
      </c>
    </row>
    <row r="64" spans="1:11" ht="14.1" customHeight="1" x14ac:dyDescent="0.2">
      <c r="A64" s="306" t="s">
        <v>295</v>
      </c>
      <c r="B64" s="307" t="s">
        <v>296</v>
      </c>
      <c r="C64" s="308"/>
      <c r="D64" s="113">
        <v>1.256544502617801</v>
      </c>
      <c r="E64" s="115">
        <v>24</v>
      </c>
      <c r="F64" s="114">
        <v>8</v>
      </c>
      <c r="G64" s="114">
        <v>19</v>
      </c>
      <c r="H64" s="114">
        <v>16</v>
      </c>
      <c r="I64" s="140">
        <v>33</v>
      </c>
      <c r="J64" s="115">
        <v>-9</v>
      </c>
      <c r="K64" s="116">
        <v>-27.272727272727273</v>
      </c>
    </row>
    <row r="65" spans="1:11" ht="14.1" customHeight="1" x14ac:dyDescent="0.2">
      <c r="A65" s="306" t="s">
        <v>297</v>
      </c>
      <c r="B65" s="307" t="s">
        <v>298</v>
      </c>
      <c r="C65" s="308"/>
      <c r="D65" s="113">
        <v>0.41884816753926701</v>
      </c>
      <c r="E65" s="115">
        <v>8</v>
      </c>
      <c r="F65" s="114">
        <v>10</v>
      </c>
      <c r="G65" s="114">
        <v>13</v>
      </c>
      <c r="H65" s="114">
        <v>7</v>
      </c>
      <c r="I65" s="140">
        <v>4</v>
      </c>
      <c r="J65" s="115">
        <v>4</v>
      </c>
      <c r="K65" s="116">
        <v>100</v>
      </c>
    </row>
    <row r="66" spans="1:11" ht="14.1" customHeight="1" x14ac:dyDescent="0.2">
      <c r="A66" s="306">
        <v>82</v>
      </c>
      <c r="B66" s="307" t="s">
        <v>299</v>
      </c>
      <c r="C66" s="308"/>
      <c r="D66" s="113">
        <v>2.7748691099476441</v>
      </c>
      <c r="E66" s="115">
        <v>53</v>
      </c>
      <c r="F66" s="114">
        <v>48</v>
      </c>
      <c r="G66" s="114">
        <v>80</v>
      </c>
      <c r="H66" s="114">
        <v>49</v>
      </c>
      <c r="I66" s="140">
        <v>42</v>
      </c>
      <c r="J66" s="115">
        <v>11</v>
      </c>
      <c r="K66" s="116">
        <v>26.19047619047619</v>
      </c>
    </row>
    <row r="67" spans="1:11" ht="14.1" customHeight="1" x14ac:dyDescent="0.2">
      <c r="A67" s="306" t="s">
        <v>300</v>
      </c>
      <c r="B67" s="307" t="s">
        <v>301</v>
      </c>
      <c r="C67" s="308"/>
      <c r="D67" s="113">
        <v>1.5183246073298429</v>
      </c>
      <c r="E67" s="115">
        <v>29</v>
      </c>
      <c r="F67" s="114">
        <v>37</v>
      </c>
      <c r="G67" s="114">
        <v>42</v>
      </c>
      <c r="H67" s="114">
        <v>35</v>
      </c>
      <c r="I67" s="140">
        <v>29</v>
      </c>
      <c r="J67" s="115">
        <v>0</v>
      </c>
      <c r="K67" s="116">
        <v>0</v>
      </c>
    </row>
    <row r="68" spans="1:11" ht="14.1" customHeight="1" x14ac:dyDescent="0.2">
      <c r="A68" s="306" t="s">
        <v>302</v>
      </c>
      <c r="B68" s="307" t="s">
        <v>303</v>
      </c>
      <c r="C68" s="308"/>
      <c r="D68" s="113">
        <v>0.52356020942408377</v>
      </c>
      <c r="E68" s="115">
        <v>10</v>
      </c>
      <c r="F68" s="114">
        <v>8</v>
      </c>
      <c r="G68" s="114">
        <v>21</v>
      </c>
      <c r="H68" s="114">
        <v>9</v>
      </c>
      <c r="I68" s="140">
        <v>8</v>
      </c>
      <c r="J68" s="115">
        <v>2</v>
      </c>
      <c r="K68" s="116">
        <v>25</v>
      </c>
    </row>
    <row r="69" spans="1:11" ht="14.1" customHeight="1" x14ac:dyDescent="0.2">
      <c r="A69" s="306">
        <v>83</v>
      </c>
      <c r="B69" s="307" t="s">
        <v>304</v>
      </c>
      <c r="C69" s="308"/>
      <c r="D69" s="113">
        <v>4.1361256544502618</v>
      </c>
      <c r="E69" s="115">
        <v>79</v>
      </c>
      <c r="F69" s="114">
        <v>67</v>
      </c>
      <c r="G69" s="114">
        <v>246</v>
      </c>
      <c r="H69" s="114">
        <v>61</v>
      </c>
      <c r="I69" s="140">
        <v>56</v>
      </c>
      <c r="J69" s="115">
        <v>23</v>
      </c>
      <c r="K69" s="116">
        <v>41.071428571428569</v>
      </c>
    </row>
    <row r="70" spans="1:11" ht="14.1" customHeight="1" x14ac:dyDescent="0.2">
      <c r="A70" s="306" t="s">
        <v>305</v>
      </c>
      <c r="B70" s="307" t="s">
        <v>306</v>
      </c>
      <c r="C70" s="308"/>
      <c r="D70" s="113">
        <v>2.8795811518324608</v>
      </c>
      <c r="E70" s="115">
        <v>55</v>
      </c>
      <c r="F70" s="114">
        <v>52</v>
      </c>
      <c r="G70" s="114">
        <v>221</v>
      </c>
      <c r="H70" s="114">
        <v>50</v>
      </c>
      <c r="I70" s="140">
        <v>44</v>
      </c>
      <c r="J70" s="115">
        <v>11</v>
      </c>
      <c r="K70" s="116">
        <v>25</v>
      </c>
    </row>
    <row r="71" spans="1:11" ht="14.1" customHeight="1" x14ac:dyDescent="0.2">
      <c r="A71" s="306"/>
      <c r="B71" s="307" t="s">
        <v>307</v>
      </c>
      <c r="C71" s="308"/>
      <c r="D71" s="113">
        <v>1.0994764397905759</v>
      </c>
      <c r="E71" s="115">
        <v>21</v>
      </c>
      <c r="F71" s="114">
        <v>31</v>
      </c>
      <c r="G71" s="114">
        <v>172</v>
      </c>
      <c r="H71" s="114">
        <v>27</v>
      </c>
      <c r="I71" s="140">
        <v>23</v>
      </c>
      <c r="J71" s="115">
        <v>-2</v>
      </c>
      <c r="K71" s="116">
        <v>-8.695652173913043</v>
      </c>
    </row>
    <row r="72" spans="1:11" ht="14.1" customHeight="1" x14ac:dyDescent="0.2">
      <c r="A72" s="306">
        <v>84</v>
      </c>
      <c r="B72" s="307" t="s">
        <v>308</v>
      </c>
      <c r="C72" s="308"/>
      <c r="D72" s="113">
        <v>3.0366492146596857</v>
      </c>
      <c r="E72" s="115">
        <v>58</v>
      </c>
      <c r="F72" s="114">
        <v>42</v>
      </c>
      <c r="G72" s="114">
        <v>54</v>
      </c>
      <c r="H72" s="114">
        <v>27</v>
      </c>
      <c r="I72" s="140">
        <v>53</v>
      </c>
      <c r="J72" s="115">
        <v>5</v>
      </c>
      <c r="K72" s="116">
        <v>9.433962264150944</v>
      </c>
    </row>
    <row r="73" spans="1:11" ht="14.1" customHeight="1" x14ac:dyDescent="0.2">
      <c r="A73" s="306" t="s">
        <v>309</v>
      </c>
      <c r="B73" s="307" t="s">
        <v>310</v>
      </c>
      <c r="C73" s="308"/>
      <c r="D73" s="113">
        <v>0.26178010471204188</v>
      </c>
      <c r="E73" s="115">
        <v>5</v>
      </c>
      <c r="F73" s="114">
        <v>4</v>
      </c>
      <c r="G73" s="114">
        <v>18</v>
      </c>
      <c r="H73" s="114" t="s">
        <v>513</v>
      </c>
      <c r="I73" s="140">
        <v>8</v>
      </c>
      <c r="J73" s="115">
        <v>-3</v>
      </c>
      <c r="K73" s="116">
        <v>-37.5</v>
      </c>
    </row>
    <row r="74" spans="1:11" ht="14.1" customHeight="1" x14ac:dyDescent="0.2">
      <c r="A74" s="306" t="s">
        <v>311</v>
      </c>
      <c r="B74" s="307" t="s">
        <v>312</v>
      </c>
      <c r="C74" s="308"/>
      <c r="D74" s="113">
        <v>0.83769633507853403</v>
      </c>
      <c r="E74" s="115">
        <v>16</v>
      </c>
      <c r="F74" s="114">
        <v>6</v>
      </c>
      <c r="G74" s="114">
        <v>7</v>
      </c>
      <c r="H74" s="114">
        <v>5</v>
      </c>
      <c r="I74" s="140">
        <v>5</v>
      </c>
      <c r="J74" s="115">
        <v>11</v>
      </c>
      <c r="K74" s="116">
        <v>220</v>
      </c>
    </row>
    <row r="75" spans="1:11" ht="14.1" customHeight="1" x14ac:dyDescent="0.2">
      <c r="A75" s="306" t="s">
        <v>313</v>
      </c>
      <c r="B75" s="307" t="s">
        <v>314</v>
      </c>
      <c r="C75" s="308"/>
      <c r="D75" s="113">
        <v>1.4136125654450262</v>
      </c>
      <c r="E75" s="115">
        <v>27</v>
      </c>
      <c r="F75" s="114">
        <v>26</v>
      </c>
      <c r="G75" s="114">
        <v>11</v>
      </c>
      <c r="H75" s="114">
        <v>13</v>
      </c>
      <c r="I75" s="140">
        <v>32</v>
      </c>
      <c r="J75" s="115">
        <v>-5</v>
      </c>
      <c r="K75" s="116">
        <v>-15.625</v>
      </c>
    </row>
    <row r="76" spans="1:11" ht="14.1" customHeight="1" x14ac:dyDescent="0.2">
      <c r="A76" s="306">
        <v>91</v>
      </c>
      <c r="B76" s="307" t="s">
        <v>315</v>
      </c>
      <c r="C76" s="308"/>
      <c r="D76" s="113" t="s">
        <v>513</v>
      </c>
      <c r="E76" s="115" t="s">
        <v>513</v>
      </c>
      <c r="F76" s="114" t="s">
        <v>513</v>
      </c>
      <c r="G76" s="114">
        <v>3</v>
      </c>
      <c r="H76" s="114">
        <v>5</v>
      </c>
      <c r="I76" s="140">
        <v>4</v>
      </c>
      <c r="J76" s="115" t="s">
        <v>513</v>
      </c>
      <c r="K76" s="116" t="s">
        <v>513</v>
      </c>
    </row>
    <row r="77" spans="1:11" ht="14.1" customHeight="1" x14ac:dyDescent="0.2">
      <c r="A77" s="306">
        <v>92</v>
      </c>
      <c r="B77" s="307" t="s">
        <v>316</v>
      </c>
      <c r="C77" s="308"/>
      <c r="D77" s="113">
        <v>3.2984293193717278</v>
      </c>
      <c r="E77" s="115">
        <v>63</v>
      </c>
      <c r="F77" s="114">
        <v>200</v>
      </c>
      <c r="G77" s="114">
        <v>55</v>
      </c>
      <c r="H77" s="114">
        <v>65</v>
      </c>
      <c r="I77" s="140">
        <v>75</v>
      </c>
      <c r="J77" s="115">
        <v>-12</v>
      </c>
      <c r="K77" s="116">
        <v>-16</v>
      </c>
    </row>
    <row r="78" spans="1:11" ht="14.1" customHeight="1" x14ac:dyDescent="0.2">
      <c r="A78" s="306">
        <v>93</v>
      </c>
      <c r="B78" s="307" t="s">
        <v>317</v>
      </c>
      <c r="C78" s="308"/>
      <c r="D78" s="113">
        <v>1.0994764397905759</v>
      </c>
      <c r="E78" s="115">
        <v>21</v>
      </c>
      <c r="F78" s="114">
        <v>12</v>
      </c>
      <c r="G78" s="114">
        <v>41</v>
      </c>
      <c r="H78" s="114">
        <v>21</v>
      </c>
      <c r="I78" s="140">
        <v>19</v>
      </c>
      <c r="J78" s="115">
        <v>2</v>
      </c>
      <c r="K78" s="116">
        <v>10.526315789473685</v>
      </c>
    </row>
    <row r="79" spans="1:11" ht="14.1" customHeight="1" x14ac:dyDescent="0.2">
      <c r="A79" s="306">
        <v>94</v>
      </c>
      <c r="B79" s="307" t="s">
        <v>318</v>
      </c>
      <c r="C79" s="308"/>
      <c r="D79" s="113">
        <v>0.52356020942408377</v>
      </c>
      <c r="E79" s="115">
        <v>10</v>
      </c>
      <c r="F79" s="114">
        <v>13</v>
      </c>
      <c r="G79" s="114">
        <v>22</v>
      </c>
      <c r="H79" s="114">
        <v>9</v>
      </c>
      <c r="I79" s="140">
        <v>13</v>
      </c>
      <c r="J79" s="115">
        <v>-3</v>
      </c>
      <c r="K79" s="116">
        <v>-23.076923076923077</v>
      </c>
    </row>
    <row r="80" spans="1:11" ht="14.1" customHeight="1" x14ac:dyDescent="0.2">
      <c r="A80" s="306" t="s">
        <v>319</v>
      </c>
      <c r="B80" s="307" t="s">
        <v>320</v>
      </c>
      <c r="C80" s="308"/>
      <c r="D80" s="113">
        <v>0.20942408376963351</v>
      </c>
      <c r="E80" s="115">
        <v>4</v>
      </c>
      <c r="F80" s="114">
        <v>15</v>
      </c>
      <c r="G80" s="114">
        <v>39</v>
      </c>
      <c r="H80" s="114">
        <v>17</v>
      </c>
      <c r="I80" s="140">
        <v>10</v>
      </c>
      <c r="J80" s="115">
        <v>-6</v>
      </c>
      <c r="K80" s="116">
        <v>-60</v>
      </c>
    </row>
    <row r="81" spans="1:11" ht="14.1" customHeight="1" x14ac:dyDescent="0.2">
      <c r="A81" s="310" t="s">
        <v>321</v>
      </c>
      <c r="B81" s="311" t="s">
        <v>333</v>
      </c>
      <c r="C81" s="312"/>
      <c r="D81" s="125">
        <v>0.62827225130890052</v>
      </c>
      <c r="E81" s="143">
        <v>12</v>
      </c>
      <c r="F81" s="144">
        <v>28</v>
      </c>
      <c r="G81" s="144">
        <v>152</v>
      </c>
      <c r="H81" s="144">
        <v>26</v>
      </c>
      <c r="I81" s="145">
        <v>15</v>
      </c>
      <c r="J81" s="143">
        <v>-3</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1976</v>
      </c>
      <c r="E11" s="114">
        <v>1817</v>
      </c>
      <c r="F11" s="114">
        <v>2246</v>
      </c>
      <c r="G11" s="114">
        <v>1477</v>
      </c>
      <c r="H11" s="140">
        <v>1920</v>
      </c>
      <c r="I11" s="115">
        <v>56</v>
      </c>
      <c r="J11" s="116">
        <v>2.9166666666666665</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11.993927125506072</v>
      </c>
      <c r="D14" s="115">
        <v>237</v>
      </c>
      <c r="E14" s="114">
        <v>180</v>
      </c>
      <c r="F14" s="114">
        <v>248</v>
      </c>
      <c r="G14" s="114">
        <v>198</v>
      </c>
      <c r="H14" s="140">
        <v>246</v>
      </c>
      <c r="I14" s="115">
        <v>-9</v>
      </c>
      <c r="J14" s="116">
        <v>-3.6585365853658538</v>
      </c>
      <c r="K14" s="110"/>
      <c r="L14" s="110"/>
      <c r="M14" s="110"/>
      <c r="N14" s="110"/>
      <c r="O14" s="110"/>
    </row>
    <row r="15" spans="1:15" s="110" customFormat="1" ht="24.95" customHeight="1" x14ac:dyDescent="0.2">
      <c r="A15" s="193" t="s">
        <v>216</v>
      </c>
      <c r="B15" s="199" t="s">
        <v>217</v>
      </c>
      <c r="C15" s="113">
        <v>6.1234817813765181</v>
      </c>
      <c r="D15" s="115">
        <v>121</v>
      </c>
      <c r="E15" s="114">
        <v>110</v>
      </c>
      <c r="F15" s="114">
        <v>147</v>
      </c>
      <c r="G15" s="114">
        <v>98</v>
      </c>
      <c r="H15" s="140">
        <v>101</v>
      </c>
      <c r="I15" s="115">
        <v>20</v>
      </c>
      <c r="J15" s="116">
        <v>19.801980198019802</v>
      </c>
    </row>
    <row r="16" spans="1:15" s="287" customFormat="1" ht="24.95" customHeight="1" x14ac:dyDescent="0.2">
      <c r="A16" s="193" t="s">
        <v>218</v>
      </c>
      <c r="B16" s="199" t="s">
        <v>141</v>
      </c>
      <c r="C16" s="113">
        <v>5.0607287449392713</v>
      </c>
      <c r="D16" s="115">
        <v>100</v>
      </c>
      <c r="E16" s="114">
        <v>60</v>
      </c>
      <c r="F16" s="114">
        <v>90</v>
      </c>
      <c r="G16" s="114">
        <v>92</v>
      </c>
      <c r="H16" s="140">
        <v>133</v>
      </c>
      <c r="I16" s="115">
        <v>-33</v>
      </c>
      <c r="J16" s="116">
        <v>-24.81203007518797</v>
      </c>
      <c r="K16" s="110"/>
      <c r="L16" s="110"/>
      <c r="M16" s="110"/>
      <c r="N16" s="110"/>
      <c r="O16" s="110"/>
    </row>
    <row r="17" spans="1:15" s="110" customFormat="1" ht="24.95" customHeight="1" x14ac:dyDescent="0.2">
      <c r="A17" s="193" t="s">
        <v>142</v>
      </c>
      <c r="B17" s="199" t="s">
        <v>220</v>
      </c>
      <c r="C17" s="113">
        <v>0.80971659919028338</v>
      </c>
      <c r="D17" s="115">
        <v>16</v>
      </c>
      <c r="E17" s="114">
        <v>10</v>
      </c>
      <c r="F17" s="114">
        <v>11</v>
      </c>
      <c r="G17" s="114">
        <v>8</v>
      </c>
      <c r="H17" s="140">
        <v>12</v>
      </c>
      <c r="I17" s="115">
        <v>4</v>
      </c>
      <c r="J17" s="116">
        <v>33.333333333333336</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16.143724696356276</v>
      </c>
      <c r="D19" s="115">
        <v>319</v>
      </c>
      <c r="E19" s="114">
        <v>225</v>
      </c>
      <c r="F19" s="114">
        <v>319</v>
      </c>
      <c r="G19" s="114">
        <v>211</v>
      </c>
      <c r="H19" s="140">
        <v>303</v>
      </c>
      <c r="I19" s="115">
        <v>16</v>
      </c>
      <c r="J19" s="116">
        <v>5.2805280528052805</v>
      </c>
    </row>
    <row r="20" spans="1:15" s="287" customFormat="1" ht="24.95" customHeight="1" x14ac:dyDescent="0.2">
      <c r="A20" s="193" t="s">
        <v>148</v>
      </c>
      <c r="B20" s="199" t="s">
        <v>149</v>
      </c>
      <c r="C20" s="113">
        <v>10.728744939271255</v>
      </c>
      <c r="D20" s="115">
        <v>212</v>
      </c>
      <c r="E20" s="114">
        <v>152</v>
      </c>
      <c r="F20" s="114">
        <v>186</v>
      </c>
      <c r="G20" s="114">
        <v>156</v>
      </c>
      <c r="H20" s="140">
        <v>180</v>
      </c>
      <c r="I20" s="115">
        <v>32</v>
      </c>
      <c r="J20" s="116">
        <v>17.777777777777779</v>
      </c>
      <c r="K20" s="110"/>
      <c r="L20" s="110"/>
      <c r="M20" s="110"/>
      <c r="N20" s="110"/>
      <c r="O20" s="110"/>
    </row>
    <row r="21" spans="1:15" s="110" customFormat="1" ht="24.95" customHeight="1" x14ac:dyDescent="0.2">
      <c r="A21" s="201" t="s">
        <v>150</v>
      </c>
      <c r="B21" s="202" t="s">
        <v>151</v>
      </c>
      <c r="C21" s="113">
        <v>7.4898785425101213</v>
      </c>
      <c r="D21" s="115">
        <v>148</v>
      </c>
      <c r="E21" s="114">
        <v>120</v>
      </c>
      <c r="F21" s="114">
        <v>98</v>
      </c>
      <c r="G21" s="114">
        <v>89</v>
      </c>
      <c r="H21" s="140">
        <v>115</v>
      </c>
      <c r="I21" s="115">
        <v>33</v>
      </c>
      <c r="J21" s="116">
        <v>28.695652173913043</v>
      </c>
    </row>
    <row r="22" spans="1:15" s="110" customFormat="1" ht="24.95" customHeight="1" x14ac:dyDescent="0.2">
      <c r="A22" s="201" t="s">
        <v>152</v>
      </c>
      <c r="B22" s="199" t="s">
        <v>153</v>
      </c>
      <c r="C22" s="113">
        <v>1.1639676113360324</v>
      </c>
      <c r="D22" s="115">
        <v>23</v>
      </c>
      <c r="E22" s="114">
        <v>15</v>
      </c>
      <c r="F22" s="114">
        <v>14</v>
      </c>
      <c r="G22" s="114">
        <v>12</v>
      </c>
      <c r="H22" s="140">
        <v>26</v>
      </c>
      <c r="I22" s="115">
        <v>-3</v>
      </c>
      <c r="J22" s="116">
        <v>-11.538461538461538</v>
      </c>
    </row>
    <row r="23" spans="1:15" s="110" customFormat="1" ht="24.95" customHeight="1" x14ac:dyDescent="0.2">
      <c r="A23" s="193" t="s">
        <v>154</v>
      </c>
      <c r="B23" s="199" t="s">
        <v>155</v>
      </c>
      <c r="C23" s="113">
        <v>1.417004048582996</v>
      </c>
      <c r="D23" s="115">
        <v>28</v>
      </c>
      <c r="E23" s="114">
        <v>18</v>
      </c>
      <c r="F23" s="114">
        <v>41</v>
      </c>
      <c r="G23" s="114">
        <v>29</v>
      </c>
      <c r="H23" s="140">
        <v>48</v>
      </c>
      <c r="I23" s="115">
        <v>-20</v>
      </c>
      <c r="J23" s="116">
        <v>-41.666666666666664</v>
      </c>
    </row>
    <row r="24" spans="1:15" s="110" customFormat="1" ht="24.95" customHeight="1" x14ac:dyDescent="0.2">
      <c r="A24" s="193" t="s">
        <v>156</v>
      </c>
      <c r="B24" s="199" t="s">
        <v>221</v>
      </c>
      <c r="C24" s="113">
        <v>4.5546558704453437</v>
      </c>
      <c r="D24" s="115">
        <v>90</v>
      </c>
      <c r="E24" s="114">
        <v>98</v>
      </c>
      <c r="F24" s="114">
        <v>125</v>
      </c>
      <c r="G24" s="114">
        <v>77</v>
      </c>
      <c r="H24" s="140">
        <v>113</v>
      </c>
      <c r="I24" s="115">
        <v>-23</v>
      </c>
      <c r="J24" s="116">
        <v>-20.353982300884955</v>
      </c>
    </row>
    <row r="25" spans="1:15" s="110" customFormat="1" ht="24.95" customHeight="1" x14ac:dyDescent="0.2">
      <c r="A25" s="193" t="s">
        <v>222</v>
      </c>
      <c r="B25" s="204" t="s">
        <v>159</v>
      </c>
      <c r="C25" s="113">
        <v>7.5404858299595139</v>
      </c>
      <c r="D25" s="115">
        <v>149</v>
      </c>
      <c r="E25" s="114">
        <v>349</v>
      </c>
      <c r="F25" s="114">
        <v>199</v>
      </c>
      <c r="G25" s="114">
        <v>152</v>
      </c>
      <c r="H25" s="140">
        <v>144</v>
      </c>
      <c r="I25" s="115">
        <v>5</v>
      </c>
      <c r="J25" s="116">
        <v>3.4722222222222223</v>
      </c>
    </row>
    <row r="26" spans="1:15" s="110" customFormat="1" ht="24.95" customHeight="1" x14ac:dyDescent="0.2">
      <c r="A26" s="201">
        <v>782.78300000000002</v>
      </c>
      <c r="B26" s="203" t="s">
        <v>160</v>
      </c>
      <c r="C26" s="113">
        <v>5.7692307692307692</v>
      </c>
      <c r="D26" s="115">
        <v>114</v>
      </c>
      <c r="E26" s="114">
        <v>167</v>
      </c>
      <c r="F26" s="114">
        <v>150</v>
      </c>
      <c r="G26" s="114">
        <v>153</v>
      </c>
      <c r="H26" s="140">
        <v>140</v>
      </c>
      <c r="I26" s="115">
        <v>-26</v>
      </c>
      <c r="J26" s="116">
        <v>-18.571428571428573</v>
      </c>
    </row>
    <row r="27" spans="1:15" s="110" customFormat="1" ht="24.95" customHeight="1" x14ac:dyDescent="0.2">
      <c r="A27" s="193" t="s">
        <v>161</v>
      </c>
      <c r="B27" s="199" t="s">
        <v>162</v>
      </c>
      <c r="C27" s="113">
        <v>4.0991902834008096</v>
      </c>
      <c r="D27" s="115">
        <v>81</v>
      </c>
      <c r="E27" s="114">
        <v>41</v>
      </c>
      <c r="F27" s="114">
        <v>73</v>
      </c>
      <c r="G27" s="114">
        <v>32</v>
      </c>
      <c r="H27" s="140">
        <v>65</v>
      </c>
      <c r="I27" s="115">
        <v>16</v>
      </c>
      <c r="J27" s="116">
        <v>24.615384615384617</v>
      </c>
    </row>
    <row r="28" spans="1:15" s="110" customFormat="1" ht="24.95" customHeight="1" x14ac:dyDescent="0.2">
      <c r="A28" s="193" t="s">
        <v>163</v>
      </c>
      <c r="B28" s="199" t="s">
        <v>164</v>
      </c>
      <c r="C28" s="113">
        <v>4.048582995951417</v>
      </c>
      <c r="D28" s="115">
        <v>80</v>
      </c>
      <c r="E28" s="114">
        <v>38</v>
      </c>
      <c r="F28" s="114">
        <v>183</v>
      </c>
      <c r="G28" s="114">
        <v>48</v>
      </c>
      <c r="H28" s="140">
        <v>58</v>
      </c>
      <c r="I28" s="115">
        <v>22</v>
      </c>
      <c r="J28" s="116">
        <v>37.931034482758619</v>
      </c>
    </row>
    <row r="29" spans="1:15" s="110" customFormat="1" ht="24.95" customHeight="1" x14ac:dyDescent="0.2">
      <c r="A29" s="193">
        <v>86</v>
      </c>
      <c r="B29" s="199" t="s">
        <v>165</v>
      </c>
      <c r="C29" s="113">
        <v>5.8704453441295543</v>
      </c>
      <c r="D29" s="115">
        <v>116</v>
      </c>
      <c r="E29" s="114">
        <v>141</v>
      </c>
      <c r="F29" s="114">
        <v>152</v>
      </c>
      <c r="G29" s="114">
        <v>108</v>
      </c>
      <c r="H29" s="140">
        <v>133</v>
      </c>
      <c r="I29" s="115">
        <v>-17</v>
      </c>
      <c r="J29" s="116">
        <v>-12.781954887218046</v>
      </c>
    </row>
    <row r="30" spans="1:15" s="110" customFormat="1" ht="24.95" customHeight="1" x14ac:dyDescent="0.2">
      <c r="A30" s="193">
        <v>87.88</v>
      </c>
      <c r="B30" s="204" t="s">
        <v>166</v>
      </c>
      <c r="C30" s="113">
        <v>7.7429149797570851</v>
      </c>
      <c r="D30" s="115">
        <v>153</v>
      </c>
      <c r="E30" s="114">
        <v>114</v>
      </c>
      <c r="F30" s="114">
        <v>302</v>
      </c>
      <c r="G30" s="114">
        <v>106</v>
      </c>
      <c r="H30" s="140">
        <v>133</v>
      </c>
      <c r="I30" s="115">
        <v>20</v>
      </c>
      <c r="J30" s="116">
        <v>15.037593984962406</v>
      </c>
    </row>
    <row r="31" spans="1:15" s="110" customFormat="1" ht="24.95" customHeight="1" x14ac:dyDescent="0.2">
      <c r="A31" s="193" t="s">
        <v>167</v>
      </c>
      <c r="B31" s="199" t="s">
        <v>168</v>
      </c>
      <c r="C31" s="113">
        <v>4.2510121457489882</v>
      </c>
      <c r="D31" s="115">
        <v>84</v>
      </c>
      <c r="E31" s="114">
        <v>63</v>
      </c>
      <c r="F31" s="114">
        <v>91</v>
      </c>
      <c r="G31" s="114">
        <v>72</v>
      </c>
      <c r="H31" s="140">
        <v>58</v>
      </c>
      <c r="I31" s="115">
        <v>26</v>
      </c>
      <c r="J31" s="116">
        <v>44.827586206896555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80.819838056680169</v>
      </c>
      <c r="D36" s="143">
        <v>1597</v>
      </c>
      <c r="E36" s="144">
        <v>1541</v>
      </c>
      <c r="F36" s="144">
        <v>1933</v>
      </c>
      <c r="G36" s="144">
        <v>1245</v>
      </c>
      <c r="H36" s="145">
        <v>1516</v>
      </c>
      <c r="I36" s="143">
        <v>81</v>
      </c>
      <c r="J36" s="146">
        <v>5.3430079155672825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1976</v>
      </c>
      <c r="F11" s="264">
        <v>1817</v>
      </c>
      <c r="G11" s="264">
        <v>2246</v>
      </c>
      <c r="H11" s="264">
        <v>1477</v>
      </c>
      <c r="I11" s="265">
        <v>1920</v>
      </c>
      <c r="J11" s="263">
        <v>56</v>
      </c>
      <c r="K11" s="266">
        <v>2.9166666666666665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23.228744939271255</v>
      </c>
      <c r="E13" s="115">
        <v>459</v>
      </c>
      <c r="F13" s="114">
        <v>419</v>
      </c>
      <c r="G13" s="114">
        <v>495</v>
      </c>
      <c r="H13" s="114">
        <v>416</v>
      </c>
      <c r="I13" s="140">
        <v>469</v>
      </c>
      <c r="J13" s="115">
        <v>-10</v>
      </c>
      <c r="K13" s="116">
        <v>-2.1321961620469083</v>
      </c>
    </row>
    <row r="14" spans="1:17" ht="15.95" customHeight="1" x14ac:dyDescent="0.2">
      <c r="A14" s="306" t="s">
        <v>230</v>
      </c>
      <c r="B14" s="307"/>
      <c r="C14" s="308"/>
      <c r="D14" s="113">
        <v>58.653846153846153</v>
      </c>
      <c r="E14" s="115">
        <v>1159</v>
      </c>
      <c r="F14" s="114">
        <v>1134</v>
      </c>
      <c r="G14" s="114">
        <v>1302</v>
      </c>
      <c r="H14" s="114">
        <v>798</v>
      </c>
      <c r="I14" s="140">
        <v>1138</v>
      </c>
      <c r="J14" s="115">
        <v>21</v>
      </c>
      <c r="K14" s="116">
        <v>1.8453427065026362</v>
      </c>
    </row>
    <row r="15" spans="1:17" ht="15.95" customHeight="1" x14ac:dyDescent="0.2">
      <c r="A15" s="306" t="s">
        <v>231</v>
      </c>
      <c r="B15" s="307"/>
      <c r="C15" s="308"/>
      <c r="D15" s="113">
        <v>7.4392712550607287</v>
      </c>
      <c r="E15" s="115">
        <v>147</v>
      </c>
      <c r="F15" s="114">
        <v>98</v>
      </c>
      <c r="G15" s="114">
        <v>106</v>
      </c>
      <c r="H15" s="114">
        <v>102</v>
      </c>
      <c r="I15" s="140">
        <v>124</v>
      </c>
      <c r="J15" s="115">
        <v>23</v>
      </c>
      <c r="K15" s="116">
        <v>18.548387096774192</v>
      </c>
    </row>
    <row r="16" spans="1:17" ht="15.95" customHeight="1" x14ac:dyDescent="0.2">
      <c r="A16" s="306" t="s">
        <v>232</v>
      </c>
      <c r="B16" s="307"/>
      <c r="C16" s="308"/>
      <c r="D16" s="113">
        <v>9.1093117408906874</v>
      </c>
      <c r="E16" s="115">
        <v>180</v>
      </c>
      <c r="F16" s="114">
        <v>146</v>
      </c>
      <c r="G16" s="114">
        <v>206</v>
      </c>
      <c r="H16" s="114">
        <v>140</v>
      </c>
      <c r="I16" s="140">
        <v>166</v>
      </c>
      <c r="J16" s="115">
        <v>14</v>
      </c>
      <c r="K16" s="116">
        <v>8.4337349397590362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t="s">
        <v>513</v>
      </c>
      <c r="G18" s="114">
        <v>4</v>
      </c>
      <c r="H18" s="114">
        <v>4</v>
      </c>
      <c r="I18" s="140">
        <v>6</v>
      </c>
      <c r="J18" s="115" t="s">
        <v>513</v>
      </c>
      <c r="K18" s="116" t="s">
        <v>513</v>
      </c>
    </row>
    <row r="19" spans="1:11" ht="14.1" customHeight="1" x14ac:dyDescent="0.2">
      <c r="A19" s="306" t="s">
        <v>235</v>
      </c>
      <c r="B19" s="307" t="s">
        <v>236</v>
      </c>
      <c r="C19" s="308"/>
      <c r="D19" s="113">
        <v>0</v>
      </c>
      <c r="E19" s="115">
        <v>0</v>
      </c>
      <c r="F19" s="114">
        <v>0</v>
      </c>
      <c r="G19" s="114" t="s">
        <v>513</v>
      </c>
      <c r="H19" s="114">
        <v>0</v>
      </c>
      <c r="I19" s="140">
        <v>0</v>
      </c>
      <c r="J19" s="115">
        <v>0</v>
      </c>
      <c r="K19" s="116">
        <v>0</v>
      </c>
    </row>
    <row r="20" spans="1:11" ht="14.1" customHeight="1" x14ac:dyDescent="0.2">
      <c r="A20" s="306">
        <v>12</v>
      </c>
      <c r="B20" s="307" t="s">
        <v>237</v>
      </c>
      <c r="C20" s="308"/>
      <c r="D20" s="113">
        <v>0.20242914979757085</v>
      </c>
      <c r="E20" s="115">
        <v>4</v>
      </c>
      <c r="F20" s="114">
        <v>12</v>
      </c>
      <c r="G20" s="114">
        <v>14</v>
      </c>
      <c r="H20" s="114">
        <v>5</v>
      </c>
      <c r="I20" s="140">
        <v>11</v>
      </c>
      <c r="J20" s="115">
        <v>-7</v>
      </c>
      <c r="K20" s="116">
        <v>-63.636363636363633</v>
      </c>
    </row>
    <row r="21" spans="1:11" ht="14.1" customHeight="1" x14ac:dyDescent="0.2">
      <c r="A21" s="306">
        <v>21</v>
      </c>
      <c r="B21" s="307" t="s">
        <v>238</v>
      </c>
      <c r="C21" s="308"/>
      <c r="D21" s="113">
        <v>0.55668016194331982</v>
      </c>
      <c r="E21" s="115">
        <v>11</v>
      </c>
      <c r="F21" s="114">
        <v>8</v>
      </c>
      <c r="G21" s="114">
        <v>14</v>
      </c>
      <c r="H21" s="114">
        <v>9</v>
      </c>
      <c r="I21" s="140">
        <v>17</v>
      </c>
      <c r="J21" s="115">
        <v>-6</v>
      </c>
      <c r="K21" s="116">
        <v>-35.294117647058826</v>
      </c>
    </row>
    <row r="22" spans="1:11" ht="14.1" customHeight="1" x14ac:dyDescent="0.2">
      <c r="A22" s="306">
        <v>22</v>
      </c>
      <c r="B22" s="307" t="s">
        <v>239</v>
      </c>
      <c r="C22" s="308"/>
      <c r="D22" s="113">
        <v>1.6700404858299596</v>
      </c>
      <c r="E22" s="115">
        <v>33</v>
      </c>
      <c r="F22" s="114">
        <v>17</v>
      </c>
      <c r="G22" s="114">
        <v>42</v>
      </c>
      <c r="H22" s="114">
        <v>29</v>
      </c>
      <c r="I22" s="140">
        <v>33</v>
      </c>
      <c r="J22" s="115">
        <v>0</v>
      </c>
      <c r="K22" s="116">
        <v>0</v>
      </c>
    </row>
    <row r="23" spans="1:11" ht="14.1" customHeight="1" x14ac:dyDescent="0.2">
      <c r="A23" s="306">
        <v>23</v>
      </c>
      <c r="B23" s="307" t="s">
        <v>240</v>
      </c>
      <c r="C23" s="308"/>
      <c r="D23" s="113">
        <v>0.354251012145749</v>
      </c>
      <c r="E23" s="115">
        <v>7</v>
      </c>
      <c r="F23" s="114">
        <v>13</v>
      </c>
      <c r="G23" s="114">
        <v>19</v>
      </c>
      <c r="H23" s="114">
        <v>3</v>
      </c>
      <c r="I23" s="140">
        <v>10</v>
      </c>
      <c r="J23" s="115">
        <v>-3</v>
      </c>
      <c r="K23" s="116">
        <v>-30</v>
      </c>
    </row>
    <row r="24" spans="1:11" ht="14.1" customHeight="1" x14ac:dyDescent="0.2">
      <c r="A24" s="306">
        <v>24</v>
      </c>
      <c r="B24" s="307" t="s">
        <v>241</v>
      </c>
      <c r="C24" s="308"/>
      <c r="D24" s="113">
        <v>3.3400809716599191</v>
      </c>
      <c r="E24" s="115">
        <v>66</v>
      </c>
      <c r="F24" s="114">
        <v>64</v>
      </c>
      <c r="G24" s="114">
        <v>68</v>
      </c>
      <c r="H24" s="114">
        <v>79</v>
      </c>
      <c r="I24" s="140">
        <v>80</v>
      </c>
      <c r="J24" s="115">
        <v>-14</v>
      </c>
      <c r="K24" s="116">
        <v>-17.5</v>
      </c>
    </row>
    <row r="25" spans="1:11" ht="14.1" customHeight="1" x14ac:dyDescent="0.2">
      <c r="A25" s="306">
        <v>25</v>
      </c>
      <c r="B25" s="307" t="s">
        <v>242</v>
      </c>
      <c r="C25" s="308"/>
      <c r="D25" s="113">
        <v>4.8076923076923075</v>
      </c>
      <c r="E25" s="115">
        <v>95</v>
      </c>
      <c r="F25" s="114">
        <v>43</v>
      </c>
      <c r="G25" s="114">
        <v>73</v>
      </c>
      <c r="H25" s="114">
        <v>47</v>
      </c>
      <c r="I25" s="140">
        <v>91</v>
      </c>
      <c r="J25" s="115">
        <v>4</v>
      </c>
      <c r="K25" s="116">
        <v>4.395604395604396</v>
      </c>
    </row>
    <row r="26" spans="1:11" ht="14.1" customHeight="1" x14ac:dyDescent="0.2">
      <c r="A26" s="306">
        <v>26</v>
      </c>
      <c r="B26" s="307" t="s">
        <v>243</v>
      </c>
      <c r="C26" s="308"/>
      <c r="D26" s="113">
        <v>1.0627530364372471</v>
      </c>
      <c r="E26" s="115">
        <v>21</v>
      </c>
      <c r="F26" s="114">
        <v>12</v>
      </c>
      <c r="G26" s="114">
        <v>17</v>
      </c>
      <c r="H26" s="114">
        <v>10</v>
      </c>
      <c r="I26" s="140">
        <v>33</v>
      </c>
      <c r="J26" s="115">
        <v>-12</v>
      </c>
      <c r="K26" s="116">
        <v>-36.363636363636367</v>
      </c>
    </row>
    <row r="27" spans="1:11" ht="14.1" customHeight="1" x14ac:dyDescent="0.2">
      <c r="A27" s="306">
        <v>27</v>
      </c>
      <c r="B27" s="307" t="s">
        <v>244</v>
      </c>
      <c r="C27" s="308"/>
      <c r="D27" s="113">
        <v>0.65789473684210531</v>
      </c>
      <c r="E27" s="115">
        <v>13</v>
      </c>
      <c r="F27" s="114">
        <v>13</v>
      </c>
      <c r="G27" s="114">
        <v>23</v>
      </c>
      <c r="H27" s="114">
        <v>12</v>
      </c>
      <c r="I27" s="140">
        <v>22</v>
      </c>
      <c r="J27" s="115">
        <v>-9</v>
      </c>
      <c r="K27" s="116">
        <v>-40.909090909090907</v>
      </c>
    </row>
    <row r="28" spans="1:11" ht="14.1" customHeight="1" x14ac:dyDescent="0.2">
      <c r="A28" s="306">
        <v>28</v>
      </c>
      <c r="B28" s="307" t="s">
        <v>245</v>
      </c>
      <c r="C28" s="308"/>
      <c r="D28" s="113">
        <v>1.4676113360323886</v>
      </c>
      <c r="E28" s="115">
        <v>29</v>
      </c>
      <c r="F28" s="114">
        <v>36</v>
      </c>
      <c r="G28" s="114">
        <v>44</v>
      </c>
      <c r="H28" s="114">
        <v>28</v>
      </c>
      <c r="I28" s="140">
        <v>31</v>
      </c>
      <c r="J28" s="115">
        <v>-2</v>
      </c>
      <c r="K28" s="116">
        <v>-6.4516129032258061</v>
      </c>
    </row>
    <row r="29" spans="1:11" ht="14.1" customHeight="1" x14ac:dyDescent="0.2">
      <c r="A29" s="306">
        <v>29</v>
      </c>
      <c r="B29" s="307" t="s">
        <v>246</v>
      </c>
      <c r="C29" s="308"/>
      <c r="D29" s="113">
        <v>6.6295546558704457</v>
      </c>
      <c r="E29" s="115">
        <v>131</v>
      </c>
      <c r="F29" s="114">
        <v>103</v>
      </c>
      <c r="G29" s="114">
        <v>123</v>
      </c>
      <c r="H29" s="114">
        <v>85</v>
      </c>
      <c r="I29" s="140">
        <v>113</v>
      </c>
      <c r="J29" s="115">
        <v>18</v>
      </c>
      <c r="K29" s="116">
        <v>15.929203539823009</v>
      </c>
    </row>
    <row r="30" spans="1:11" ht="14.1" customHeight="1" x14ac:dyDescent="0.2">
      <c r="A30" s="306" t="s">
        <v>247</v>
      </c>
      <c r="B30" s="307" t="s">
        <v>248</v>
      </c>
      <c r="C30" s="308"/>
      <c r="D30" s="113">
        <v>2.5809716599190282</v>
      </c>
      <c r="E30" s="115">
        <v>51</v>
      </c>
      <c r="F30" s="114">
        <v>56</v>
      </c>
      <c r="G30" s="114">
        <v>64</v>
      </c>
      <c r="H30" s="114">
        <v>47</v>
      </c>
      <c r="I30" s="140">
        <v>61</v>
      </c>
      <c r="J30" s="115">
        <v>-10</v>
      </c>
      <c r="K30" s="116">
        <v>-16.393442622950818</v>
      </c>
    </row>
    <row r="31" spans="1:11" ht="14.1" customHeight="1" x14ac:dyDescent="0.2">
      <c r="A31" s="306" t="s">
        <v>249</v>
      </c>
      <c r="B31" s="307" t="s">
        <v>250</v>
      </c>
      <c r="C31" s="308"/>
      <c r="D31" s="113">
        <v>3.7955465587044532</v>
      </c>
      <c r="E31" s="115">
        <v>75</v>
      </c>
      <c r="F31" s="114" t="s">
        <v>513</v>
      </c>
      <c r="G31" s="114" t="s">
        <v>513</v>
      </c>
      <c r="H31" s="114" t="s">
        <v>513</v>
      </c>
      <c r="I31" s="140" t="s">
        <v>513</v>
      </c>
      <c r="J31" s="115" t="s">
        <v>513</v>
      </c>
      <c r="K31" s="116" t="s">
        <v>513</v>
      </c>
    </row>
    <row r="32" spans="1:11" ht="14.1" customHeight="1" x14ac:dyDescent="0.2">
      <c r="A32" s="306">
        <v>31</v>
      </c>
      <c r="B32" s="307" t="s">
        <v>251</v>
      </c>
      <c r="C32" s="308"/>
      <c r="D32" s="113">
        <v>0.25303643724696356</v>
      </c>
      <c r="E32" s="115">
        <v>5</v>
      </c>
      <c r="F32" s="114">
        <v>3</v>
      </c>
      <c r="G32" s="114">
        <v>3</v>
      </c>
      <c r="H32" s="114">
        <v>4</v>
      </c>
      <c r="I32" s="140">
        <v>8</v>
      </c>
      <c r="J32" s="115">
        <v>-3</v>
      </c>
      <c r="K32" s="116">
        <v>-37.5</v>
      </c>
    </row>
    <row r="33" spans="1:11" ht="14.1" customHeight="1" x14ac:dyDescent="0.2">
      <c r="A33" s="306">
        <v>32</v>
      </c>
      <c r="B33" s="307" t="s">
        <v>252</v>
      </c>
      <c r="C33" s="308"/>
      <c r="D33" s="113">
        <v>3.8461538461538463</v>
      </c>
      <c r="E33" s="115">
        <v>76</v>
      </c>
      <c r="F33" s="114">
        <v>46</v>
      </c>
      <c r="G33" s="114">
        <v>25</v>
      </c>
      <c r="H33" s="114">
        <v>11</v>
      </c>
      <c r="I33" s="140">
        <v>70</v>
      </c>
      <c r="J33" s="115">
        <v>6</v>
      </c>
      <c r="K33" s="116">
        <v>8.5714285714285712</v>
      </c>
    </row>
    <row r="34" spans="1:11" ht="14.1" customHeight="1" x14ac:dyDescent="0.2">
      <c r="A34" s="306">
        <v>33</v>
      </c>
      <c r="B34" s="307" t="s">
        <v>253</v>
      </c>
      <c r="C34" s="308"/>
      <c r="D34" s="113">
        <v>0.75910931174089069</v>
      </c>
      <c r="E34" s="115">
        <v>15</v>
      </c>
      <c r="F34" s="114">
        <v>24</v>
      </c>
      <c r="G34" s="114">
        <v>10</v>
      </c>
      <c r="H34" s="114">
        <v>6</v>
      </c>
      <c r="I34" s="140">
        <v>14</v>
      </c>
      <c r="J34" s="115">
        <v>1</v>
      </c>
      <c r="K34" s="116">
        <v>7.1428571428571432</v>
      </c>
    </row>
    <row r="35" spans="1:11" ht="14.1" customHeight="1" x14ac:dyDescent="0.2">
      <c r="A35" s="306">
        <v>34</v>
      </c>
      <c r="B35" s="307" t="s">
        <v>254</v>
      </c>
      <c r="C35" s="308"/>
      <c r="D35" s="113">
        <v>1.8724696356275303</v>
      </c>
      <c r="E35" s="115">
        <v>37</v>
      </c>
      <c r="F35" s="114">
        <v>19</v>
      </c>
      <c r="G35" s="114">
        <v>36</v>
      </c>
      <c r="H35" s="114">
        <v>21</v>
      </c>
      <c r="I35" s="140">
        <v>29</v>
      </c>
      <c r="J35" s="115">
        <v>8</v>
      </c>
      <c r="K35" s="116">
        <v>27.586206896551722</v>
      </c>
    </row>
    <row r="36" spans="1:11" ht="14.1" customHeight="1" x14ac:dyDescent="0.2">
      <c r="A36" s="306">
        <v>41</v>
      </c>
      <c r="B36" s="307" t="s">
        <v>255</v>
      </c>
      <c r="C36" s="308"/>
      <c r="D36" s="113">
        <v>0.25303643724696356</v>
      </c>
      <c r="E36" s="115">
        <v>5</v>
      </c>
      <c r="F36" s="114" t="s">
        <v>513</v>
      </c>
      <c r="G36" s="114">
        <v>6</v>
      </c>
      <c r="H36" s="114" t="s">
        <v>513</v>
      </c>
      <c r="I36" s="140" t="s">
        <v>513</v>
      </c>
      <c r="J36" s="115" t="s">
        <v>513</v>
      </c>
      <c r="K36" s="116" t="s">
        <v>513</v>
      </c>
    </row>
    <row r="37" spans="1:11" ht="14.1" customHeight="1" x14ac:dyDescent="0.2">
      <c r="A37" s="306">
        <v>42</v>
      </c>
      <c r="B37" s="307" t="s">
        <v>256</v>
      </c>
      <c r="C37" s="308"/>
      <c r="D37" s="113">
        <v>0.50607287449392713</v>
      </c>
      <c r="E37" s="115">
        <v>10</v>
      </c>
      <c r="F37" s="114">
        <v>5</v>
      </c>
      <c r="G37" s="114">
        <v>5</v>
      </c>
      <c r="H37" s="114" t="s">
        <v>513</v>
      </c>
      <c r="I37" s="140">
        <v>10</v>
      </c>
      <c r="J37" s="115">
        <v>0</v>
      </c>
      <c r="K37" s="116">
        <v>0</v>
      </c>
    </row>
    <row r="38" spans="1:11" ht="14.1" customHeight="1" x14ac:dyDescent="0.2">
      <c r="A38" s="306">
        <v>43</v>
      </c>
      <c r="B38" s="307" t="s">
        <v>257</v>
      </c>
      <c r="C38" s="308"/>
      <c r="D38" s="113">
        <v>0.45546558704453444</v>
      </c>
      <c r="E38" s="115">
        <v>9</v>
      </c>
      <c r="F38" s="114">
        <v>7</v>
      </c>
      <c r="G38" s="114">
        <v>7</v>
      </c>
      <c r="H38" s="114">
        <v>11</v>
      </c>
      <c r="I38" s="140">
        <v>20</v>
      </c>
      <c r="J38" s="115">
        <v>-11</v>
      </c>
      <c r="K38" s="116">
        <v>-55</v>
      </c>
    </row>
    <row r="39" spans="1:11" ht="14.1" customHeight="1" x14ac:dyDescent="0.2">
      <c r="A39" s="306">
        <v>51</v>
      </c>
      <c r="B39" s="307" t="s">
        <v>258</v>
      </c>
      <c r="C39" s="308"/>
      <c r="D39" s="113">
        <v>9.8684210526315788</v>
      </c>
      <c r="E39" s="115">
        <v>195</v>
      </c>
      <c r="F39" s="114">
        <v>171</v>
      </c>
      <c r="G39" s="114">
        <v>200</v>
      </c>
      <c r="H39" s="114">
        <v>130</v>
      </c>
      <c r="I39" s="140">
        <v>149</v>
      </c>
      <c r="J39" s="115">
        <v>46</v>
      </c>
      <c r="K39" s="116">
        <v>30.872483221476511</v>
      </c>
    </row>
    <row r="40" spans="1:11" ht="14.1" customHeight="1" x14ac:dyDescent="0.2">
      <c r="A40" s="306" t="s">
        <v>259</v>
      </c>
      <c r="B40" s="307" t="s">
        <v>260</v>
      </c>
      <c r="C40" s="308"/>
      <c r="D40" s="113">
        <v>8.8562753036437254</v>
      </c>
      <c r="E40" s="115">
        <v>175</v>
      </c>
      <c r="F40" s="114">
        <v>155</v>
      </c>
      <c r="G40" s="114">
        <v>164</v>
      </c>
      <c r="H40" s="114">
        <v>116</v>
      </c>
      <c r="I40" s="140">
        <v>130</v>
      </c>
      <c r="J40" s="115">
        <v>45</v>
      </c>
      <c r="K40" s="116">
        <v>34.615384615384613</v>
      </c>
    </row>
    <row r="41" spans="1:11" ht="14.1" customHeight="1" x14ac:dyDescent="0.2">
      <c r="A41" s="306"/>
      <c r="B41" s="307" t="s">
        <v>261</v>
      </c>
      <c r="C41" s="308"/>
      <c r="D41" s="113">
        <v>5.2631578947368425</v>
      </c>
      <c r="E41" s="115">
        <v>104</v>
      </c>
      <c r="F41" s="114">
        <v>97</v>
      </c>
      <c r="G41" s="114">
        <v>118</v>
      </c>
      <c r="H41" s="114">
        <v>85</v>
      </c>
      <c r="I41" s="140">
        <v>100</v>
      </c>
      <c r="J41" s="115">
        <v>4</v>
      </c>
      <c r="K41" s="116">
        <v>4</v>
      </c>
    </row>
    <row r="42" spans="1:11" ht="14.1" customHeight="1" x14ac:dyDescent="0.2">
      <c r="A42" s="306">
        <v>52</v>
      </c>
      <c r="B42" s="307" t="s">
        <v>262</v>
      </c>
      <c r="C42" s="308"/>
      <c r="D42" s="113">
        <v>6.7307692307692308</v>
      </c>
      <c r="E42" s="115">
        <v>133</v>
      </c>
      <c r="F42" s="114">
        <v>74</v>
      </c>
      <c r="G42" s="114">
        <v>74</v>
      </c>
      <c r="H42" s="114">
        <v>97</v>
      </c>
      <c r="I42" s="140">
        <v>116</v>
      </c>
      <c r="J42" s="115">
        <v>17</v>
      </c>
      <c r="K42" s="116">
        <v>14.655172413793103</v>
      </c>
    </row>
    <row r="43" spans="1:11" ht="14.1" customHeight="1" x14ac:dyDescent="0.2">
      <c r="A43" s="306" t="s">
        <v>263</v>
      </c>
      <c r="B43" s="307" t="s">
        <v>264</v>
      </c>
      <c r="C43" s="308"/>
      <c r="D43" s="113">
        <v>5.6174089068825914</v>
      </c>
      <c r="E43" s="115">
        <v>111</v>
      </c>
      <c r="F43" s="114">
        <v>69</v>
      </c>
      <c r="G43" s="114">
        <v>69</v>
      </c>
      <c r="H43" s="114">
        <v>94</v>
      </c>
      <c r="I43" s="140">
        <v>99</v>
      </c>
      <c r="J43" s="115">
        <v>12</v>
      </c>
      <c r="K43" s="116">
        <v>12.121212121212121</v>
      </c>
    </row>
    <row r="44" spans="1:11" ht="14.1" customHeight="1" x14ac:dyDescent="0.2">
      <c r="A44" s="306">
        <v>53</v>
      </c>
      <c r="B44" s="307" t="s">
        <v>265</v>
      </c>
      <c r="C44" s="308"/>
      <c r="D44" s="113">
        <v>0.60728744939271251</v>
      </c>
      <c r="E44" s="115">
        <v>12</v>
      </c>
      <c r="F44" s="114">
        <v>4</v>
      </c>
      <c r="G44" s="114">
        <v>9</v>
      </c>
      <c r="H44" s="114">
        <v>7</v>
      </c>
      <c r="I44" s="140">
        <v>10</v>
      </c>
      <c r="J44" s="115">
        <v>2</v>
      </c>
      <c r="K44" s="116">
        <v>20</v>
      </c>
    </row>
    <row r="45" spans="1:11" ht="14.1" customHeight="1" x14ac:dyDescent="0.2">
      <c r="A45" s="306" t="s">
        <v>266</v>
      </c>
      <c r="B45" s="307" t="s">
        <v>267</v>
      </c>
      <c r="C45" s="308"/>
      <c r="D45" s="113">
        <v>0.40485829959514169</v>
      </c>
      <c r="E45" s="115">
        <v>8</v>
      </c>
      <c r="F45" s="114">
        <v>4</v>
      </c>
      <c r="G45" s="114">
        <v>7</v>
      </c>
      <c r="H45" s="114">
        <v>7</v>
      </c>
      <c r="I45" s="140">
        <v>9</v>
      </c>
      <c r="J45" s="115">
        <v>-1</v>
      </c>
      <c r="K45" s="116">
        <v>-11.111111111111111</v>
      </c>
    </row>
    <row r="46" spans="1:11" ht="14.1" customHeight="1" x14ac:dyDescent="0.2">
      <c r="A46" s="306">
        <v>54</v>
      </c>
      <c r="B46" s="307" t="s">
        <v>268</v>
      </c>
      <c r="C46" s="308"/>
      <c r="D46" s="113">
        <v>4.6052631578947372</v>
      </c>
      <c r="E46" s="115">
        <v>91</v>
      </c>
      <c r="F46" s="114">
        <v>103</v>
      </c>
      <c r="G46" s="114">
        <v>108</v>
      </c>
      <c r="H46" s="114">
        <v>90</v>
      </c>
      <c r="I46" s="140">
        <v>94</v>
      </c>
      <c r="J46" s="115">
        <v>-3</v>
      </c>
      <c r="K46" s="116">
        <v>-3.1914893617021276</v>
      </c>
    </row>
    <row r="47" spans="1:11" ht="14.1" customHeight="1" x14ac:dyDescent="0.2">
      <c r="A47" s="306">
        <v>61</v>
      </c>
      <c r="B47" s="307" t="s">
        <v>269</v>
      </c>
      <c r="C47" s="308"/>
      <c r="D47" s="113">
        <v>2.6315789473684212</v>
      </c>
      <c r="E47" s="115">
        <v>52</v>
      </c>
      <c r="F47" s="114">
        <v>37</v>
      </c>
      <c r="G47" s="114">
        <v>45</v>
      </c>
      <c r="H47" s="114">
        <v>27</v>
      </c>
      <c r="I47" s="140">
        <v>49</v>
      </c>
      <c r="J47" s="115">
        <v>3</v>
      </c>
      <c r="K47" s="116">
        <v>6.1224489795918364</v>
      </c>
    </row>
    <row r="48" spans="1:11" ht="14.1" customHeight="1" x14ac:dyDescent="0.2">
      <c r="A48" s="306">
        <v>62</v>
      </c>
      <c r="B48" s="307" t="s">
        <v>270</v>
      </c>
      <c r="C48" s="308"/>
      <c r="D48" s="113">
        <v>8.5526315789473681</v>
      </c>
      <c r="E48" s="115">
        <v>169</v>
      </c>
      <c r="F48" s="114">
        <v>161</v>
      </c>
      <c r="G48" s="114">
        <v>209</v>
      </c>
      <c r="H48" s="114">
        <v>145</v>
      </c>
      <c r="I48" s="140">
        <v>189</v>
      </c>
      <c r="J48" s="115">
        <v>-20</v>
      </c>
      <c r="K48" s="116">
        <v>-10.582010582010582</v>
      </c>
    </row>
    <row r="49" spans="1:11" ht="14.1" customHeight="1" x14ac:dyDescent="0.2">
      <c r="A49" s="306">
        <v>63</v>
      </c>
      <c r="B49" s="307" t="s">
        <v>271</v>
      </c>
      <c r="C49" s="308"/>
      <c r="D49" s="113">
        <v>3.7955465587044532</v>
      </c>
      <c r="E49" s="115">
        <v>75</v>
      </c>
      <c r="F49" s="114">
        <v>92</v>
      </c>
      <c r="G49" s="114">
        <v>53</v>
      </c>
      <c r="H49" s="114">
        <v>54</v>
      </c>
      <c r="I49" s="140">
        <v>67</v>
      </c>
      <c r="J49" s="115">
        <v>8</v>
      </c>
      <c r="K49" s="116">
        <v>11.940298507462687</v>
      </c>
    </row>
    <row r="50" spans="1:11" ht="14.1" customHeight="1" x14ac:dyDescent="0.2">
      <c r="A50" s="306" t="s">
        <v>272</v>
      </c>
      <c r="B50" s="307" t="s">
        <v>273</v>
      </c>
      <c r="C50" s="308"/>
      <c r="D50" s="113">
        <v>0.20242914979757085</v>
      </c>
      <c r="E50" s="115">
        <v>4</v>
      </c>
      <c r="F50" s="114">
        <v>13</v>
      </c>
      <c r="G50" s="114">
        <v>7</v>
      </c>
      <c r="H50" s="114">
        <v>7</v>
      </c>
      <c r="I50" s="140">
        <v>15</v>
      </c>
      <c r="J50" s="115">
        <v>-11</v>
      </c>
      <c r="K50" s="116">
        <v>-73.333333333333329</v>
      </c>
    </row>
    <row r="51" spans="1:11" ht="14.1" customHeight="1" x14ac:dyDescent="0.2">
      <c r="A51" s="306" t="s">
        <v>274</v>
      </c>
      <c r="B51" s="307" t="s">
        <v>275</v>
      </c>
      <c r="C51" s="308"/>
      <c r="D51" s="113">
        <v>3.2894736842105261</v>
      </c>
      <c r="E51" s="115">
        <v>65</v>
      </c>
      <c r="F51" s="114">
        <v>59</v>
      </c>
      <c r="G51" s="114">
        <v>44</v>
      </c>
      <c r="H51" s="114">
        <v>46</v>
      </c>
      <c r="I51" s="140">
        <v>49</v>
      </c>
      <c r="J51" s="115">
        <v>16</v>
      </c>
      <c r="K51" s="116">
        <v>32.653061224489797</v>
      </c>
    </row>
    <row r="52" spans="1:11" ht="14.1" customHeight="1" x14ac:dyDescent="0.2">
      <c r="A52" s="306">
        <v>71</v>
      </c>
      <c r="B52" s="307" t="s">
        <v>276</v>
      </c>
      <c r="C52" s="308"/>
      <c r="D52" s="113">
        <v>6.933198380566802</v>
      </c>
      <c r="E52" s="115">
        <v>137</v>
      </c>
      <c r="F52" s="114">
        <v>115</v>
      </c>
      <c r="G52" s="114">
        <v>126</v>
      </c>
      <c r="H52" s="114">
        <v>110</v>
      </c>
      <c r="I52" s="140">
        <v>136</v>
      </c>
      <c r="J52" s="115">
        <v>1</v>
      </c>
      <c r="K52" s="116">
        <v>0.73529411764705888</v>
      </c>
    </row>
    <row r="53" spans="1:11" ht="14.1" customHeight="1" x14ac:dyDescent="0.2">
      <c r="A53" s="306" t="s">
        <v>277</v>
      </c>
      <c r="B53" s="307" t="s">
        <v>278</v>
      </c>
      <c r="C53" s="308"/>
      <c r="D53" s="113">
        <v>2.2773279352226719</v>
      </c>
      <c r="E53" s="115">
        <v>45</v>
      </c>
      <c r="F53" s="114">
        <v>42</v>
      </c>
      <c r="G53" s="114">
        <v>32</v>
      </c>
      <c r="H53" s="114">
        <v>38</v>
      </c>
      <c r="I53" s="140">
        <v>56</v>
      </c>
      <c r="J53" s="115">
        <v>-11</v>
      </c>
      <c r="K53" s="116">
        <v>-19.642857142857142</v>
      </c>
    </row>
    <row r="54" spans="1:11" ht="14.1" customHeight="1" x14ac:dyDescent="0.2">
      <c r="A54" s="306" t="s">
        <v>279</v>
      </c>
      <c r="B54" s="307" t="s">
        <v>280</v>
      </c>
      <c r="C54" s="308"/>
      <c r="D54" s="113">
        <v>3.7955465587044532</v>
      </c>
      <c r="E54" s="115">
        <v>75</v>
      </c>
      <c r="F54" s="114">
        <v>55</v>
      </c>
      <c r="G54" s="114">
        <v>73</v>
      </c>
      <c r="H54" s="114">
        <v>63</v>
      </c>
      <c r="I54" s="140">
        <v>70</v>
      </c>
      <c r="J54" s="115">
        <v>5</v>
      </c>
      <c r="K54" s="116">
        <v>7.1428571428571432</v>
      </c>
    </row>
    <row r="55" spans="1:11" ht="14.1" customHeight="1" x14ac:dyDescent="0.2">
      <c r="A55" s="306">
        <v>72</v>
      </c>
      <c r="B55" s="307" t="s">
        <v>281</v>
      </c>
      <c r="C55" s="308"/>
      <c r="D55" s="113">
        <v>1.7206477732793521</v>
      </c>
      <c r="E55" s="115">
        <v>34</v>
      </c>
      <c r="F55" s="114">
        <v>25</v>
      </c>
      <c r="G55" s="114">
        <v>49</v>
      </c>
      <c r="H55" s="114">
        <v>42</v>
      </c>
      <c r="I55" s="140">
        <v>63</v>
      </c>
      <c r="J55" s="115">
        <v>-29</v>
      </c>
      <c r="K55" s="116">
        <v>-46.031746031746032</v>
      </c>
    </row>
    <row r="56" spans="1:11" ht="14.1" customHeight="1" x14ac:dyDescent="0.2">
      <c r="A56" s="306" t="s">
        <v>282</v>
      </c>
      <c r="B56" s="307" t="s">
        <v>283</v>
      </c>
      <c r="C56" s="308"/>
      <c r="D56" s="113">
        <v>0.50607287449392713</v>
      </c>
      <c r="E56" s="115">
        <v>10</v>
      </c>
      <c r="F56" s="114">
        <v>8</v>
      </c>
      <c r="G56" s="114">
        <v>25</v>
      </c>
      <c r="H56" s="114">
        <v>14</v>
      </c>
      <c r="I56" s="140">
        <v>37</v>
      </c>
      <c r="J56" s="115">
        <v>-27</v>
      </c>
      <c r="K56" s="116">
        <v>-72.972972972972968</v>
      </c>
    </row>
    <row r="57" spans="1:11" ht="14.1" customHeight="1" x14ac:dyDescent="0.2">
      <c r="A57" s="306" t="s">
        <v>284</v>
      </c>
      <c r="B57" s="307" t="s">
        <v>285</v>
      </c>
      <c r="C57" s="308"/>
      <c r="D57" s="113">
        <v>0.60728744939271251</v>
      </c>
      <c r="E57" s="115">
        <v>12</v>
      </c>
      <c r="F57" s="114">
        <v>13</v>
      </c>
      <c r="G57" s="114">
        <v>13</v>
      </c>
      <c r="H57" s="114">
        <v>18</v>
      </c>
      <c r="I57" s="140">
        <v>11</v>
      </c>
      <c r="J57" s="115">
        <v>1</v>
      </c>
      <c r="K57" s="116">
        <v>9.0909090909090917</v>
      </c>
    </row>
    <row r="58" spans="1:11" ht="14.1" customHeight="1" x14ac:dyDescent="0.2">
      <c r="A58" s="306">
        <v>73</v>
      </c>
      <c r="B58" s="307" t="s">
        <v>286</v>
      </c>
      <c r="C58" s="308"/>
      <c r="D58" s="113">
        <v>1.7712550607287449</v>
      </c>
      <c r="E58" s="115">
        <v>35</v>
      </c>
      <c r="F58" s="114">
        <v>16</v>
      </c>
      <c r="G58" s="114">
        <v>35</v>
      </c>
      <c r="H58" s="114">
        <v>18</v>
      </c>
      <c r="I58" s="140">
        <v>27</v>
      </c>
      <c r="J58" s="115">
        <v>8</v>
      </c>
      <c r="K58" s="116">
        <v>29.62962962962963</v>
      </c>
    </row>
    <row r="59" spans="1:11" ht="14.1" customHeight="1" x14ac:dyDescent="0.2">
      <c r="A59" s="306" t="s">
        <v>287</v>
      </c>
      <c r="B59" s="307" t="s">
        <v>288</v>
      </c>
      <c r="C59" s="308"/>
      <c r="D59" s="113">
        <v>1.214574898785425</v>
      </c>
      <c r="E59" s="115">
        <v>24</v>
      </c>
      <c r="F59" s="114">
        <v>12</v>
      </c>
      <c r="G59" s="114">
        <v>23</v>
      </c>
      <c r="H59" s="114">
        <v>6</v>
      </c>
      <c r="I59" s="140">
        <v>15</v>
      </c>
      <c r="J59" s="115">
        <v>9</v>
      </c>
      <c r="K59" s="116">
        <v>60</v>
      </c>
    </row>
    <row r="60" spans="1:11" ht="14.1" customHeight="1" x14ac:dyDescent="0.2">
      <c r="A60" s="306">
        <v>81</v>
      </c>
      <c r="B60" s="307" t="s">
        <v>289</v>
      </c>
      <c r="C60" s="308"/>
      <c r="D60" s="113">
        <v>5.9716599190283404</v>
      </c>
      <c r="E60" s="115">
        <v>118</v>
      </c>
      <c r="F60" s="114">
        <v>143</v>
      </c>
      <c r="G60" s="114">
        <v>150</v>
      </c>
      <c r="H60" s="114">
        <v>105</v>
      </c>
      <c r="I60" s="140">
        <v>150</v>
      </c>
      <c r="J60" s="115">
        <v>-32</v>
      </c>
      <c r="K60" s="116">
        <v>-21.333333333333332</v>
      </c>
    </row>
    <row r="61" spans="1:11" ht="14.1" customHeight="1" x14ac:dyDescent="0.2">
      <c r="A61" s="306" t="s">
        <v>290</v>
      </c>
      <c r="B61" s="307" t="s">
        <v>291</v>
      </c>
      <c r="C61" s="308"/>
      <c r="D61" s="113">
        <v>2.2267206477732793</v>
      </c>
      <c r="E61" s="115">
        <v>44</v>
      </c>
      <c r="F61" s="114">
        <v>35</v>
      </c>
      <c r="G61" s="114">
        <v>55</v>
      </c>
      <c r="H61" s="114">
        <v>52</v>
      </c>
      <c r="I61" s="140">
        <v>52</v>
      </c>
      <c r="J61" s="115">
        <v>-8</v>
      </c>
      <c r="K61" s="116">
        <v>-15.384615384615385</v>
      </c>
    </row>
    <row r="62" spans="1:11" ht="14.1" customHeight="1" x14ac:dyDescent="0.2">
      <c r="A62" s="306" t="s">
        <v>292</v>
      </c>
      <c r="B62" s="307" t="s">
        <v>293</v>
      </c>
      <c r="C62" s="308"/>
      <c r="D62" s="113">
        <v>2.0748987854251011</v>
      </c>
      <c r="E62" s="115">
        <v>41</v>
      </c>
      <c r="F62" s="114">
        <v>83</v>
      </c>
      <c r="G62" s="114">
        <v>42</v>
      </c>
      <c r="H62" s="114">
        <v>29</v>
      </c>
      <c r="I62" s="140">
        <v>48</v>
      </c>
      <c r="J62" s="115">
        <v>-7</v>
      </c>
      <c r="K62" s="116">
        <v>-14.583333333333334</v>
      </c>
    </row>
    <row r="63" spans="1:11" ht="14.1" customHeight="1" x14ac:dyDescent="0.2">
      <c r="A63" s="306"/>
      <c r="B63" s="307" t="s">
        <v>294</v>
      </c>
      <c r="C63" s="308"/>
      <c r="D63" s="113">
        <v>1.7712550607287449</v>
      </c>
      <c r="E63" s="115">
        <v>35</v>
      </c>
      <c r="F63" s="114">
        <v>73</v>
      </c>
      <c r="G63" s="114">
        <v>37</v>
      </c>
      <c r="H63" s="114">
        <v>26</v>
      </c>
      <c r="I63" s="140">
        <v>40</v>
      </c>
      <c r="J63" s="115">
        <v>-5</v>
      </c>
      <c r="K63" s="116">
        <v>-12.5</v>
      </c>
    </row>
    <row r="64" spans="1:11" ht="14.1" customHeight="1" x14ac:dyDescent="0.2">
      <c r="A64" s="306" t="s">
        <v>295</v>
      </c>
      <c r="B64" s="307" t="s">
        <v>296</v>
      </c>
      <c r="C64" s="308"/>
      <c r="D64" s="113">
        <v>0.40485829959514169</v>
      </c>
      <c r="E64" s="115">
        <v>8</v>
      </c>
      <c r="F64" s="114">
        <v>9</v>
      </c>
      <c r="G64" s="114">
        <v>23</v>
      </c>
      <c r="H64" s="114">
        <v>9</v>
      </c>
      <c r="I64" s="140">
        <v>25</v>
      </c>
      <c r="J64" s="115">
        <v>-17</v>
      </c>
      <c r="K64" s="116">
        <v>-68</v>
      </c>
    </row>
    <row r="65" spans="1:11" ht="14.1" customHeight="1" x14ac:dyDescent="0.2">
      <c r="A65" s="306" t="s">
        <v>297</v>
      </c>
      <c r="B65" s="307" t="s">
        <v>298</v>
      </c>
      <c r="C65" s="308"/>
      <c r="D65" s="113">
        <v>0.60728744939271251</v>
      </c>
      <c r="E65" s="115">
        <v>12</v>
      </c>
      <c r="F65" s="114">
        <v>7</v>
      </c>
      <c r="G65" s="114">
        <v>12</v>
      </c>
      <c r="H65" s="114">
        <v>5</v>
      </c>
      <c r="I65" s="140">
        <v>10</v>
      </c>
      <c r="J65" s="115">
        <v>2</v>
      </c>
      <c r="K65" s="116">
        <v>20</v>
      </c>
    </row>
    <row r="66" spans="1:11" ht="14.1" customHeight="1" x14ac:dyDescent="0.2">
      <c r="A66" s="306">
        <v>82</v>
      </c>
      <c r="B66" s="307" t="s">
        <v>299</v>
      </c>
      <c r="C66" s="308"/>
      <c r="D66" s="113">
        <v>2.834008097165992</v>
      </c>
      <c r="E66" s="115">
        <v>56</v>
      </c>
      <c r="F66" s="114">
        <v>44</v>
      </c>
      <c r="G66" s="114">
        <v>75</v>
      </c>
      <c r="H66" s="114">
        <v>49</v>
      </c>
      <c r="I66" s="140">
        <v>56</v>
      </c>
      <c r="J66" s="115">
        <v>0</v>
      </c>
      <c r="K66" s="116">
        <v>0</v>
      </c>
    </row>
    <row r="67" spans="1:11" ht="14.1" customHeight="1" x14ac:dyDescent="0.2">
      <c r="A67" s="306" t="s">
        <v>300</v>
      </c>
      <c r="B67" s="307" t="s">
        <v>301</v>
      </c>
      <c r="C67" s="308"/>
      <c r="D67" s="113">
        <v>1.5182186234817814</v>
      </c>
      <c r="E67" s="115">
        <v>30</v>
      </c>
      <c r="F67" s="114">
        <v>31</v>
      </c>
      <c r="G67" s="114">
        <v>52</v>
      </c>
      <c r="H67" s="114">
        <v>32</v>
      </c>
      <c r="I67" s="140">
        <v>36</v>
      </c>
      <c r="J67" s="115">
        <v>-6</v>
      </c>
      <c r="K67" s="116">
        <v>-16.666666666666668</v>
      </c>
    </row>
    <row r="68" spans="1:11" ht="14.1" customHeight="1" x14ac:dyDescent="0.2">
      <c r="A68" s="306" t="s">
        <v>302</v>
      </c>
      <c r="B68" s="307" t="s">
        <v>303</v>
      </c>
      <c r="C68" s="308"/>
      <c r="D68" s="113">
        <v>0.708502024291498</v>
      </c>
      <c r="E68" s="115">
        <v>14</v>
      </c>
      <c r="F68" s="114">
        <v>6</v>
      </c>
      <c r="G68" s="114">
        <v>18</v>
      </c>
      <c r="H68" s="114">
        <v>9</v>
      </c>
      <c r="I68" s="140">
        <v>8</v>
      </c>
      <c r="J68" s="115">
        <v>6</v>
      </c>
      <c r="K68" s="116">
        <v>75</v>
      </c>
    </row>
    <row r="69" spans="1:11" ht="14.1" customHeight="1" x14ac:dyDescent="0.2">
      <c r="A69" s="306">
        <v>83</v>
      </c>
      <c r="B69" s="307" t="s">
        <v>304</v>
      </c>
      <c r="C69" s="308"/>
      <c r="D69" s="113">
        <v>4.402834008097166</v>
      </c>
      <c r="E69" s="115">
        <v>87</v>
      </c>
      <c r="F69" s="114">
        <v>49</v>
      </c>
      <c r="G69" s="114">
        <v>209</v>
      </c>
      <c r="H69" s="114">
        <v>60</v>
      </c>
      <c r="I69" s="140">
        <v>50</v>
      </c>
      <c r="J69" s="115">
        <v>37</v>
      </c>
      <c r="K69" s="116">
        <v>74</v>
      </c>
    </row>
    <row r="70" spans="1:11" ht="14.1" customHeight="1" x14ac:dyDescent="0.2">
      <c r="A70" s="306" t="s">
        <v>305</v>
      </c>
      <c r="B70" s="307" t="s">
        <v>306</v>
      </c>
      <c r="C70" s="308"/>
      <c r="D70" s="113">
        <v>3.1882591093117409</v>
      </c>
      <c r="E70" s="115">
        <v>63</v>
      </c>
      <c r="F70" s="114">
        <v>38</v>
      </c>
      <c r="G70" s="114">
        <v>198</v>
      </c>
      <c r="H70" s="114">
        <v>45</v>
      </c>
      <c r="I70" s="140">
        <v>45</v>
      </c>
      <c r="J70" s="115">
        <v>18</v>
      </c>
      <c r="K70" s="116">
        <v>40</v>
      </c>
    </row>
    <row r="71" spans="1:11" ht="14.1" customHeight="1" x14ac:dyDescent="0.2">
      <c r="A71" s="306"/>
      <c r="B71" s="307" t="s">
        <v>307</v>
      </c>
      <c r="C71" s="308"/>
      <c r="D71" s="113">
        <v>1.6194331983805668</v>
      </c>
      <c r="E71" s="115">
        <v>32</v>
      </c>
      <c r="F71" s="114">
        <v>24</v>
      </c>
      <c r="G71" s="114">
        <v>165</v>
      </c>
      <c r="H71" s="114">
        <v>22</v>
      </c>
      <c r="I71" s="140">
        <v>23</v>
      </c>
      <c r="J71" s="115">
        <v>9</v>
      </c>
      <c r="K71" s="116">
        <v>39.130434782608695</v>
      </c>
    </row>
    <row r="72" spans="1:11" ht="14.1" customHeight="1" x14ac:dyDescent="0.2">
      <c r="A72" s="306">
        <v>84</v>
      </c>
      <c r="B72" s="307" t="s">
        <v>308</v>
      </c>
      <c r="C72" s="308"/>
      <c r="D72" s="113">
        <v>3.0364372469635628</v>
      </c>
      <c r="E72" s="115">
        <v>60</v>
      </c>
      <c r="F72" s="114">
        <v>27</v>
      </c>
      <c r="G72" s="114">
        <v>68</v>
      </c>
      <c r="H72" s="114">
        <v>26</v>
      </c>
      <c r="I72" s="140">
        <v>39</v>
      </c>
      <c r="J72" s="115">
        <v>21</v>
      </c>
      <c r="K72" s="116">
        <v>53.846153846153847</v>
      </c>
    </row>
    <row r="73" spans="1:11" ht="14.1" customHeight="1" x14ac:dyDescent="0.2">
      <c r="A73" s="306" t="s">
        <v>309</v>
      </c>
      <c r="B73" s="307" t="s">
        <v>310</v>
      </c>
      <c r="C73" s="308"/>
      <c r="D73" s="113">
        <v>0.25303643724696356</v>
      </c>
      <c r="E73" s="115">
        <v>5</v>
      </c>
      <c r="F73" s="114">
        <v>3</v>
      </c>
      <c r="G73" s="114">
        <v>26</v>
      </c>
      <c r="H73" s="114">
        <v>3</v>
      </c>
      <c r="I73" s="140" t="s">
        <v>513</v>
      </c>
      <c r="J73" s="115" t="s">
        <v>513</v>
      </c>
      <c r="K73" s="116" t="s">
        <v>513</v>
      </c>
    </row>
    <row r="74" spans="1:11" ht="14.1" customHeight="1" x14ac:dyDescent="0.2">
      <c r="A74" s="306" t="s">
        <v>311</v>
      </c>
      <c r="B74" s="307" t="s">
        <v>312</v>
      </c>
      <c r="C74" s="308"/>
      <c r="D74" s="113">
        <v>0.91093117408906887</v>
      </c>
      <c r="E74" s="115">
        <v>18</v>
      </c>
      <c r="F74" s="114">
        <v>5</v>
      </c>
      <c r="G74" s="114">
        <v>15</v>
      </c>
      <c r="H74" s="114" t="s">
        <v>513</v>
      </c>
      <c r="I74" s="140">
        <v>7</v>
      </c>
      <c r="J74" s="115">
        <v>11</v>
      </c>
      <c r="K74" s="116">
        <v>157.14285714285714</v>
      </c>
    </row>
    <row r="75" spans="1:11" ht="14.1" customHeight="1" x14ac:dyDescent="0.2">
      <c r="A75" s="306" t="s">
        <v>313</v>
      </c>
      <c r="B75" s="307" t="s">
        <v>314</v>
      </c>
      <c r="C75" s="308"/>
      <c r="D75" s="113">
        <v>1.2651821862348178</v>
      </c>
      <c r="E75" s="115">
        <v>25</v>
      </c>
      <c r="F75" s="114">
        <v>17</v>
      </c>
      <c r="G75" s="114">
        <v>16</v>
      </c>
      <c r="H75" s="114">
        <v>18</v>
      </c>
      <c r="I75" s="140">
        <v>26</v>
      </c>
      <c r="J75" s="115">
        <v>-1</v>
      </c>
      <c r="K75" s="116">
        <v>-3.8461538461538463</v>
      </c>
    </row>
    <row r="76" spans="1:11" ht="14.1" customHeight="1" x14ac:dyDescent="0.2">
      <c r="A76" s="306">
        <v>91</v>
      </c>
      <c r="B76" s="307" t="s">
        <v>315</v>
      </c>
      <c r="C76" s="308"/>
      <c r="D76" s="113" t="s">
        <v>513</v>
      </c>
      <c r="E76" s="115" t="s">
        <v>513</v>
      </c>
      <c r="F76" s="114" t="s">
        <v>513</v>
      </c>
      <c r="G76" s="114">
        <v>6</v>
      </c>
      <c r="H76" s="114" t="s">
        <v>513</v>
      </c>
      <c r="I76" s="140" t="s">
        <v>513</v>
      </c>
      <c r="J76" s="115" t="s">
        <v>513</v>
      </c>
      <c r="K76" s="116" t="s">
        <v>513</v>
      </c>
    </row>
    <row r="77" spans="1:11" ht="14.1" customHeight="1" x14ac:dyDescent="0.2">
      <c r="A77" s="306">
        <v>92</v>
      </c>
      <c r="B77" s="307" t="s">
        <v>316</v>
      </c>
      <c r="C77" s="308"/>
      <c r="D77" s="113">
        <v>3.8967611336032388</v>
      </c>
      <c r="E77" s="115">
        <v>77</v>
      </c>
      <c r="F77" s="114">
        <v>238</v>
      </c>
      <c r="G77" s="114">
        <v>99</v>
      </c>
      <c r="H77" s="114">
        <v>77</v>
      </c>
      <c r="I77" s="140">
        <v>62</v>
      </c>
      <c r="J77" s="115">
        <v>15</v>
      </c>
      <c r="K77" s="116">
        <v>24.193548387096776</v>
      </c>
    </row>
    <row r="78" spans="1:11" ht="14.1" customHeight="1" x14ac:dyDescent="0.2">
      <c r="A78" s="306">
        <v>93</v>
      </c>
      <c r="B78" s="307" t="s">
        <v>317</v>
      </c>
      <c r="C78" s="308"/>
      <c r="D78" s="113">
        <v>0.96153846153846156</v>
      </c>
      <c r="E78" s="115">
        <v>19</v>
      </c>
      <c r="F78" s="114">
        <v>21</v>
      </c>
      <c r="G78" s="114">
        <v>24</v>
      </c>
      <c r="H78" s="114">
        <v>24</v>
      </c>
      <c r="I78" s="140">
        <v>18</v>
      </c>
      <c r="J78" s="115">
        <v>1</v>
      </c>
      <c r="K78" s="116">
        <v>5.5555555555555554</v>
      </c>
    </row>
    <row r="79" spans="1:11" ht="14.1" customHeight="1" x14ac:dyDescent="0.2">
      <c r="A79" s="306">
        <v>94</v>
      </c>
      <c r="B79" s="307" t="s">
        <v>318</v>
      </c>
      <c r="C79" s="308"/>
      <c r="D79" s="113">
        <v>0.75910931174089069</v>
      </c>
      <c r="E79" s="115">
        <v>15</v>
      </c>
      <c r="F79" s="114">
        <v>15</v>
      </c>
      <c r="G79" s="114">
        <v>21</v>
      </c>
      <c r="H79" s="114">
        <v>10</v>
      </c>
      <c r="I79" s="140">
        <v>12</v>
      </c>
      <c r="J79" s="115">
        <v>3</v>
      </c>
      <c r="K79" s="116">
        <v>25</v>
      </c>
    </row>
    <row r="80" spans="1:11" ht="14.1" customHeight="1" x14ac:dyDescent="0.2">
      <c r="A80" s="306" t="s">
        <v>319</v>
      </c>
      <c r="B80" s="307" t="s">
        <v>320</v>
      </c>
      <c r="C80" s="308"/>
      <c r="D80" s="113">
        <v>0.354251012145749</v>
      </c>
      <c r="E80" s="115">
        <v>7</v>
      </c>
      <c r="F80" s="114">
        <v>32</v>
      </c>
      <c r="G80" s="114">
        <v>16</v>
      </c>
      <c r="H80" s="114">
        <v>17</v>
      </c>
      <c r="I80" s="140">
        <v>9</v>
      </c>
      <c r="J80" s="115">
        <v>-2</v>
      </c>
      <c r="K80" s="116">
        <v>-22.222222222222221</v>
      </c>
    </row>
    <row r="81" spans="1:11" ht="14.1" customHeight="1" x14ac:dyDescent="0.2">
      <c r="A81" s="310" t="s">
        <v>321</v>
      </c>
      <c r="B81" s="311" t="s">
        <v>333</v>
      </c>
      <c r="C81" s="312"/>
      <c r="D81" s="125">
        <v>1.5688259109311742</v>
      </c>
      <c r="E81" s="143">
        <v>31</v>
      </c>
      <c r="F81" s="144">
        <v>20</v>
      </c>
      <c r="G81" s="144">
        <v>137</v>
      </c>
      <c r="H81" s="144">
        <v>21</v>
      </c>
      <c r="I81" s="145">
        <v>23</v>
      </c>
      <c r="J81" s="143">
        <v>8</v>
      </c>
      <c r="K81" s="146">
        <v>34.782608695652172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23052</v>
      </c>
      <c r="C10" s="114">
        <v>11087</v>
      </c>
      <c r="D10" s="114">
        <v>11965</v>
      </c>
      <c r="E10" s="114">
        <v>16950</v>
      </c>
      <c r="F10" s="114">
        <v>5429</v>
      </c>
      <c r="G10" s="114">
        <v>3197</v>
      </c>
      <c r="H10" s="114">
        <v>5909</v>
      </c>
      <c r="I10" s="115">
        <v>5993</v>
      </c>
      <c r="J10" s="114">
        <v>4299</v>
      </c>
      <c r="K10" s="114">
        <v>1694</v>
      </c>
      <c r="L10" s="423">
        <v>1825</v>
      </c>
      <c r="M10" s="424">
        <v>1852</v>
      </c>
    </row>
    <row r="11" spans="1:13" ht="11.1" customHeight="1" x14ac:dyDescent="0.2">
      <c r="A11" s="422" t="s">
        <v>387</v>
      </c>
      <c r="B11" s="115">
        <v>23330</v>
      </c>
      <c r="C11" s="114">
        <v>11308</v>
      </c>
      <c r="D11" s="114">
        <v>12022</v>
      </c>
      <c r="E11" s="114">
        <v>17132</v>
      </c>
      <c r="F11" s="114">
        <v>5543</v>
      </c>
      <c r="G11" s="114">
        <v>3124</v>
      </c>
      <c r="H11" s="114">
        <v>6077</v>
      </c>
      <c r="I11" s="115">
        <v>5944</v>
      </c>
      <c r="J11" s="114">
        <v>4227</v>
      </c>
      <c r="K11" s="114">
        <v>1717</v>
      </c>
      <c r="L11" s="423">
        <v>1944</v>
      </c>
      <c r="M11" s="424">
        <v>1721</v>
      </c>
    </row>
    <row r="12" spans="1:13" ht="11.1" customHeight="1" x14ac:dyDescent="0.2">
      <c r="A12" s="422" t="s">
        <v>388</v>
      </c>
      <c r="B12" s="115">
        <v>23749</v>
      </c>
      <c r="C12" s="114">
        <v>11531</v>
      </c>
      <c r="D12" s="114">
        <v>12218</v>
      </c>
      <c r="E12" s="114">
        <v>17430</v>
      </c>
      <c r="F12" s="114">
        <v>5659</v>
      </c>
      <c r="G12" s="114">
        <v>3385</v>
      </c>
      <c r="H12" s="114">
        <v>6198</v>
      </c>
      <c r="I12" s="115">
        <v>5997</v>
      </c>
      <c r="J12" s="114">
        <v>4221</v>
      </c>
      <c r="K12" s="114">
        <v>1776</v>
      </c>
      <c r="L12" s="423">
        <v>2550</v>
      </c>
      <c r="M12" s="424">
        <v>2182</v>
      </c>
    </row>
    <row r="13" spans="1:13" s="110" customFormat="1" ht="11.1" customHeight="1" x14ac:dyDescent="0.2">
      <c r="A13" s="422" t="s">
        <v>389</v>
      </c>
      <c r="B13" s="115">
        <v>23468</v>
      </c>
      <c r="C13" s="114">
        <v>11351</v>
      </c>
      <c r="D13" s="114">
        <v>12117</v>
      </c>
      <c r="E13" s="114">
        <v>17095</v>
      </c>
      <c r="F13" s="114">
        <v>5712</v>
      </c>
      <c r="G13" s="114">
        <v>3306</v>
      </c>
      <c r="H13" s="114">
        <v>6196</v>
      </c>
      <c r="I13" s="115">
        <v>5940</v>
      </c>
      <c r="J13" s="114">
        <v>4176</v>
      </c>
      <c r="K13" s="114">
        <v>1764</v>
      </c>
      <c r="L13" s="423">
        <v>1670</v>
      </c>
      <c r="M13" s="424">
        <v>1948</v>
      </c>
    </row>
    <row r="14" spans="1:13" ht="15" customHeight="1" x14ac:dyDescent="0.2">
      <c r="A14" s="422" t="s">
        <v>390</v>
      </c>
      <c r="B14" s="115">
        <v>23472</v>
      </c>
      <c r="C14" s="114">
        <v>11348</v>
      </c>
      <c r="D14" s="114">
        <v>12124</v>
      </c>
      <c r="E14" s="114">
        <v>16649</v>
      </c>
      <c r="F14" s="114">
        <v>6316</v>
      </c>
      <c r="G14" s="114">
        <v>3191</v>
      </c>
      <c r="H14" s="114">
        <v>6288</v>
      </c>
      <c r="I14" s="115">
        <v>5864</v>
      </c>
      <c r="J14" s="114">
        <v>4113</v>
      </c>
      <c r="K14" s="114">
        <v>1751</v>
      </c>
      <c r="L14" s="423">
        <v>2175</v>
      </c>
      <c r="M14" s="424">
        <v>2229</v>
      </c>
    </row>
    <row r="15" spans="1:13" ht="11.1" customHeight="1" x14ac:dyDescent="0.2">
      <c r="A15" s="422" t="s">
        <v>387</v>
      </c>
      <c r="B15" s="115">
        <v>23718</v>
      </c>
      <c r="C15" s="114">
        <v>11561</v>
      </c>
      <c r="D15" s="114">
        <v>12157</v>
      </c>
      <c r="E15" s="114">
        <v>16814</v>
      </c>
      <c r="F15" s="114">
        <v>6395</v>
      </c>
      <c r="G15" s="114">
        <v>3178</v>
      </c>
      <c r="H15" s="114">
        <v>6487</v>
      </c>
      <c r="I15" s="115">
        <v>5909</v>
      </c>
      <c r="J15" s="114">
        <v>4111</v>
      </c>
      <c r="K15" s="114">
        <v>1798</v>
      </c>
      <c r="L15" s="423">
        <v>1483</v>
      </c>
      <c r="M15" s="424">
        <v>1305</v>
      </c>
    </row>
    <row r="16" spans="1:13" ht="11.1" customHeight="1" x14ac:dyDescent="0.2">
      <c r="A16" s="422" t="s">
        <v>388</v>
      </c>
      <c r="B16" s="115">
        <v>24166</v>
      </c>
      <c r="C16" s="114">
        <v>11827</v>
      </c>
      <c r="D16" s="114">
        <v>12339</v>
      </c>
      <c r="E16" s="114">
        <v>16999</v>
      </c>
      <c r="F16" s="114">
        <v>6532</v>
      </c>
      <c r="G16" s="114">
        <v>3417</v>
      </c>
      <c r="H16" s="114">
        <v>6621</v>
      </c>
      <c r="I16" s="115">
        <v>5902</v>
      </c>
      <c r="J16" s="114">
        <v>4025</v>
      </c>
      <c r="K16" s="114">
        <v>1877</v>
      </c>
      <c r="L16" s="423">
        <v>2630</v>
      </c>
      <c r="M16" s="424">
        <v>2287</v>
      </c>
    </row>
    <row r="17" spans="1:13" s="110" customFormat="1" ht="11.1" customHeight="1" x14ac:dyDescent="0.2">
      <c r="A17" s="422" t="s">
        <v>389</v>
      </c>
      <c r="B17" s="115">
        <v>23623</v>
      </c>
      <c r="C17" s="114">
        <v>11430</v>
      </c>
      <c r="D17" s="114">
        <v>12193</v>
      </c>
      <c r="E17" s="114">
        <v>17037</v>
      </c>
      <c r="F17" s="114">
        <v>6569</v>
      </c>
      <c r="G17" s="114">
        <v>3338</v>
      </c>
      <c r="H17" s="114">
        <v>6621</v>
      </c>
      <c r="I17" s="115">
        <v>5898</v>
      </c>
      <c r="J17" s="114">
        <v>4031</v>
      </c>
      <c r="K17" s="114">
        <v>1867</v>
      </c>
      <c r="L17" s="423">
        <v>1535</v>
      </c>
      <c r="M17" s="424">
        <v>1728</v>
      </c>
    </row>
    <row r="18" spans="1:13" ht="15" customHeight="1" x14ac:dyDescent="0.2">
      <c r="A18" s="422" t="s">
        <v>391</v>
      </c>
      <c r="B18" s="115">
        <v>23489</v>
      </c>
      <c r="C18" s="114">
        <v>11330</v>
      </c>
      <c r="D18" s="114">
        <v>12159</v>
      </c>
      <c r="E18" s="114">
        <v>16762</v>
      </c>
      <c r="F18" s="114">
        <v>6715</v>
      </c>
      <c r="G18" s="114">
        <v>3138</v>
      </c>
      <c r="H18" s="114">
        <v>6670</v>
      </c>
      <c r="I18" s="115">
        <v>5778</v>
      </c>
      <c r="J18" s="114">
        <v>3980</v>
      </c>
      <c r="K18" s="114">
        <v>1798</v>
      </c>
      <c r="L18" s="423">
        <v>1659</v>
      </c>
      <c r="M18" s="424">
        <v>1919</v>
      </c>
    </row>
    <row r="19" spans="1:13" ht="11.1" customHeight="1" x14ac:dyDescent="0.2">
      <c r="A19" s="422" t="s">
        <v>387</v>
      </c>
      <c r="B19" s="115">
        <v>23639</v>
      </c>
      <c r="C19" s="114">
        <v>11481</v>
      </c>
      <c r="D19" s="114">
        <v>12158</v>
      </c>
      <c r="E19" s="114">
        <v>16835</v>
      </c>
      <c r="F19" s="114">
        <v>6798</v>
      </c>
      <c r="G19" s="114">
        <v>3068</v>
      </c>
      <c r="H19" s="114">
        <v>6834</v>
      </c>
      <c r="I19" s="115">
        <v>5865</v>
      </c>
      <c r="J19" s="114">
        <v>4024</v>
      </c>
      <c r="K19" s="114">
        <v>1841</v>
      </c>
      <c r="L19" s="423">
        <v>1543</v>
      </c>
      <c r="M19" s="424">
        <v>1414</v>
      </c>
    </row>
    <row r="20" spans="1:13" ht="11.1" customHeight="1" x14ac:dyDescent="0.2">
      <c r="A20" s="422" t="s">
        <v>388</v>
      </c>
      <c r="B20" s="115">
        <v>23770</v>
      </c>
      <c r="C20" s="114">
        <v>11528</v>
      </c>
      <c r="D20" s="114">
        <v>12242</v>
      </c>
      <c r="E20" s="114">
        <v>16905</v>
      </c>
      <c r="F20" s="114">
        <v>6772</v>
      </c>
      <c r="G20" s="114">
        <v>3253</v>
      </c>
      <c r="H20" s="114">
        <v>6875</v>
      </c>
      <c r="I20" s="115">
        <v>5845</v>
      </c>
      <c r="J20" s="114">
        <v>3966</v>
      </c>
      <c r="K20" s="114">
        <v>1879</v>
      </c>
      <c r="L20" s="423">
        <v>3123</v>
      </c>
      <c r="M20" s="424">
        <v>2991</v>
      </c>
    </row>
    <row r="21" spans="1:13" s="110" customFormat="1" ht="11.1" customHeight="1" x14ac:dyDescent="0.2">
      <c r="A21" s="422" t="s">
        <v>389</v>
      </c>
      <c r="B21" s="115">
        <v>23501</v>
      </c>
      <c r="C21" s="114">
        <v>11319</v>
      </c>
      <c r="D21" s="114">
        <v>12182</v>
      </c>
      <c r="E21" s="114">
        <v>16826</v>
      </c>
      <c r="F21" s="114">
        <v>6669</v>
      </c>
      <c r="G21" s="114">
        <v>3140</v>
      </c>
      <c r="H21" s="114">
        <v>6873</v>
      </c>
      <c r="I21" s="115">
        <v>5926</v>
      </c>
      <c r="J21" s="114">
        <v>4019</v>
      </c>
      <c r="K21" s="114">
        <v>1907</v>
      </c>
      <c r="L21" s="423">
        <v>1197</v>
      </c>
      <c r="M21" s="424">
        <v>1549</v>
      </c>
    </row>
    <row r="22" spans="1:13" ht="15" customHeight="1" x14ac:dyDescent="0.2">
      <c r="A22" s="422" t="s">
        <v>392</v>
      </c>
      <c r="B22" s="115">
        <v>23450</v>
      </c>
      <c r="C22" s="114">
        <v>11262</v>
      </c>
      <c r="D22" s="114">
        <v>12188</v>
      </c>
      <c r="E22" s="114">
        <v>16675</v>
      </c>
      <c r="F22" s="114">
        <v>6665</v>
      </c>
      <c r="G22" s="114">
        <v>3031</v>
      </c>
      <c r="H22" s="114">
        <v>6932</v>
      </c>
      <c r="I22" s="115">
        <v>5826</v>
      </c>
      <c r="J22" s="114">
        <v>3957</v>
      </c>
      <c r="K22" s="114">
        <v>1869</v>
      </c>
      <c r="L22" s="423">
        <v>1782</v>
      </c>
      <c r="M22" s="424">
        <v>1884</v>
      </c>
    </row>
    <row r="23" spans="1:13" ht="11.1" customHeight="1" x14ac:dyDescent="0.2">
      <c r="A23" s="422" t="s">
        <v>387</v>
      </c>
      <c r="B23" s="115">
        <v>23530</v>
      </c>
      <c r="C23" s="114">
        <v>11334</v>
      </c>
      <c r="D23" s="114">
        <v>12196</v>
      </c>
      <c r="E23" s="114">
        <v>16688</v>
      </c>
      <c r="F23" s="114">
        <v>6729</v>
      </c>
      <c r="G23" s="114">
        <v>2977</v>
      </c>
      <c r="H23" s="114">
        <v>7066</v>
      </c>
      <c r="I23" s="115">
        <v>5943</v>
      </c>
      <c r="J23" s="114">
        <v>4013</v>
      </c>
      <c r="K23" s="114">
        <v>1930</v>
      </c>
      <c r="L23" s="423">
        <v>1513</v>
      </c>
      <c r="M23" s="424">
        <v>1448</v>
      </c>
    </row>
    <row r="24" spans="1:13" ht="11.1" customHeight="1" x14ac:dyDescent="0.2">
      <c r="A24" s="422" t="s">
        <v>388</v>
      </c>
      <c r="B24" s="115">
        <v>23917</v>
      </c>
      <c r="C24" s="114">
        <v>11522</v>
      </c>
      <c r="D24" s="114">
        <v>12395</v>
      </c>
      <c r="E24" s="114">
        <v>16838</v>
      </c>
      <c r="F24" s="114">
        <v>6853</v>
      </c>
      <c r="G24" s="114">
        <v>3145</v>
      </c>
      <c r="H24" s="114">
        <v>7198</v>
      </c>
      <c r="I24" s="115">
        <v>5992</v>
      </c>
      <c r="J24" s="114">
        <v>4033</v>
      </c>
      <c r="K24" s="114">
        <v>1959</v>
      </c>
      <c r="L24" s="423">
        <v>2392</v>
      </c>
      <c r="M24" s="424">
        <v>2264</v>
      </c>
    </row>
    <row r="25" spans="1:13" s="110" customFormat="1" ht="11.1" customHeight="1" x14ac:dyDescent="0.2">
      <c r="A25" s="422" t="s">
        <v>389</v>
      </c>
      <c r="B25" s="115">
        <v>23611</v>
      </c>
      <c r="C25" s="114">
        <v>11268</v>
      </c>
      <c r="D25" s="114">
        <v>12343</v>
      </c>
      <c r="E25" s="114">
        <v>16532</v>
      </c>
      <c r="F25" s="114">
        <v>6858</v>
      </c>
      <c r="G25" s="114">
        <v>3038</v>
      </c>
      <c r="H25" s="114">
        <v>7189</v>
      </c>
      <c r="I25" s="115">
        <v>6077</v>
      </c>
      <c r="J25" s="114">
        <v>4106</v>
      </c>
      <c r="K25" s="114">
        <v>1971</v>
      </c>
      <c r="L25" s="423">
        <v>1398</v>
      </c>
      <c r="M25" s="424">
        <v>1736</v>
      </c>
    </row>
    <row r="26" spans="1:13" ht="15" customHeight="1" x14ac:dyDescent="0.2">
      <c r="A26" s="422" t="s">
        <v>393</v>
      </c>
      <c r="B26" s="115">
        <v>23531</v>
      </c>
      <c r="C26" s="114">
        <v>11206</v>
      </c>
      <c r="D26" s="114">
        <v>12325</v>
      </c>
      <c r="E26" s="114">
        <v>16475</v>
      </c>
      <c r="F26" s="114">
        <v>6852</v>
      </c>
      <c r="G26" s="114">
        <v>2919</v>
      </c>
      <c r="H26" s="114">
        <v>7261</v>
      </c>
      <c r="I26" s="115">
        <v>5946</v>
      </c>
      <c r="J26" s="114">
        <v>3985</v>
      </c>
      <c r="K26" s="114">
        <v>1961</v>
      </c>
      <c r="L26" s="423">
        <v>1875</v>
      </c>
      <c r="M26" s="424">
        <v>1976</v>
      </c>
    </row>
    <row r="27" spans="1:13" ht="11.1" customHeight="1" x14ac:dyDescent="0.2">
      <c r="A27" s="422" t="s">
        <v>387</v>
      </c>
      <c r="B27" s="115">
        <v>23594</v>
      </c>
      <c r="C27" s="114">
        <v>11311</v>
      </c>
      <c r="D27" s="114">
        <v>12283</v>
      </c>
      <c r="E27" s="114">
        <v>16508</v>
      </c>
      <c r="F27" s="114">
        <v>6882</v>
      </c>
      <c r="G27" s="114">
        <v>2846</v>
      </c>
      <c r="H27" s="114">
        <v>7339</v>
      </c>
      <c r="I27" s="115">
        <v>5954</v>
      </c>
      <c r="J27" s="114">
        <v>3968</v>
      </c>
      <c r="K27" s="114">
        <v>1986</v>
      </c>
      <c r="L27" s="423">
        <v>1329</v>
      </c>
      <c r="M27" s="424">
        <v>1277</v>
      </c>
    </row>
    <row r="28" spans="1:13" ht="11.1" customHeight="1" x14ac:dyDescent="0.2">
      <c r="A28" s="422" t="s">
        <v>388</v>
      </c>
      <c r="B28" s="115">
        <v>23874</v>
      </c>
      <c r="C28" s="114">
        <v>11431</v>
      </c>
      <c r="D28" s="114">
        <v>12443</v>
      </c>
      <c r="E28" s="114">
        <v>16712</v>
      </c>
      <c r="F28" s="114">
        <v>6959</v>
      </c>
      <c r="G28" s="114">
        <v>3039</v>
      </c>
      <c r="H28" s="114">
        <v>7410</v>
      </c>
      <c r="I28" s="115">
        <v>5976</v>
      </c>
      <c r="J28" s="114">
        <v>3915</v>
      </c>
      <c r="K28" s="114">
        <v>2061</v>
      </c>
      <c r="L28" s="423">
        <v>2228</v>
      </c>
      <c r="M28" s="424">
        <v>2060</v>
      </c>
    </row>
    <row r="29" spans="1:13" s="110" customFormat="1" ht="11.1" customHeight="1" x14ac:dyDescent="0.2">
      <c r="A29" s="422" t="s">
        <v>389</v>
      </c>
      <c r="B29" s="115">
        <v>23520</v>
      </c>
      <c r="C29" s="114">
        <v>11138</v>
      </c>
      <c r="D29" s="114">
        <v>12382</v>
      </c>
      <c r="E29" s="114">
        <v>16416</v>
      </c>
      <c r="F29" s="114">
        <v>7094</v>
      </c>
      <c r="G29" s="114">
        <v>2967</v>
      </c>
      <c r="H29" s="114">
        <v>7319</v>
      </c>
      <c r="I29" s="115">
        <v>6044</v>
      </c>
      <c r="J29" s="114">
        <v>4031</v>
      </c>
      <c r="K29" s="114">
        <v>2013</v>
      </c>
      <c r="L29" s="423">
        <v>1308</v>
      </c>
      <c r="M29" s="424">
        <v>1702</v>
      </c>
    </row>
    <row r="30" spans="1:13" ht="15" customHeight="1" x14ac:dyDescent="0.2">
      <c r="A30" s="422" t="s">
        <v>394</v>
      </c>
      <c r="B30" s="115">
        <v>23498</v>
      </c>
      <c r="C30" s="114">
        <v>11040</v>
      </c>
      <c r="D30" s="114">
        <v>12458</v>
      </c>
      <c r="E30" s="114">
        <v>16232</v>
      </c>
      <c r="F30" s="114">
        <v>7258</v>
      </c>
      <c r="G30" s="114">
        <v>2866</v>
      </c>
      <c r="H30" s="114">
        <v>7334</v>
      </c>
      <c r="I30" s="115">
        <v>5714</v>
      </c>
      <c r="J30" s="114">
        <v>3780</v>
      </c>
      <c r="K30" s="114">
        <v>1934</v>
      </c>
      <c r="L30" s="423">
        <v>2120</v>
      </c>
      <c r="M30" s="424">
        <v>2048</v>
      </c>
    </row>
    <row r="31" spans="1:13" ht="11.1" customHeight="1" x14ac:dyDescent="0.2">
      <c r="A31" s="422" t="s">
        <v>387</v>
      </c>
      <c r="B31" s="115">
        <v>23605</v>
      </c>
      <c r="C31" s="114">
        <v>11157</v>
      </c>
      <c r="D31" s="114">
        <v>12448</v>
      </c>
      <c r="E31" s="114">
        <v>16272</v>
      </c>
      <c r="F31" s="114">
        <v>7326</v>
      </c>
      <c r="G31" s="114">
        <v>2797</v>
      </c>
      <c r="H31" s="114">
        <v>7484</v>
      </c>
      <c r="I31" s="115">
        <v>5745</v>
      </c>
      <c r="J31" s="114">
        <v>3779</v>
      </c>
      <c r="K31" s="114">
        <v>1966</v>
      </c>
      <c r="L31" s="423">
        <v>1464</v>
      </c>
      <c r="M31" s="424">
        <v>1387</v>
      </c>
    </row>
    <row r="32" spans="1:13" ht="11.1" customHeight="1" x14ac:dyDescent="0.2">
      <c r="A32" s="422" t="s">
        <v>388</v>
      </c>
      <c r="B32" s="115">
        <v>23977</v>
      </c>
      <c r="C32" s="114">
        <v>11324</v>
      </c>
      <c r="D32" s="114">
        <v>12653</v>
      </c>
      <c r="E32" s="114">
        <v>16618</v>
      </c>
      <c r="F32" s="114">
        <v>7355</v>
      </c>
      <c r="G32" s="114">
        <v>2982</v>
      </c>
      <c r="H32" s="114">
        <v>7577</v>
      </c>
      <c r="I32" s="115">
        <v>5705</v>
      </c>
      <c r="J32" s="114">
        <v>3664</v>
      </c>
      <c r="K32" s="114">
        <v>2041</v>
      </c>
      <c r="L32" s="423">
        <v>2427</v>
      </c>
      <c r="M32" s="424">
        <v>2162</v>
      </c>
    </row>
    <row r="33" spans="1:13" s="110" customFormat="1" ht="11.1" customHeight="1" x14ac:dyDescent="0.2">
      <c r="A33" s="422" t="s">
        <v>389</v>
      </c>
      <c r="B33" s="115">
        <v>24262</v>
      </c>
      <c r="C33" s="114">
        <v>11432</v>
      </c>
      <c r="D33" s="114">
        <v>12830</v>
      </c>
      <c r="E33" s="114">
        <v>16875</v>
      </c>
      <c r="F33" s="114">
        <v>7383</v>
      </c>
      <c r="G33" s="114">
        <v>2945</v>
      </c>
      <c r="H33" s="114">
        <v>7699</v>
      </c>
      <c r="I33" s="115">
        <v>5745</v>
      </c>
      <c r="J33" s="114">
        <v>3727</v>
      </c>
      <c r="K33" s="114">
        <v>2018</v>
      </c>
      <c r="L33" s="423">
        <v>1312</v>
      </c>
      <c r="M33" s="424">
        <v>1548</v>
      </c>
    </row>
    <row r="34" spans="1:13" ht="15" customHeight="1" x14ac:dyDescent="0.2">
      <c r="A34" s="422" t="s">
        <v>395</v>
      </c>
      <c r="B34" s="115">
        <v>24144</v>
      </c>
      <c r="C34" s="114">
        <v>11410</v>
      </c>
      <c r="D34" s="114">
        <v>12734</v>
      </c>
      <c r="E34" s="114">
        <v>16747</v>
      </c>
      <c r="F34" s="114">
        <v>7395</v>
      </c>
      <c r="G34" s="114">
        <v>2813</v>
      </c>
      <c r="H34" s="114">
        <v>7774</v>
      </c>
      <c r="I34" s="115">
        <v>5612</v>
      </c>
      <c r="J34" s="114">
        <v>3623</v>
      </c>
      <c r="K34" s="114">
        <v>1989</v>
      </c>
      <c r="L34" s="423">
        <v>1720</v>
      </c>
      <c r="M34" s="424">
        <v>1788</v>
      </c>
    </row>
    <row r="35" spans="1:13" ht="11.1" customHeight="1" x14ac:dyDescent="0.2">
      <c r="A35" s="422" t="s">
        <v>387</v>
      </c>
      <c r="B35" s="115">
        <v>24320</v>
      </c>
      <c r="C35" s="114">
        <v>11574</v>
      </c>
      <c r="D35" s="114">
        <v>12746</v>
      </c>
      <c r="E35" s="114">
        <v>16883</v>
      </c>
      <c r="F35" s="114">
        <v>7437</v>
      </c>
      <c r="G35" s="114">
        <v>2761</v>
      </c>
      <c r="H35" s="114">
        <v>7955</v>
      </c>
      <c r="I35" s="115">
        <v>5631</v>
      </c>
      <c r="J35" s="114">
        <v>3627</v>
      </c>
      <c r="K35" s="114">
        <v>2004</v>
      </c>
      <c r="L35" s="423">
        <v>1542</v>
      </c>
      <c r="M35" s="424">
        <v>1396</v>
      </c>
    </row>
    <row r="36" spans="1:13" ht="11.1" customHeight="1" x14ac:dyDescent="0.2">
      <c r="A36" s="422" t="s">
        <v>388</v>
      </c>
      <c r="B36" s="115">
        <v>24489</v>
      </c>
      <c r="C36" s="114">
        <v>11697</v>
      </c>
      <c r="D36" s="114">
        <v>12792</v>
      </c>
      <c r="E36" s="114">
        <v>16947</v>
      </c>
      <c r="F36" s="114">
        <v>7542</v>
      </c>
      <c r="G36" s="114">
        <v>2921</v>
      </c>
      <c r="H36" s="114">
        <v>7975</v>
      </c>
      <c r="I36" s="115">
        <v>5555</v>
      </c>
      <c r="J36" s="114">
        <v>3494</v>
      </c>
      <c r="K36" s="114">
        <v>2061</v>
      </c>
      <c r="L36" s="423">
        <v>2364</v>
      </c>
      <c r="M36" s="424">
        <v>2103</v>
      </c>
    </row>
    <row r="37" spans="1:13" s="110" customFormat="1" ht="11.1" customHeight="1" x14ac:dyDescent="0.2">
      <c r="A37" s="422" t="s">
        <v>389</v>
      </c>
      <c r="B37" s="115">
        <v>24296</v>
      </c>
      <c r="C37" s="114">
        <v>11513</v>
      </c>
      <c r="D37" s="114">
        <v>12783</v>
      </c>
      <c r="E37" s="114">
        <v>16739</v>
      </c>
      <c r="F37" s="114">
        <v>7557</v>
      </c>
      <c r="G37" s="114">
        <v>2867</v>
      </c>
      <c r="H37" s="114">
        <v>7974</v>
      </c>
      <c r="I37" s="115">
        <v>5703</v>
      </c>
      <c r="J37" s="114">
        <v>3621</v>
      </c>
      <c r="K37" s="114">
        <v>2082</v>
      </c>
      <c r="L37" s="423">
        <v>1332</v>
      </c>
      <c r="M37" s="424">
        <v>1513</v>
      </c>
    </row>
    <row r="38" spans="1:13" ht="15" customHeight="1" x14ac:dyDescent="0.2">
      <c r="A38" s="425" t="s">
        <v>396</v>
      </c>
      <c r="B38" s="115">
        <v>24294</v>
      </c>
      <c r="C38" s="114">
        <v>11471</v>
      </c>
      <c r="D38" s="114">
        <v>12823</v>
      </c>
      <c r="E38" s="114">
        <v>16656</v>
      </c>
      <c r="F38" s="114">
        <v>7638</v>
      </c>
      <c r="G38" s="114">
        <v>2799</v>
      </c>
      <c r="H38" s="114">
        <v>8056</v>
      </c>
      <c r="I38" s="115">
        <v>5601</v>
      </c>
      <c r="J38" s="114">
        <v>3510</v>
      </c>
      <c r="K38" s="114">
        <v>2091</v>
      </c>
      <c r="L38" s="423">
        <v>1926</v>
      </c>
      <c r="M38" s="424">
        <v>1982</v>
      </c>
    </row>
    <row r="39" spans="1:13" ht="11.1" customHeight="1" x14ac:dyDescent="0.2">
      <c r="A39" s="422" t="s">
        <v>387</v>
      </c>
      <c r="B39" s="115">
        <v>24403</v>
      </c>
      <c r="C39" s="114">
        <v>11620</v>
      </c>
      <c r="D39" s="114">
        <v>12783</v>
      </c>
      <c r="E39" s="114">
        <v>16741</v>
      </c>
      <c r="F39" s="114">
        <v>7662</v>
      </c>
      <c r="G39" s="114">
        <v>2741</v>
      </c>
      <c r="H39" s="114">
        <v>8176</v>
      </c>
      <c r="I39" s="115">
        <v>5605</v>
      </c>
      <c r="J39" s="114">
        <v>3516</v>
      </c>
      <c r="K39" s="114">
        <v>2089</v>
      </c>
      <c r="L39" s="423">
        <v>1464</v>
      </c>
      <c r="M39" s="424">
        <v>1396</v>
      </c>
    </row>
    <row r="40" spans="1:13" ht="11.1" customHeight="1" x14ac:dyDescent="0.2">
      <c r="A40" s="425" t="s">
        <v>388</v>
      </c>
      <c r="B40" s="115">
        <v>24757</v>
      </c>
      <c r="C40" s="114">
        <v>11832</v>
      </c>
      <c r="D40" s="114">
        <v>12925</v>
      </c>
      <c r="E40" s="114">
        <v>17052</v>
      </c>
      <c r="F40" s="114">
        <v>7705</v>
      </c>
      <c r="G40" s="114">
        <v>2972</v>
      </c>
      <c r="H40" s="114">
        <v>8251</v>
      </c>
      <c r="I40" s="115">
        <v>5558</v>
      </c>
      <c r="J40" s="114">
        <v>3445</v>
      </c>
      <c r="K40" s="114">
        <v>2113</v>
      </c>
      <c r="L40" s="423">
        <v>2780</v>
      </c>
      <c r="M40" s="424">
        <v>2333</v>
      </c>
    </row>
    <row r="41" spans="1:13" s="110" customFormat="1" ht="11.1" customHeight="1" x14ac:dyDescent="0.2">
      <c r="A41" s="422" t="s">
        <v>389</v>
      </c>
      <c r="B41" s="115">
        <v>24709</v>
      </c>
      <c r="C41" s="114">
        <v>11760</v>
      </c>
      <c r="D41" s="114">
        <v>12949</v>
      </c>
      <c r="E41" s="114">
        <v>16887</v>
      </c>
      <c r="F41" s="114">
        <v>7822</v>
      </c>
      <c r="G41" s="114">
        <v>2910</v>
      </c>
      <c r="H41" s="114">
        <v>8264</v>
      </c>
      <c r="I41" s="115">
        <v>5712</v>
      </c>
      <c r="J41" s="114">
        <v>3584</v>
      </c>
      <c r="K41" s="114">
        <v>2128</v>
      </c>
      <c r="L41" s="423">
        <v>1517</v>
      </c>
      <c r="M41" s="424">
        <v>1572</v>
      </c>
    </row>
    <row r="42" spans="1:13" ht="15" customHeight="1" x14ac:dyDescent="0.2">
      <c r="A42" s="422" t="s">
        <v>397</v>
      </c>
      <c r="B42" s="115">
        <v>24621</v>
      </c>
      <c r="C42" s="114">
        <v>11736</v>
      </c>
      <c r="D42" s="114">
        <v>12885</v>
      </c>
      <c r="E42" s="114">
        <v>16785</v>
      </c>
      <c r="F42" s="114">
        <v>7836</v>
      </c>
      <c r="G42" s="114">
        <v>2791</v>
      </c>
      <c r="H42" s="114">
        <v>8335</v>
      </c>
      <c r="I42" s="115">
        <v>5606</v>
      </c>
      <c r="J42" s="114">
        <v>3471</v>
      </c>
      <c r="K42" s="114">
        <v>2135</v>
      </c>
      <c r="L42" s="423">
        <v>1923</v>
      </c>
      <c r="M42" s="424">
        <v>2030</v>
      </c>
    </row>
    <row r="43" spans="1:13" ht="11.1" customHeight="1" x14ac:dyDescent="0.2">
      <c r="A43" s="422" t="s">
        <v>387</v>
      </c>
      <c r="B43" s="115">
        <v>24735</v>
      </c>
      <c r="C43" s="114">
        <v>11812</v>
      </c>
      <c r="D43" s="114">
        <v>12923</v>
      </c>
      <c r="E43" s="114">
        <v>16821</v>
      </c>
      <c r="F43" s="114">
        <v>7914</v>
      </c>
      <c r="G43" s="114">
        <v>2736</v>
      </c>
      <c r="H43" s="114">
        <v>8489</v>
      </c>
      <c r="I43" s="115">
        <v>5586</v>
      </c>
      <c r="J43" s="114">
        <v>3445</v>
      </c>
      <c r="K43" s="114">
        <v>2141</v>
      </c>
      <c r="L43" s="423">
        <v>1487</v>
      </c>
      <c r="M43" s="424">
        <v>1421</v>
      </c>
    </row>
    <row r="44" spans="1:13" ht="11.1" customHeight="1" x14ac:dyDescent="0.2">
      <c r="A44" s="422" t="s">
        <v>388</v>
      </c>
      <c r="B44" s="115">
        <v>25040</v>
      </c>
      <c r="C44" s="114">
        <v>12033</v>
      </c>
      <c r="D44" s="114">
        <v>13007</v>
      </c>
      <c r="E44" s="114">
        <v>17051</v>
      </c>
      <c r="F44" s="114">
        <v>7989</v>
      </c>
      <c r="G44" s="114">
        <v>2962</v>
      </c>
      <c r="H44" s="114">
        <v>8577</v>
      </c>
      <c r="I44" s="115">
        <v>5493</v>
      </c>
      <c r="J44" s="114">
        <v>3276</v>
      </c>
      <c r="K44" s="114">
        <v>2217</v>
      </c>
      <c r="L44" s="423">
        <v>2463</v>
      </c>
      <c r="M44" s="424">
        <v>2243</v>
      </c>
    </row>
    <row r="45" spans="1:13" s="110" customFormat="1" ht="11.1" customHeight="1" x14ac:dyDescent="0.2">
      <c r="A45" s="422" t="s">
        <v>389</v>
      </c>
      <c r="B45" s="115">
        <v>24860</v>
      </c>
      <c r="C45" s="114">
        <v>11862</v>
      </c>
      <c r="D45" s="114">
        <v>12998</v>
      </c>
      <c r="E45" s="114">
        <v>16833</v>
      </c>
      <c r="F45" s="114">
        <v>8027</v>
      </c>
      <c r="G45" s="114">
        <v>2891</v>
      </c>
      <c r="H45" s="114">
        <v>8578</v>
      </c>
      <c r="I45" s="115">
        <v>5531</v>
      </c>
      <c r="J45" s="114">
        <v>3331</v>
      </c>
      <c r="K45" s="114">
        <v>2200</v>
      </c>
      <c r="L45" s="423">
        <v>1391</v>
      </c>
      <c r="M45" s="424">
        <v>1589</v>
      </c>
    </row>
    <row r="46" spans="1:13" ht="15" customHeight="1" x14ac:dyDescent="0.2">
      <c r="A46" s="422" t="s">
        <v>398</v>
      </c>
      <c r="B46" s="115">
        <v>24636</v>
      </c>
      <c r="C46" s="114">
        <v>11770</v>
      </c>
      <c r="D46" s="114">
        <v>12866</v>
      </c>
      <c r="E46" s="114">
        <v>16726</v>
      </c>
      <c r="F46" s="114">
        <v>7910</v>
      </c>
      <c r="G46" s="114">
        <v>2797</v>
      </c>
      <c r="H46" s="114">
        <v>8547</v>
      </c>
      <c r="I46" s="115">
        <v>5511</v>
      </c>
      <c r="J46" s="114">
        <v>3293</v>
      </c>
      <c r="K46" s="114">
        <v>2218</v>
      </c>
      <c r="L46" s="423">
        <v>1761</v>
      </c>
      <c r="M46" s="424">
        <v>1920</v>
      </c>
    </row>
    <row r="47" spans="1:13" ht="11.1" customHeight="1" x14ac:dyDescent="0.2">
      <c r="A47" s="422" t="s">
        <v>387</v>
      </c>
      <c r="B47" s="115">
        <v>24739</v>
      </c>
      <c r="C47" s="114">
        <v>11842</v>
      </c>
      <c r="D47" s="114">
        <v>12897</v>
      </c>
      <c r="E47" s="114">
        <v>16695</v>
      </c>
      <c r="F47" s="114">
        <v>8044</v>
      </c>
      <c r="G47" s="114">
        <v>2745</v>
      </c>
      <c r="H47" s="114">
        <v>8673</v>
      </c>
      <c r="I47" s="115">
        <v>5572</v>
      </c>
      <c r="J47" s="114">
        <v>3343</v>
      </c>
      <c r="K47" s="114">
        <v>2229</v>
      </c>
      <c r="L47" s="423">
        <v>1469</v>
      </c>
      <c r="M47" s="424">
        <v>1477</v>
      </c>
    </row>
    <row r="48" spans="1:13" ht="11.1" customHeight="1" x14ac:dyDescent="0.2">
      <c r="A48" s="422" t="s">
        <v>388</v>
      </c>
      <c r="B48" s="115">
        <v>25141</v>
      </c>
      <c r="C48" s="114">
        <v>12087</v>
      </c>
      <c r="D48" s="114">
        <v>13054</v>
      </c>
      <c r="E48" s="114">
        <v>17033</v>
      </c>
      <c r="F48" s="114">
        <v>8108</v>
      </c>
      <c r="G48" s="114">
        <v>2969</v>
      </c>
      <c r="H48" s="114">
        <v>8792</v>
      </c>
      <c r="I48" s="115">
        <v>5539</v>
      </c>
      <c r="J48" s="114">
        <v>3280</v>
      </c>
      <c r="K48" s="114">
        <v>2259</v>
      </c>
      <c r="L48" s="423">
        <v>2496</v>
      </c>
      <c r="M48" s="424">
        <v>2246</v>
      </c>
    </row>
    <row r="49" spans="1:17" s="110" customFormat="1" ht="11.1" customHeight="1" x14ac:dyDescent="0.2">
      <c r="A49" s="422" t="s">
        <v>389</v>
      </c>
      <c r="B49" s="115">
        <v>24992</v>
      </c>
      <c r="C49" s="114">
        <v>11995</v>
      </c>
      <c r="D49" s="114">
        <v>12997</v>
      </c>
      <c r="E49" s="114">
        <v>16824</v>
      </c>
      <c r="F49" s="114">
        <v>8168</v>
      </c>
      <c r="G49" s="114">
        <v>2888</v>
      </c>
      <c r="H49" s="114">
        <v>8801</v>
      </c>
      <c r="I49" s="115">
        <v>5599</v>
      </c>
      <c r="J49" s="114">
        <v>3297</v>
      </c>
      <c r="K49" s="114">
        <v>2302</v>
      </c>
      <c r="L49" s="423">
        <v>1620</v>
      </c>
      <c r="M49" s="424">
        <v>1817</v>
      </c>
    </row>
    <row r="50" spans="1:17" ht="15" customHeight="1" x14ac:dyDescent="0.2">
      <c r="A50" s="422" t="s">
        <v>399</v>
      </c>
      <c r="B50" s="143">
        <v>24914</v>
      </c>
      <c r="C50" s="144">
        <v>11932</v>
      </c>
      <c r="D50" s="144">
        <v>12982</v>
      </c>
      <c r="E50" s="144">
        <v>16692</v>
      </c>
      <c r="F50" s="144">
        <v>8222</v>
      </c>
      <c r="G50" s="144">
        <v>2790</v>
      </c>
      <c r="H50" s="144">
        <v>8864</v>
      </c>
      <c r="I50" s="143">
        <v>5348</v>
      </c>
      <c r="J50" s="144">
        <v>3122</v>
      </c>
      <c r="K50" s="144">
        <v>2226</v>
      </c>
      <c r="L50" s="426">
        <v>1910</v>
      </c>
      <c r="M50" s="427">
        <v>1976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1.1284299399253126</v>
      </c>
      <c r="C6" s="480">
        <f>'Tabelle 3.3'!J11</f>
        <v>-2.9577209217927782</v>
      </c>
      <c r="D6" s="481">
        <f t="shared" ref="D6:E9" si="0">IF(OR(AND(B6&gt;=-50,B6&lt;=50),ISNUMBER(B6)=FALSE),B6,"")</f>
        <v>1.1284299399253126</v>
      </c>
      <c r="E6" s="481">
        <f t="shared" si="0"/>
        <v>-2.9577209217927782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1.1284299399253126</v>
      </c>
      <c r="C14" s="480">
        <f>'Tabelle 3.3'!J11</f>
        <v>-2.9577209217927782</v>
      </c>
      <c r="D14" s="481">
        <f>IF(OR(AND(B14&gt;=-50,B14&lt;=50),ISNUMBER(B14)=FALSE),B14,"")</f>
        <v>1.1284299399253126</v>
      </c>
      <c r="E14" s="481">
        <f>IF(OR(AND(C14&gt;=-50,C14&lt;=50),ISNUMBER(C14)=FALSE),C14,"")</f>
        <v>-2.9577209217927782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-3.2287403365165983</v>
      </c>
      <c r="C17" s="480">
        <f>'Tabelle 3.3'!J14</f>
        <v>3.9473684210526314</v>
      </c>
      <c r="D17" s="481">
        <f t="shared" si="3"/>
        <v>-3.2287403365165983</v>
      </c>
      <c r="E17" s="481">
        <f t="shared" si="3"/>
        <v>3.9473684210526314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-1.3972055888223553</v>
      </c>
      <c r="C18" s="480">
        <f>'Tabelle 3.3'!J15</f>
        <v>6.0810810810810807</v>
      </c>
      <c r="D18" s="481">
        <f t="shared" si="3"/>
        <v>-1.3972055888223553</v>
      </c>
      <c r="E18" s="481">
        <f t="shared" si="3"/>
        <v>6.0810810810810807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-4.712746858168761</v>
      </c>
      <c r="C19" s="480">
        <f>'Tabelle 3.3'!J16</f>
        <v>-4.4776119402985071</v>
      </c>
      <c r="D19" s="481">
        <f t="shared" si="3"/>
        <v>-4.712746858168761</v>
      </c>
      <c r="E19" s="481">
        <f t="shared" si="3"/>
        <v>-4.4776119402985071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-5.4216867469879517</v>
      </c>
      <c r="C20" s="480">
        <f>'Tabelle 3.3'!J17</f>
        <v>0</v>
      </c>
      <c r="D20" s="481">
        <f t="shared" si="3"/>
        <v>-5.4216867469879517</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5.4075867635189665</v>
      </c>
      <c r="C22" s="480">
        <f>'Tabelle 3.3'!J19</f>
        <v>11.852861035422343</v>
      </c>
      <c r="D22" s="481">
        <f t="shared" si="3"/>
        <v>5.4075867635189665</v>
      </c>
      <c r="E22" s="481">
        <f t="shared" si="3"/>
        <v>11.852861035422343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9.7687588485134498</v>
      </c>
      <c r="C23" s="480">
        <f>'Tabelle 3.3'!J20</f>
        <v>-7.3251028806584362</v>
      </c>
      <c r="D23" s="481">
        <f t="shared" si="3"/>
        <v>9.7687588485134498</v>
      </c>
      <c r="E23" s="481">
        <f t="shared" si="3"/>
        <v>-7.3251028806584362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-5.0535987748851454</v>
      </c>
      <c r="C24" s="480">
        <f>'Tabelle 3.3'!J21</f>
        <v>-16.859504132231404</v>
      </c>
      <c r="D24" s="481">
        <f t="shared" si="3"/>
        <v>-5.0535987748851454</v>
      </c>
      <c r="E24" s="481">
        <f t="shared" si="3"/>
        <v>-16.859504132231404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-4.7222222222222223</v>
      </c>
      <c r="C25" s="480">
        <f>'Tabelle 3.3'!J22</f>
        <v>-14.285714285714286</v>
      </c>
      <c r="D25" s="481">
        <f t="shared" si="3"/>
        <v>-4.7222222222222223</v>
      </c>
      <c r="E25" s="481">
        <f t="shared" si="3"/>
        <v>-14.285714285714286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1.4727540500736378</v>
      </c>
      <c r="C26" s="480">
        <f>'Tabelle 3.3'!J23</f>
        <v>-11.320754716981131</v>
      </c>
      <c r="D26" s="481">
        <f t="shared" si="3"/>
        <v>1.4727540500736378</v>
      </c>
      <c r="E26" s="481">
        <f t="shared" si="3"/>
        <v>-11.320754716981131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1.2068965517241379</v>
      </c>
      <c r="C27" s="480">
        <f>'Tabelle 3.3'!J24</f>
        <v>-2.5862068965517242</v>
      </c>
      <c r="D27" s="481">
        <f t="shared" si="3"/>
        <v>1.2068965517241379</v>
      </c>
      <c r="E27" s="481">
        <f t="shared" si="3"/>
        <v>-2.5862068965517242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-9.2776673293571896</v>
      </c>
      <c r="C28" s="480">
        <f>'Tabelle 3.3'!J25</f>
        <v>3.4161490683229814</v>
      </c>
      <c r="D28" s="481">
        <f t="shared" si="3"/>
        <v>-9.2776673293571896</v>
      </c>
      <c r="E28" s="481">
        <f t="shared" si="3"/>
        <v>3.4161490683229814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-18.34625322997416</v>
      </c>
      <c r="C29" s="480">
        <f>'Tabelle 3.3'!J26</f>
        <v>-25</v>
      </c>
      <c r="D29" s="481">
        <f t="shared" si="3"/>
        <v>-18.34625322997416</v>
      </c>
      <c r="E29" s="481">
        <f t="shared" si="3"/>
        <v>-25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2.3429710867397806</v>
      </c>
      <c r="C30" s="480">
        <f>'Tabelle 3.3'!J27</f>
        <v>8</v>
      </c>
      <c r="D30" s="481">
        <f t="shared" si="3"/>
        <v>2.3429710867397806</v>
      </c>
      <c r="E30" s="481">
        <f t="shared" si="3"/>
        <v>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5.8446186742694231</v>
      </c>
      <c r="C31" s="480">
        <f>'Tabelle 3.3'!J28</f>
        <v>6.9182389937106921</v>
      </c>
      <c r="D31" s="481">
        <f t="shared" si="3"/>
        <v>5.8446186742694231</v>
      </c>
      <c r="E31" s="481">
        <f t="shared" si="3"/>
        <v>6.9182389937106921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1.0237319683573756</v>
      </c>
      <c r="C32" s="480">
        <f>'Tabelle 3.3'!J29</f>
        <v>-2.7586206896551726</v>
      </c>
      <c r="D32" s="481">
        <f t="shared" si="3"/>
        <v>1.0237319683573756</v>
      </c>
      <c r="E32" s="481">
        <f t="shared" si="3"/>
        <v>-2.7586206896551726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1.3169446883230904</v>
      </c>
      <c r="C33" s="480">
        <f>'Tabelle 3.3'!J30</f>
        <v>-3.3653846153846154</v>
      </c>
      <c r="D33" s="481">
        <f t="shared" si="3"/>
        <v>1.3169446883230904</v>
      </c>
      <c r="E33" s="481">
        <f t="shared" si="3"/>
        <v>-3.3653846153846154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-3.0235162374020157</v>
      </c>
      <c r="C34" s="480">
        <f>'Tabelle 3.3'!J31</f>
        <v>-10.878661087866108</v>
      </c>
      <c r="D34" s="481">
        <f t="shared" si="3"/>
        <v>-3.0235162374020157</v>
      </c>
      <c r="E34" s="481">
        <f t="shared" si="3"/>
        <v>-10.878661087866108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1.6828043286905194</v>
      </c>
      <c r="C39" s="480">
        <f>'Tabelle 3.3'!J36</f>
        <v>-3.3732534930139719</v>
      </c>
      <c r="D39" s="481">
        <f t="shared" si="3"/>
        <v>1.6828043286905194</v>
      </c>
      <c r="E39" s="481">
        <f t="shared" si="3"/>
        <v>-3.3732534930139719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1.6828043286905194</v>
      </c>
      <c r="C45" s="480">
        <f>'Tabelle 3.3'!J36</f>
        <v>-3.3732534930139719</v>
      </c>
      <c r="D45" s="481">
        <f t="shared" si="3"/>
        <v>1.6828043286905194</v>
      </c>
      <c r="E45" s="481">
        <f t="shared" si="3"/>
        <v>-3.3732534930139719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23531</v>
      </c>
      <c r="C51" s="487">
        <v>3985</v>
      </c>
      <c r="D51" s="487">
        <v>1961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23594</v>
      </c>
      <c r="C52" s="487">
        <v>3968</v>
      </c>
      <c r="D52" s="487">
        <v>1986</v>
      </c>
      <c r="E52" s="488">
        <f t="shared" ref="E52:G70" si="11">IF($A$51=37802,IF(COUNTBLANK(B$51:B$70)&gt;0,#N/A,B52/B$51*100),IF(COUNTBLANK(B$51:B$75)&gt;0,#N/A,B52/B$51*100))</f>
        <v>100.26773192809486</v>
      </c>
      <c r="F52" s="488">
        <f t="shared" si="11"/>
        <v>99.57340025094102</v>
      </c>
      <c r="G52" s="488">
        <f t="shared" si="11"/>
        <v>101.2748597654258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23874</v>
      </c>
      <c r="C53" s="487">
        <v>3915</v>
      </c>
      <c r="D53" s="487">
        <v>2061</v>
      </c>
      <c r="E53" s="488">
        <f t="shared" si="11"/>
        <v>101.45765160851643</v>
      </c>
      <c r="F53" s="488">
        <f t="shared" si="11"/>
        <v>98.243412797992463</v>
      </c>
      <c r="G53" s="488">
        <f t="shared" si="11"/>
        <v>105.09943906170321</v>
      </c>
      <c r="H53" s="489">
        <f>IF(ISERROR(L53)=TRUE,IF(MONTH(A53)=MONTH(MAX(A$51:A$75)),A53,""),"")</f>
        <v>41883</v>
      </c>
      <c r="I53" s="488">
        <f t="shared" si="12"/>
        <v>101.45765160851643</v>
      </c>
      <c r="J53" s="488">
        <f t="shared" si="10"/>
        <v>98.243412797992463</v>
      </c>
      <c r="K53" s="488">
        <f t="shared" si="10"/>
        <v>105.09943906170321</v>
      </c>
      <c r="L53" s="488" t="e">
        <f t="shared" si="13"/>
        <v>#N/A</v>
      </c>
    </row>
    <row r="54" spans="1:14" ht="15" customHeight="1" x14ac:dyDescent="0.2">
      <c r="A54" s="490" t="s">
        <v>462</v>
      </c>
      <c r="B54" s="487">
        <v>23520</v>
      </c>
      <c r="C54" s="487">
        <v>4031</v>
      </c>
      <c r="D54" s="487">
        <v>2013</v>
      </c>
      <c r="E54" s="488">
        <f t="shared" si="11"/>
        <v>99.953253155412014</v>
      </c>
      <c r="F54" s="488">
        <f t="shared" si="11"/>
        <v>101.15432873274781</v>
      </c>
      <c r="G54" s="488">
        <f t="shared" si="11"/>
        <v>102.65170831208567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23498</v>
      </c>
      <c r="C55" s="487">
        <v>3780</v>
      </c>
      <c r="D55" s="487">
        <v>1934</v>
      </c>
      <c r="E55" s="488">
        <f t="shared" si="11"/>
        <v>99.859759466236028</v>
      </c>
      <c r="F55" s="488">
        <f t="shared" si="11"/>
        <v>94.855708908406527</v>
      </c>
      <c r="G55" s="488">
        <f t="shared" si="11"/>
        <v>98.623151453340128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23605</v>
      </c>
      <c r="C56" s="487">
        <v>3779</v>
      </c>
      <c r="D56" s="487">
        <v>1966</v>
      </c>
      <c r="E56" s="488">
        <f t="shared" si="11"/>
        <v>100.31447877268285</v>
      </c>
      <c r="F56" s="488">
        <f t="shared" si="11"/>
        <v>94.83061480552071</v>
      </c>
      <c r="G56" s="488">
        <f t="shared" si="11"/>
        <v>100.25497195308517</v>
      </c>
      <c r="H56" s="489" t="str">
        <f t="shared" si="14"/>
        <v/>
      </c>
      <c r="I56" s="488" t="str">
        <f t="shared" si="12"/>
        <v/>
      </c>
      <c r="J56" s="488" t="str">
        <f t="shared" si="10"/>
        <v/>
      </c>
      <c r="K56" s="488" t="str">
        <f t="shared" si="10"/>
        <v/>
      </c>
      <c r="L56" s="488" t="e">
        <f t="shared" si="13"/>
        <v>#N/A</v>
      </c>
    </row>
    <row r="57" spans="1:14" ht="15" customHeight="1" x14ac:dyDescent="0.2">
      <c r="A57" s="490">
        <v>42248</v>
      </c>
      <c r="B57" s="487">
        <v>23977</v>
      </c>
      <c r="C57" s="487">
        <v>3664</v>
      </c>
      <c r="D57" s="487">
        <v>2041</v>
      </c>
      <c r="E57" s="488">
        <f t="shared" si="11"/>
        <v>101.89537206238579</v>
      </c>
      <c r="F57" s="488">
        <f t="shared" si="11"/>
        <v>91.94479297365119</v>
      </c>
      <c r="G57" s="488">
        <f t="shared" si="11"/>
        <v>104.07955124936257</v>
      </c>
      <c r="H57" s="489">
        <f t="shared" si="14"/>
        <v>42248</v>
      </c>
      <c r="I57" s="488">
        <f t="shared" si="12"/>
        <v>101.89537206238579</v>
      </c>
      <c r="J57" s="488">
        <f t="shared" si="10"/>
        <v>91.94479297365119</v>
      </c>
      <c r="K57" s="488">
        <f t="shared" si="10"/>
        <v>104.07955124936257</v>
      </c>
      <c r="L57" s="488" t="e">
        <f t="shared" si="13"/>
        <v>#N/A</v>
      </c>
    </row>
    <row r="58" spans="1:14" ht="15" customHeight="1" x14ac:dyDescent="0.2">
      <c r="A58" s="490" t="s">
        <v>465</v>
      </c>
      <c r="B58" s="487">
        <v>24262</v>
      </c>
      <c r="C58" s="487">
        <v>3727</v>
      </c>
      <c r="D58" s="487">
        <v>2018</v>
      </c>
      <c r="E58" s="488">
        <f t="shared" si="11"/>
        <v>103.10654030852918</v>
      </c>
      <c r="F58" s="488">
        <f t="shared" si="11"/>
        <v>93.525721455457969</v>
      </c>
      <c r="G58" s="488">
        <f t="shared" si="11"/>
        <v>102.90668026517082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24144</v>
      </c>
      <c r="C59" s="487">
        <v>3623</v>
      </c>
      <c r="D59" s="487">
        <v>1989</v>
      </c>
      <c r="E59" s="488">
        <f t="shared" si="11"/>
        <v>102.60507415749436</v>
      </c>
      <c r="F59" s="488">
        <f t="shared" si="11"/>
        <v>90.915934755332501</v>
      </c>
      <c r="G59" s="488">
        <f t="shared" si="11"/>
        <v>101.42784293727689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24320</v>
      </c>
      <c r="C60" s="487">
        <v>3627</v>
      </c>
      <c r="D60" s="487">
        <v>2004</v>
      </c>
      <c r="E60" s="488">
        <f t="shared" si="11"/>
        <v>103.35302367090222</v>
      </c>
      <c r="F60" s="488">
        <f t="shared" si="11"/>
        <v>91.016311166875781</v>
      </c>
      <c r="G60" s="488">
        <f t="shared" si="11"/>
        <v>102.19275879653237</v>
      </c>
      <c r="H60" s="489" t="str">
        <f t="shared" si="14"/>
        <v/>
      </c>
      <c r="I60" s="488" t="str">
        <f t="shared" si="12"/>
        <v/>
      </c>
      <c r="J60" s="488" t="str">
        <f t="shared" si="10"/>
        <v/>
      </c>
      <c r="K60" s="488" t="str">
        <f t="shared" si="10"/>
        <v/>
      </c>
      <c r="L60" s="488" t="e">
        <f t="shared" si="13"/>
        <v>#N/A</v>
      </c>
    </row>
    <row r="61" spans="1:14" ht="15" customHeight="1" x14ac:dyDescent="0.2">
      <c r="A61" s="490">
        <v>42614</v>
      </c>
      <c r="B61" s="487">
        <v>24489</v>
      </c>
      <c r="C61" s="487">
        <v>3494</v>
      </c>
      <c r="D61" s="487">
        <v>2061</v>
      </c>
      <c r="E61" s="488">
        <f t="shared" si="11"/>
        <v>104.07122519229952</v>
      </c>
      <c r="F61" s="488">
        <f t="shared" si="11"/>
        <v>87.678795483061478</v>
      </c>
      <c r="G61" s="488">
        <f t="shared" si="11"/>
        <v>105.09943906170321</v>
      </c>
      <c r="H61" s="489">
        <f t="shared" si="14"/>
        <v>42614</v>
      </c>
      <c r="I61" s="488">
        <f t="shared" si="12"/>
        <v>104.07122519229952</v>
      </c>
      <c r="J61" s="488">
        <f t="shared" si="10"/>
        <v>87.678795483061478</v>
      </c>
      <c r="K61" s="488">
        <f t="shared" si="10"/>
        <v>105.09943906170321</v>
      </c>
      <c r="L61" s="488" t="e">
        <f t="shared" si="13"/>
        <v>#N/A</v>
      </c>
    </row>
    <row r="62" spans="1:14" ht="15" customHeight="1" x14ac:dyDescent="0.2">
      <c r="A62" s="490" t="s">
        <v>468</v>
      </c>
      <c r="B62" s="487">
        <v>24296</v>
      </c>
      <c r="C62" s="487">
        <v>3621</v>
      </c>
      <c r="D62" s="487">
        <v>2082</v>
      </c>
      <c r="E62" s="488">
        <f t="shared" si="11"/>
        <v>103.25103055543752</v>
      </c>
      <c r="F62" s="488">
        <f t="shared" si="11"/>
        <v>90.865746549560853</v>
      </c>
      <c r="G62" s="488">
        <f t="shared" si="11"/>
        <v>106.17032126466088</v>
      </c>
      <c r="H62" s="489" t="str">
        <f t="shared" si="14"/>
        <v/>
      </c>
      <c r="I62" s="488" t="str">
        <f t="shared" si="12"/>
        <v/>
      </c>
      <c r="J62" s="488" t="str">
        <f t="shared" si="10"/>
        <v/>
      </c>
      <c r="K62" s="488" t="str">
        <f t="shared" si="10"/>
        <v/>
      </c>
      <c r="L62" s="488" t="e">
        <f t="shared" si="13"/>
        <v>#N/A</v>
      </c>
    </row>
    <row r="63" spans="1:14" ht="15" customHeight="1" x14ac:dyDescent="0.2">
      <c r="A63" s="490" t="s">
        <v>469</v>
      </c>
      <c r="B63" s="487">
        <v>24294</v>
      </c>
      <c r="C63" s="487">
        <v>3510</v>
      </c>
      <c r="D63" s="487">
        <v>2091</v>
      </c>
      <c r="E63" s="488">
        <f t="shared" si="11"/>
        <v>103.24253112914879</v>
      </c>
      <c r="F63" s="488">
        <f t="shared" si="11"/>
        <v>88.080301129234627</v>
      </c>
      <c r="G63" s="488">
        <f t="shared" si="11"/>
        <v>106.62927078021418</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24403</v>
      </c>
      <c r="C64" s="487">
        <v>3516</v>
      </c>
      <c r="D64" s="487">
        <v>2089</v>
      </c>
      <c r="E64" s="488">
        <f t="shared" si="11"/>
        <v>103.70574986188433</v>
      </c>
      <c r="F64" s="488">
        <f t="shared" si="11"/>
        <v>88.230865746549554</v>
      </c>
      <c r="G64" s="488">
        <f t="shared" si="11"/>
        <v>106.52728199898011</v>
      </c>
      <c r="H64" s="489" t="str">
        <f t="shared" si="14"/>
        <v/>
      </c>
      <c r="I64" s="488" t="str">
        <f t="shared" si="12"/>
        <v/>
      </c>
      <c r="J64" s="488" t="str">
        <f t="shared" si="10"/>
        <v/>
      </c>
      <c r="K64" s="488" t="str">
        <f t="shared" si="10"/>
        <v/>
      </c>
      <c r="L64" s="488" t="e">
        <f t="shared" si="13"/>
        <v>#N/A</v>
      </c>
    </row>
    <row r="65" spans="1:12" ht="15" customHeight="1" x14ac:dyDescent="0.2">
      <c r="A65" s="490">
        <v>42979</v>
      </c>
      <c r="B65" s="487">
        <v>24757</v>
      </c>
      <c r="C65" s="487">
        <v>3445</v>
      </c>
      <c r="D65" s="487">
        <v>2113</v>
      </c>
      <c r="E65" s="488">
        <f t="shared" si="11"/>
        <v>105.21014831498874</v>
      </c>
      <c r="F65" s="488">
        <f t="shared" si="11"/>
        <v>86.449184441656215</v>
      </c>
      <c r="G65" s="488">
        <f t="shared" si="11"/>
        <v>107.75114737378888</v>
      </c>
      <c r="H65" s="489">
        <f t="shared" si="14"/>
        <v>42979</v>
      </c>
      <c r="I65" s="488">
        <f t="shared" si="12"/>
        <v>105.21014831498874</v>
      </c>
      <c r="J65" s="488">
        <f t="shared" si="10"/>
        <v>86.449184441656215</v>
      </c>
      <c r="K65" s="488">
        <f t="shared" si="10"/>
        <v>107.75114737378888</v>
      </c>
      <c r="L65" s="488" t="e">
        <f t="shared" si="13"/>
        <v>#N/A</v>
      </c>
    </row>
    <row r="66" spans="1:12" ht="15" customHeight="1" x14ac:dyDescent="0.2">
      <c r="A66" s="490" t="s">
        <v>471</v>
      </c>
      <c r="B66" s="487">
        <v>24709</v>
      </c>
      <c r="C66" s="487">
        <v>3584</v>
      </c>
      <c r="D66" s="487">
        <v>2128</v>
      </c>
      <c r="E66" s="488">
        <f t="shared" si="11"/>
        <v>105.00616208405933</v>
      </c>
      <c r="F66" s="488">
        <f t="shared" si="11"/>
        <v>89.937264742785445</v>
      </c>
      <c r="G66" s="488">
        <f t="shared" si="11"/>
        <v>108.51606323304436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24621</v>
      </c>
      <c r="C67" s="487">
        <v>3471</v>
      </c>
      <c r="D67" s="487">
        <v>2135</v>
      </c>
      <c r="E67" s="488">
        <f t="shared" si="11"/>
        <v>104.6321873273554</v>
      </c>
      <c r="F67" s="488">
        <f t="shared" si="11"/>
        <v>87.101631116687585</v>
      </c>
      <c r="G67" s="488">
        <f t="shared" si="11"/>
        <v>108.87302396736358</v>
      </c>
      <c r="H67" s="489" t="str">
        <f t="shared" si="14"/>
        <v/>
      </c>
      <c r="I67" s="488" t="str">
        <f t="shared" si="12"/>
        <v/>
      </c>
      <c r="J67" s="488" t="str">
        <f t="shared" si="12"/>
        <v/>
      </c>
      <c r="K67" s="488" t="str">
        <f t="shared" si="12"/>
        <v/>
      </c>
      <c r="L67" s="488" t="e">
        <f t="shared" si="13"/>
        <v>#N/A</v>
      </c>
    </row>
    <row r="68" spans="1:12" ht="15" customHeight="1" x14ac:dyDescent="0.2">
      <c r="A68" s="490" t="s">
        <v>473</v>
      </c>
      <c r="B68" s="487">
        <v>24735</v>
      </c>
      <c r="C68" s="487">
        <v>3445</v>
      </c>
      <c r="D68" s="487">
        <v>2141</v>
      </c>
      <c r="E68" s="488">
        <f t="shared" si="11"/>
        <v>105.11665462581277</v>
      </c>
      <c r="F68" s="488">
        <f t="shared" si="11"/>
        <v>86.449184441656215</v>
      </c>
      <c r="G68" s="488">
        <f t="shared" si="11"/>
        <v>109.17899031106579</v>
      </c>
      <c r="H68" s="489" t="str">
        <f t="shared" si="14"/>
        <v/>
      </c>
      <c r="I68" s="488" t="str">
        <f t="shared" si="12"/>
        <v/>
      </c>
      <c r="J68" s="488" t="str">
        <f t="shared" si="12"/>
        <v/>
      </c>
      <c r="K68" s="488" t="str">
        <f t="shared" si="12"/>
        <v/>
      </c>
      <c r="L68" s="488" t="e">
        <f t="shared" si="13"/>
        <v>#N/A</v>
      </c>
    </row>
    <row r="69" spans="1:12" ht="15" customHeight="1" x14ac:dyDescent="0.2">
      <c r="A69" s="490">
        <v>43344</v>
      </c>
      <c r="B69" s="487">
        <v>25040</v>
      </c>
      <c r="C69" s="487">
        <v>3276</v>
      </c>
      <c r="D69" s="487">
        <v>2217</v>
      </c>
      <c r="E69" s="488">
        <f t="shared" si="11"/>
        <v>106.41281713484341</v>
      </c>
      <c r="F69" s="488">
        <f t="shared" si="11"/>
        <v>82.208281053952319</v>
      </c>
      <c r="G69" s="488">
        <f t="shared" si="11"/>
        <v>113.05456399796023</v>
      </c>
      <c r="H69" s="489">
        <f t="shared" si="14"/>
        <v>43344</v>
      </c>
      <c r="I69" s="488">
        <f t="shared" si="12"/>
        <v>106.41281713484341</v>
      </c>
      <c r="J69" s="488">
        <f t="shared" si="12"/>
        <v>82.208281053952319</v>
      </c>
      <c r="K69" s="488">
        <f t="shared" si="12"/>
        <v>113.05456399796023</v>
      </c>
      <c r="L69" s="488" t="e">
        <f t="shared" si="13"/>
        <v>#N/A</v>
      </c>
    </row>
    <row r="70" spans="1:12" ht="15" customHeight="1" x14ac:dyDescent="0.2">
      <c r="A70" s="490" t="s">
        <v>474</v>
      </c>
      <c r="B70" s="487">
        <v>24860</v>
      </c>
      <c r="C70" s="487">
        <v>3331</v>
      </c>
      <c r="D70" s="487">
        <v>2200</v>
      </c>
      <c r="E70" s="488">
        <f t="shared" si="11"/>
        <v>105.6478687688581</v>
      </c>
      <c r="F70" s="488">
        <f t="shared" si="11"/>
        <v>83.588456712672524</v>
      </c>
      <c r="G70" s="488">
        <f t="shared" si="11"/>
        <v>112.18765935747068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24636</v>
      </c>
      <c r="C71" s="487">
        <v>3293</v>
      </c>
      <c r="D71" s="487">
        <v>2218</v>
      </c>
      <c r="E71" s="491">
        <f t="shared" ref="E71:G75" si="15">IF($A$51=37802,IF(COUNTBLANK(B$51:B$70)&gt;0,#N/A,IF(ISBLANK(B71)=FALSE,B71/B$51*100,#N/A)),IF(COUNTBLANK(B$51:B$75)&gt;0,#N/A,B71/B$51*100))</f>
        <v>104.69593302452085</v>
      </c>
      <c r="F71" s="491">
        <f t="shared" si="15"/>
        <v>82.634880803011285</v>
      </c>
      <c r="G71" s="491">
        <f t="shared" si="15"/>
        <v>113.10555838857725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24739</v>
      </c>
      <c r="C72" s="487">
        <v>3343</v>
      </c>
      <c r="D72" s="487">
        <v>2229</v>
      </c>
      <c r="E72" s="491">
        <f t="shared" si="15"/>
        <v>105.13365347839022</v>
      </c>
      <c r="F72" s="491">
        <f t="shared" si="15"/>
        <v>83.889585947302379</v>
      </c>
      <c r="G72" s="491">
        <f t="shared" si="15"/>
        <v>113.66649668536462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25141</v>
      </c>
      <c r="C73" s="487">
        <v>3280</v>
      </c>
      <c r="D73" s="487">
        <v>2259</v>
      </c>
      <c r="E73" s="491">
        <f t="shared" si="15"/>
        <v>106.84203816242403</v>
      </c>
      <c r="F73" s="491">
        <f t="shared" si="15"/>
        <v>82.3086574654956</v>
      </c>
      <c r="G73" s="491">
        <f t="shared" si="15"/>
        <v>115.19632840387557</v>
      </c>
      <c r="H73" s="492">
        <f>IF(A$51=37802,IF(ISERROR(L73)=TRUE,IF(ISBLANK(A73)=FALSE,IF(MONTH(A73)=MONTH(MAX(A$51:A$75)),A73,""),""),""),IF(ISERROR(L73)=TRUE,IF(MONTH(A73)=MONTH(MAX(A$51:A$75)),A73,""),""))</f>
        <v>43709</v>
      </c>
      <c r="I73" s="488">
        <f t="shared" si="12"/>
        <v>106.84203816242403</v>
      </c>
      <c r="J73" s="488">
        <f t="shared" si="12"/>
        <v>82.3086574654956</v>
      </c>
      <c r="K73" s="488">
        <f t="shared" si="12"/>
        <v>115.19632840387557</v>
      </c>
      <c r="L73" s="488" t="e">
        <f t="shared" si="13"/>
        <v>#N/A</v>
      </c>
    </row>
    <row r="74" spans="1:12" ht="15" customHeight="1" x14ac:dyDescent="0.2">
      <c r="A74" s="490" t="s">
        <v>477</v>
      </c>
      <c r="B74" s="487">
        <v>24992</v>
      </c>
      <c r="C74" s="487">
        <v>3297</v>
      </c>
      <c r="D74" s="487">
        <v>2302</v>
      </c>
      <c r="E74" s="491">
        <f t="shared" si="15"/>
        <v>106.20883090391398</v>
      </c>
      <c r="F74" s="491">
        <f t="shared" si="15"/>
        <v>82.735257214554579</v>
      </c>
      <c r="G74" s="491">
        <f t="shared" si="15"/>
        <v>117.38908720040794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24914</v>
      </c>
      <c r="C75" s="493">
        <v>3122</v>
      </c>
      <c r="D75" s="493">
        <v>2226</v>
      </c>
      <c r="E75" s="491">
        <f t="shared" si="15"/>
        <v>105.87735327865369</v>
      </c>
      <c r="F75" s="491">
        <f t="shared" si="15"/>
        <v>78.343789209535757</v>
      </c>
      <c r="G75" s="491">
        <f t="shared" si="15"/>
        <v>113.51351351351352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106.84203816242403</v>
      </c>
      <c r="J77" s="488">
        <f>IF(J75&lt;&gt;"",J75,IF(J74&lt;&gt;"",J74,IF(J73&lt;&gt;"",J73,IF(J72&lt;&gt;"",J72,IF(J71&lt;&gt;"",J71,IF(J70&lt;&gt;"",J70,""))))))</f>
        <v>82.3086574654956</v>
      </c>
      <c r="K77" s="488">
        <f>IF(K75&lt;&gt;"",K75,IF(K74&lt;&gt;"",K74,IF(K73&lt;&gt;"",K73,IF(K72&lt;&gt;"",K72,IF(K71&lt;&gt;"",K71,IF(K70&lt;&gt;"",K70,""))))))</f>
        <v>115.19632840387557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+6,8%</v>
      </c>
      <c r="J79" s="488" t="str">
        <f>"GeB - ausschließlich: "&amp;IF(J77&gt;100,"+","")&amp;TEXT(J77-100,"0,0")&amp;"%"</f>
        <v>GeB - ausschließlich: -17,7%</v>
      </c>
      <c r="K79" s="488" t="str">
        <f>"GeB - im Nebenjob: "&amp;IF(K77&gt;100,"+","")&amp;TEXT(K77-100,"0,0")&amp;"%"</f>
        <v>GeB - im Nebenjob: +15,2%</v>
      </c>
    </row>
    <row r="81" spans="9:9" ht="15" customHeight="1" x14ac:dyDescent="0.2">
      <c r="I81" s="488" t="str">
        <f>IF(ISERROR(HLOOKUP(1,I$78:K$79,2,FALSE)),"",HLOOKUP(1,I$78:K$79,2,FALSE))</f>
        <v>GeB - im Nebenjob: +15,2%</v>
      </c>
    </row>
    <row r="82" spans="9:9" ht="15" customHeight="1" x14ac:dyDescent="0.2">
      <c r="I82" s="488" t="str">
        <f>IF(ISERROR(HLOOKUP(2,I$78:K$79,2,FALSE)),"",HLOOKUP(2,I$78:K$79,2,FALSE))</f>
        <v>SvB: +6,8%</v>
      </c>
    </row>
    <row r="83" spans="9:9" ht="15" customHeight="1" x14ac:dyDescent="0.2">
      <c r="I83" s="488" t="str">
        <f>IF(ISERROR(HLOOKUP(3,I$78:K$79,2,FALSE)),"",HLOOKUP(3,I$78:K$79,2,FALSE))</f>
        <v>GeB - ausschließlich: -17,7%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24914</v>
      </c>
      <c r="E12" s="114">
        <v>24992</v>
      </c>
      <c r="F12" s="114">
        <v>25141</v>
      </c>
      <c r="G12" s="114">
        <v>24739</v>
      </c>
      <c r="H12" s="114">
        <v>24636</v>
      </c>
      <c r="I12" s="115">
        <v>278</v>
      </c>
      <c r="J12" s="116">
        <v>1.1284299399253126</v>
      </c>
      <c r="N12" s="117"/>
    </row>
    <row r="13" spans="1:15" s="110" customFormat="1" ht="13.5" customHeight="1" x14ac:dyDescent="0.2">
      <c r="A13" s="118" t="s">
        <v>105</v>
      </c>
      <c r="B13" s="119" t="s">
        <v>106</v>
      </c>
      <c r="C13" s="113">
        <v>47.892751063658984</v>
      </c>
      <c r="D13" s="114">
        <v>11932</v>
      </c>
      <c r="E13" s="114">
        <v>11995</v>
      </c>
      <c r="F13" s="114">
        <v>12087</v>
      </c>
      <c r="G13" s="114">
        <v>11842</v>
      </c>
      <c r="H13" s="114">
        <v>11770</v>
      </c>
      <c r="I13" s="115">
        <v>162</v>
      </c>
      <c r="J13" s="116">
        <v>1.3763806287170772</v>
      </c>
    </row>
    <row r="14" spans="1:15" s="110" customFormat="1" ht="13.5" customHeight="1" x14ac:dyDescent="0.2">
      <c r="A14" s="120"/>
      <c r="B14" s="119" t="s">
        <v>107</v>
      </c>
      <c r="C14" s="113">
        <v>52.107248936341016</v>
      </c>
      <c r="D14" s="114">
        <v>12982</v>
      </c>
      <c r="E14" s="114">
        <v>12997</v>
      </c>
      <c r="F14" s="114">
        <v>13054</v>
      </c>
      <c r="G14" s="114">
        <v>12897</v>
      </c>
      <c r="H14" s="114">
        <v>12866</v>
      </c>
      <c r="I14" s="115">
        <v>116</v>
      </c>
      <c r="J14" s="116">
        <v>0.90160111922897557</v>
      </c>
    </row>
    <row r="15" spans="1:15" s="110" customFormat="1" ht="13.5" customHeight="1" x14ac:dyDescent="0.2">
      <c r="A15" s="118" t="s">
        <v>105</v>
      </c>
      <c r="B15" s="121" t="s">
        <v>108</v>
      </c>
      <c r="C15" s="113">
        <v>11.198522918840812</v>
      </c>
      <c r="D15" s="114">
        <v>2790</v>
      </c>
      <c r="E15" s="114">
        <v>2888</v>
      </c>
      <c r="F15" s="114">
        <v>2969</v>
      </c>
      <c r="G15" s="114">
        <v>2745</v>
      </c>
      <c r="H15" s="114">
        <v>2797</v>
      </c>
      <c r="I15" s="115">
        <v>-7</v>
      </c>
      <c r="J15" s="116">
        <v>-0.25026814444047191</v>
      </c>
    </row>
    <row r="16" spans="1:15" s="110" customFormat="1" ht="13.5" customHeight="1" x14ac:dyDescent="0.2">
      <c r="A16" s="118"/>
      <c r="B16" s="121" t="s">
        <v>109</v>
      </c>
      <c r="C16" s="113">
        <v>66.356265553504059</v>
      </c>
      <c r="D16" s="114">
        <v>16532</v>
      </c>
      <c r="E16" s="114">
        <v>16547</v>
      </c>
      <c r="F16" s="114">
        <v>16676</v>
      </c>
      <c r="G16" s="114">
        <v>16574</v>
      </c>
      <c r="H16" s="114">
        <v>16521</v>
      </c>
      <c r="I16" s="115">
        <v>11</v>
      </c>
      <c r="J16" s="116">
        <v>6.6581926033533079E-2</v>
      </c>
    </row>
    <row r="17" spans="1:10" s="110" customFormat="1" ht="13.5" customHeight="1" x14ac:dyDescent="0.2">
      <c r="A17" s="118"/>
      <c r="B17" s="121" t="s">
        <v>110</v>
      </c>
      <c r="C17" s="113">
        <v>21.361483503251183</v>
      </c>
      <c r="D17" s="114">
        <v>5322</v>
      </c>
      <c r="E17" s="114">
        <v>5276</v>
      </c>
      <c r="F17" s="114">
        <v>5235</v>
      </c>
      <c r="G17" s="114">
        <v>5163</v>
      </c>
      <c r="H17" s="114">
        <v>5070</v>
      </c>
      <c r="I17" s="115">
        <v>252</v>
      </c>
      <c r="J17" s="116">
        <v>4.9704142011834316</v>
      </c>
    </row>
    <row r="18" spans="1:10" s="110" customFormat="1" ht="13.5" customHeight="1" x14ac:dyDescent="0.2">
      <c r="A18" s="120"/>
      <c r="B18" s="121" t="s">
        <v>111</v>
      </c>
      <c r="C18" s="113">
        <v>1.0837280244039496</v>
      </c>
      <c r="D18" s="114">
        <v>270</v>
      </c>
      <c r="E18" s="114">
        <v>281</v>
      </c>
      <c r="F18" s="114">
        <v>261</v>
      </c>
      <c r="G18" s="114">
        <v>257</v>
      </c>
      <c r="H18" s="114">
        <v>248</v>
      </c>
      <c r="I18" s="115">
        <v>22</v>
      </c>
      <c r="J18" s="116">
        <v>8.870967741935484</v>
      </c>
    </row>
    <row r="19" spans="1:10" s="110" customFormat="1" ht="13.5" customHeight="1" x14ac:dyDescent="0.2">
      <c r="A19" s="120"/>
      <c r="B19" s="121" t="s">
        <v>112</v>
      </c>
      <c r="C19" s="113">
        <v>0.30103556233443046</v>
      </c>
      <c r="D19" s="114">
        <v>75</v>
      </c>
      <c r="E19" s="114">
        <v>74</v>
      </c>
      <c r="F19" s="114">
        <v>63</v>
      </c>
      <c r="G19" s="114">
        <v>50</v>
      </c>
      <c r="H19" s="114">
        <v>47</v>
      </c>
      <c r="I19" s="115">
        <v>28</v>
      </c>
      <c r="J19" s="116">
        <v>59.574468085106382</v>
      </c>
    </row>
    <row r="20" spans="1:10" s="110" customFormat="1" ht="13.5" customHeight="1" x14ac:dyDescent="0.2">
      <c r="A20" s="118" t="s">
        <v>113</v>
      </c>
      <c r="B20" s="122" t="s">
        <v>114</v>
      </c>
      <c r="C20" s="113">
        <v>66.998474753150845</v>
      </c>
      <c r="D20" s="114">
        <v>16692</v>
      </c>
      <c r="E20" s="114">
        <v>16824</v>
      </c>
      <c r="F20" s="114">
        <v>17033</v>
      </c>
      <c r="G20" s="114">
        <v>16695</v>
      </c>
      <c r="H20" s="114">
        <v>16726</v>
      </c>
      <c r="I20" s="115">
        <v>-34</v>
      </c>
      <c r="J20" s="116">
        <v>-0.203276336242975</v>
      </c>
    </row>
    <row r="21" spans="1:10" s="110" customFormat="1" ht="13.5" customHeight="1" x14ac:dyDescent="0.2">
      <c r="A21" s="120"/>
      <c r="B21" s="122" t="s">
        <v>115</v>
      </c>
      <c r="C21" s="113">
        <v>33.001525246849162</v>
      </c>
      <c r="D21" s="114">
        <v>8222</v>
      </c>
      <c r="E21" s="114">
        <v>8168</v>
      </c>
      <c r="F21" s="114">
        <v>8108</v>
      </c>
      <c r="G21" s="114">
        <v>8044</v>
      </c>
      <c r="H21" s="114">
        <v>7910</v>
      </c>
      <c r="I21" s="115">
        <v>312</v>
      </c>
      <c r="J21" s="116">
        <v>3.9443742098609356</v>
      </c>
    </row>
    <row r="22" spans="1:10" s="110" customFormat="1" ht="13.5" customHeight="1" x14ac:dyDescent="0.2">
      <c r="A22" s="118" t="s">
        <v>113</v>
      </c>
      <c r="B22" s="122" t="s">
        <v>116</v>
      </c>
      <c r="C22" s="113">
        <v>89.419603435819212</v>
      </c>
      <c r="D22" s="114">
        <v>22278</v>
      </c>
      <c r="E22" s="114">
        <v>22415</v>
      </c>
      <c r="F22" s="114">
        <v>22573</v>
      </c>
      <c r="G22" s="114">
        <v>22281</v>
      </c>
      <c r="H22" s="114">
        <v>22205</v>
      </c>
      <c r="I22" s="115">
        <v>73</v>
      </c>
      <c r="J22" s="116">
        <v>0.32875478495834271</v>
      </c>
    </row>
    <row r="23" spans="1:10" s="110" customFormat="1" ht="13.5" customHeight="1" x14ac:dyDescent="0.2">
      <c r="A23" s="123"/>
      <c r="B23" s="124" t="s">
        <v>117</v>
      </c>
      <c r="C23" s="125">
        <v>10.556313719194028</v>
      </c>
      <c r="D23" s="114">
        <v>2630</v>
      </c>
      <c r="E23" s="114">
        <v>2572</v>
      </c>
      <c r="F23" s="114">
        <v>2563</v>
      </c>
      <c r="G23" s="114">
        <v>2453</v>
      </c>
      <c r="H23" s="114">
        <v>2427</v>
      </c>
      <c r="I23" s="115">
        <v>203</v>
      </c>
      <c r="J23" s="116">
        <v>8.3642356819118255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5348</v>
      </c>
      <c r="E26" s="114">
        <v>5599</v>
      </c>
      <c r="F26" s="114">
        <v>5539</v>
      </c>
      <c r="G26" s="114">
        <v>5572</v>
      </c>
      <c r="H26" s="140">
        <v>5511</v>
      </c>
      <c r="I26" s="115">
        <v>-163</v>
      </c>
      <c r="J26" s="116">
        <v>-2.9577209217927782</v>
      </c>
    </row>
    <row r="27" spans="1:10" s="110" customFormat="1" ht="13.5" customHeight="1" x14ac:dyDescent="0.2">
      <c r="A27" s="118" t="s">
        <v>105</v>
      </c>
      <c r="B27" s="119" t="s">
        <v>106</v>
      </c>
      <c r="C27" s="113">
        <v>40.931189229618546</v>
      </c>
      <c r="D27" s="115">
        <v>2189</v>
      </c>
      <c r="E27" s="114">
        <v>2294</v>
      </c>
      <c r="F27" s="114">
        <v>2260</v>
      </c>
      <c r="G27" s="114">
        <v>2261</v>
      </c>
      <c r="H27" s="140">
        <v>2213</v>
      </c>
      <c r="I27" s="115">
        <v>-24</v>
      </c>
      <c r="J27" s="116">
        <v>-1.0845006778129236</v>
      </c>
    </row>
    <row r="28" spans="1:10" s="110" customFormat="1" ht="13.5" customHeight="1" x14ac:dyDescent="0.2">
      <c r="A28" s="120"/>
      <c r="B28" s="119" t="s">
        <v>107</v>
      </c>
      <c r="C28" s="113">
        <v>59.068810770381454</v>
      </c>
      <c r="D28" s="115">
        <v>3159</v>
      </c>
      <c r="E28" s="114">
        <v>3305</v>
      </c>
      <c r="F28" s="114">
        <v>3279</v>
      </c>
      <c r="G28" s="114">
        <v>3311</v>
      </c>
      <c r="H28" s="140">
        <v>3298</v>
      </c>
      <c r="I28" s="115">
        <v>-139</v>
      </c>
      <c r="J28" s="116">
        <v>-4.214675560946028</v>
      </c>
    </row>
    <row r="29" spans="1:10" s="110" customFormat="1" ht="13.5" customHeight="1" x14ac:dyDescent="0.2">
      <c r="A29" s="118" t="s">
        <v>105</v>
      </c>
      <c r="B29" s="121" t="s">
        <v>108</v>
      </c>
      <c r="C29" s="113">
        <v>15.669409124906506</v>
      </c>
      <c r="D29" s="115">
        <v>838</v>
      </c>
      <c r="E29" s="114">
        <v>957</v>
      </c>
      <c r="F29" s="114">
        <v>901</v>
      </c>
      <c r="G29" s="114">
        <v>931</v>
      </c>
      <c r="H29" s="140">
        <v>870</v>
      </c>
      <c r="I29" s="115">
        <v>-32</v>
      </c>
      <c r="J29" s="116">
        <v>-3.6781609195402298</v>
      </c>
    </row>
    <row r="30" spans="1:10" s="110" customFormat="1" ht="13.5" customHeight="1" x14ac:dyDescent="0.2">
      <c r="A30" s="118"/>
      <c r="B30" s="121" t="s">
        <v>109</v>
      </c>
      <c r="C30" s="113">
        <v>46.559461480927446</v>
      </c>
      <c r="D30" s="115">
        <v>2490</v>
      </c>
      <c r="E30" s="114">
        <v>2590</v>
      </c>
      <c r="F30" s="114">
        <v>2571</v>
      </c>
      <c r="G30" s="114">
        <v>2585</v>
      </c>
      <c r="H30" s="140">
        <v>2591</v>
      </c>
      <c r="I30" s="115">
        <v>-101</v>
      </c>
      <c r="J30" s="116">
        <v>-3.898108838286376</v>
      </c>
    </row>
    <row r="31" spans="1:10" s="110" customFormat="1" ht="13.5" customHeight="1" x14ac:dyDescent="0.2">
      <c r="A31" s="118"/>
      <c r="B31" s="121" t="s">
        <v>110</v>
      </c>
      <c r="C31" s="113">
        <v>20.75542258788332</v>
      </c>
      <c r="D31" s="115">
        <v>1110</v>
      </c>
      <c r="E31" s="114">
        <v>1113</v>
      </c>
      <c r="F31" s="114">
        <v>1129</v>
      </c>
      <c r="G31" s="114">
        <v>1125</v>
      </c>
      <c r="H31" s="140">
        <v>1131</v>
      </c>
      <c r="I31" s="115">
        <v>-21</v>
      </c>
      <c r="J31" s="116">
        <v>-1.856763925729443</v>
      </c>
    </row>
    <row r="32" spans="1:10" s="110" customFormat="1" ht="13.5" customHeight="1" x14ac:dyDescent="0.2">
      <c r="A32" s="120"/>
      <c r="B32" s="121" t="s">
        <v>111</v>
      </c>
      <c r="C32" s="113">
        <v>17.015706806282722</v>
      </c>
      <c r="D32" s="115">
        <v>910</v>
      </c>
      <c r="E32" s="114">
        <v>939</v>
      </c>
      <c r="F32" s="114">
        <v>938</v>
      </c>
      <c r="G32" s="114">
        <v>931</v>
      </c>
      <c r="H32" s="140">
        <v>919</v>
      </c>
      <c r="I32" s="115">
        <v>-9</v>
      </c>
      <c r="J32" s="116">
        <v>-0.97932535364526663</v>
      </c>
    </row>
    <row r="33" spans="1:10" s="110" customFormat="1" ht="13.5" customHeight="1" x14ac:dyDescent="0.2">
      <c r="A33" s="120"/>
      <c r="B33" s="121" t="s">
        <v>112</v>
      </c>
      <c r="C33" s="113">
        <v>1.3462976813762153</v>
      </c>
      <c r="D33" s="115">
        <v>72</v>
      </c>
      <c r="E33" s="114">
        <v>89</v>
      </c>
      <c r="F33" s="114">
        <v>91</v>
      </c>
      <c r="G33" s="114">
        <v>78</v>
      </c>
      <c r="H33" s="140">
        <v>85</v>
      </c>
      <c r="I33" s="115">
        <v>-13</v>
      </c>
      <c r="J33" s="116">
        <v>-15.294117647058824</v>
      </c>
    </row>
    <row r="34" spans="1:10" s="110" customFormat="1" ht="13.5" customHeight="1" x14ac:dyDescent="0.2">
      <c r="A34" s="118" t="s">
        <v>113</v>
      </c>
      <c r="B34" s="122" t="s">
        <v>116</v>
      </c>
      <c r="C34" s="113">
        <v>87.54674644727001</v>
      </c>
      <c r="D34" s="115">
        <v>4682</v>
      </c>
      <c r="E34" s="114">
        <v>4923</v>
      </c>
      <c r="F34" s="114">
        <v>4874</v>
      </c>
      <c r="G34" s="114">
        <v>4924</v>
      </c>
      <c r="H34" s="140">
        <v>4882</v>
      </c>
      <c r="I34" s="115">
        <v>-200</v>
      </c>
      <c r="J34" s="116">
        <v>-4.0966816878328558</v>
      </c>
    </row>
    <row r="35" spans="1:10" s="110" customFormat="1" ht="13.5" customHeight="1" x14ac:dyDescent="0.2">
      <c r="A35" s="118"/>
      <c r="B35" s="119" t="s">
        <v>117</v>
      </c>
      <c r="C35" s="113">
        <v>12.359760658189977</v>
      </c>
      <c r="D35" s="115">
        <v>661</v>
      </c>
      <c r="E35" s="114">
        <v>670</v>
      </c>
      <c r="F35" s="114">
        <v>657</v>
      </c>
      <c r="G35" s="114">
        <v>641</v>
      </c>
      <c r="H35" s="140">
        <v>623</v>
      </c>
      <c r="I35" s="115">
        <v>38</v>
      </c>
      <c r="J35" s="116">
        <v>6.0995184590690208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3122</v>
      </c>
      <c r="E37" s="114">
        <v>3297</v>
      </c>
      <c r="F37" s="114">
        <v>3280</v>
      </c>
      <c r="G37" s="114">
        <v>3343</v>
      </c>
      <c r="H37" s="140">
        <v>3293</v>
      </c>
      <c r="I37" s="115">
        <v>-171</v>
      </c>
      <c r="J37" s="116">
        <v>-5.1928332827209234</v>
      </c>
    </row>
    <row r="38" spans="1:10" s="110" customFormat="1" ht="13.5" customHeight="1" x14ac:dyDescent="0.2">
      <c r="A38" s="118" t="s">
        <v>105</v>
      </c>
      <c r="B38" s="119" t="s">
        <v>106</v>
      </c>
      <c r="C38" s="113">
        <v>41.127482383087766</v>
      </c>
      <c r="D38" s="115">
        <v>1284</v>
      </c>
      <c r="E38" s="114">
        <v>1382</v>
      </c>
      <c r="F38" s="114">
        <v>1357</v>
      </c>
      <c r="G38" s="114">
        <v>1380</v>
      </c>
      <c r="H38" s="140">
        <v>1329</v>
      </c>
      <c r="I38" s="115">
        <v>-45</v>
      </c>
      <c r="J38" s="116">
        <v>-3.386004514672686</v>
      </c>
    </row>
    <row r="39" spans="1:10" s="110" customFormat="1" ht="13.5" customHeight="1" x14ac:dyDescent="0.2">
      <c r="A39" s="120"/>
      <c r="B39" s="119" t="s">
        <v>107</v>
      </c>
      <c r="C39" s="113">
        <v>58.872517616912234</v>
      </c>
      <c r="D39" s="115">
        <v>1838</v>
      </c>
      <c r="E39" s="114">
        <v>1915</v>
      </c>
      <c r="F39" s="114">
        <v>1923</v>
      </c>
      <c r="G39" s="114">
        <v>1963</v>
      </c>
      <c r="H39" s="140">
        <v>1964</v>
      </c>
      <c r="I39" s="115">
        <v>-126</v>
      </c>
      <c r="J39" s="116">
        <v>-6.415478615071283</v>
      </c>
    </row>
    <row r="40" spans="1:10" s="110" customFormat="1" ht="13.5" customHeight="1" x14ac:dyDescent="0.2">
      <c r="A40" s="118" t="s">
        <v>105</v>
      </c>
      <c r="B40" s="121" t="s">
        <v>108</v>
      </c>
      <c r="C40" s="113">
        <v>18.129404228058938</v>
      </c>
      <c r="D40" s="115">
        <v>566</v>
      </c>
      <c r="E40" s="114">
        <v>670</v>
      </c>
      <c r="F40" s="114">
        <v>631</v>
      </c>
      <c r="G40" s="114">
        <v>675</v>
      </c>
      <c r="H40" s="140">
        <v>613</v>
      </c>
      <c r="I40" s="115">
        <v>-47</v>
      </c>
      <c r="J40" s="116">
        <v>-7.6672104404567696</v>
      </c>
    </row>
    <row r="41" spans="1:10" s="110" customFormat="1" ht="13.5" customHeight="1" x14ac:dyDescent="0.2">
      <c r="A41" s="118"/>
      <c r="B41" s="121" t="s">
        <v>109</v>
      </c>
      <c r="C41" s="113">
        <v>31.19795003203075</v>
      </c>
      <c r="D41" s="115">
        <v>974</v>
      </c>
      <c r="E41" s="114">
        <v>1016</v>
      </c>
      <c r="F41" s="114">
        <v>1030</v>
      </c>
      <c r="G41" s="114">
        <v>1053</v>
      </c>
      <c r="H41" s="140">
        <v>1066</v>
      </c>
      <c r="I41" s="115">
        <v>-92</v>
      </c>
      <c r="J41" s="116">
        <v>-8.6303939962476548</v>
      </c>
    </row>
    <row r="42" spans="1:10" s="110" customFormat="1" ht="13.5" customHeight="1" x14ac:dyDescent="0.2">
      <c r="A42" s="118"/>
      <c r="B42" s="121" t="s">
        <v>110</v>
      </c>
      <c r="C42" s="113">
        <v>22.293401665598974</v>
      </c>
      <c r="D42" s="115">
        <v>696</v>
      </c>
      <c r="E42" s="114">
        <v>697</v>
      </c>
      <c r="F42" s="114">
        <v>712</v>
      </c>
      <c r="G42" s="114">
        <v>714</v>
      </c>
      <c r="H42" s="140">
        <v>725</v>
      </c>
      <c r="I42" s="115">
        <v>-29</v>
      </c>
      <c r="J42" s="116">
        <v>-4</v>
      </c>
    </row>
    <row r="43" spans="1:10" s="110" customFormat="1" ht="13.5" customHeight="1" x14ac:dyDescent="0.2">
      <c r="A43" s="120"/>
      <c r="B43" s="121" t="s">
        <v>111</v>
      </c>
      <c r="C43" s="113">
        <v>28.379244074311337</v>
      </c>
      <c r="D43" s="115">
        <v>886</v>
      </c>
      <c r="E43" s="114">
        <v>914</v>
      </c>
      <c r="F43" s="114">
        <v>907</v>
      </c>
      <c r="G43" s="114">
        <v>901</v>
      </c>
      <c r="H43" s="140">
        <v>889</v>
      </c>
      <c r="I43" s="115">
        <v>-3</v>
      </c>
      <c r="J43" s="116">
        <v>-0.33745781777277839</v>
      </c>
    </row>
    <row r="44" spans="1:10" s="110" customFormat="1" ht="13.5" customHeight="1" x14ac:dyDescent="0.2">
      <c r="A44" s="120"/>
      <c r="B44" s="121" t="s">
        <v>112</v>
      </c>
      <c r="C44" s="113">
        <v>2.2101217168481742</v>
      </c>
      <c r="D44" s="115">
        <v>69</v>
      </c>
      <c r="E44" s="114" t="s">
        <v>513</v>
      </c>
      <c r="F44" s="114">
        <v>88</v>
      </c>
      <c r="G44" s="114">
        <v>75</v>
      </c>
      <c r="H44" s="140">
        <v>82</v>
      </c>
      <c r="I44" s="115">
        <v>-13</v>
      </c>
      <c r="J44" s="116">
        <v>-15.853658536585366</v>
      </c>
    </row>
    <row r="45" spans="1:10" s="110" customFormat="1" ht="13.5" customHeight="1" x14ac:dyDescent="0.2">
      <c r="A45" s="118" t="s">
        <v>113</v>
      </c>
      <c r="B45" s="122" t="s">
        <v>116</v>
      </c>
      <c r="C45" s="113">
        <v>86.675208199871875</v>
      </c>
      <c r="D45" s="115">
        <v>2706</v>
      </c>
      <c r="E45" s="114">
        <v>2863</v>
      </c>
      <c r="F45" s="114">
        <v>2847</v>
      </c>
      <c r="G45" s="114">
        <v>2900</v>
      </c>
      <c r="H45" s="140">
        <v>2868</v>
      </c>
      <c r="I45" s="115">
        <v>-162</v>
      </c>
      <c r="J45" s="116">
        <v>-5.6485355648535567</v>
      </c>
    </row>
    <row r="46" spans="1:10" s="110" customFormat="1" ht="13.5" customHeight="1" x14ac:dyDescent="0.2">
      <c r="A46" s="118"/>
      <c r="B46" s="119" t="s">
        <v>117</v>
      </c>
      <c r="C46" s="113">
        <v>13.16463805253043</v>
      </c>
      <c r="D46" s="115">
        <v>411</v>
      </c>
      <c r="E46" s="114">
        <v>428</v>
      </c>
      <c r="F46" s="114">
        <v>425</v>
      </c>
      <c r="G46" s="114">
        <v>436</v>
      </c>
      <c r="H46" s="140">
        <v>419</v>
      </c>
      <c r="I46" s="115">
        <v>-8</v>
      </c>
      <c r="J46" s="116">
        <v>-1.909307875894988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2226</v>
      </c>
      <c r="E48" s="114">
        <v>2302</v>
      </c>
      <c r="F48" s="114">
        <v>2259</v>
      </c>
      <c r="G48" s="114">
        <v>2229</v>
      </c>
      <c r="H48" s="140">
        <v>2218</v>
      </c>
      <c r="I48" s="115">
        <v>8</v>
      </c>
      <c r="J48" s="116">
        <v>0.36068530207394051</v>
      </c>
    </row>
    <row r="49" spans="1:12" s="110" customFormat="1" ht="13.5" customHeight="1" x14ac:dyDescent="0.2">
      <c r="A49" s="118" t="s">
        <v>105</v>
      </c>
      <c r="B49" s="119" t="s">
        <v>106</v>
      </c>
      <c r="C49" s="113">
        <v>40.655884995507634</v>
      </c>
      <c r="D49" s="115">
        <v>905</v>
      </c>
      <c r="E49" s="114">
        <v>912</v>
      </c>
      <c r="F49" s="114">
        <v>903</v>
      </c>
      <c r="G49" s="114">
        <v>881</v>
      </c>
      <c r="H49" s="140">
        <v>884</v>
      </c>
      <c r="I49" s="115">
        <v>21</v>
      </c>
      <c r="J49" s="116">
        <v>2.3755656108597285</v>
      </c>
    </row>
    <row r="50" spans="1:12" s="110" customFormat="1" ht="13.5" customHeight="1" x14ac:dyDescent="0.2">
      <c r="A50" s="120"/>
      <c r="B50" s="119" t="s">
        <v>107</v>
      </c>
      <c r="C50" s="113">
        <v>59.344115004492366</v>
      </c>
      <c r="D50" s="115">
        <v>1321</v>
      </c>
      <c r="E50" s="114">
        <v>1390</v>
      </c>
      <c r="F50" s="114">
        <v>1356</v>
      </c>
      <c r="G50" s="114">
        <v>1348</v>
      </c>
      <c r="H50" s="140">
        <v>1334</v>
      </c>
      <c r="I50" s="115">
        <v>-13</v>
      </c>
      <c r="J50" s="116">
        <v>-0.97451274362818596</v>
      </c>
    </row>
    <row r="51" spans="1:12" s="110" customFormat="1" ht="13.5" customHeight="1" x14ac:dyDescent="0.2">
      <c r="A51" s="118" t="s">
        <v>105</v>
      </c>
      <c r="B51" s="121" t="s">
        <v>108</v>
      </c>
      <c r="C51" s="113">
        <v>12.219227313566936</v>
      </c>
      <c r="D51" s="115">
        <v>272</v>
      </c>
      <c r="E51" s="114">
        <v>287</v>
      </c>
      <c r="F51" s="114">
        <v>270</v>
      </c>
      <c r="G51" s="114">
        <v>256</v>
      </c>
      <c r="H51" s="140">
        <v>257</v>
      </c>
      <c r="I51" s="115">
        <v>15</v>
      </c>
      <c r="J51" s="116">
        <v>5.836575875486381</v>
      </c>
    </row>
    <row r="52" spans="1:12" s="110" customFormat="1" ht="13.5" customHeight="1" x14ac:dyDescent="0.2">
      <c r="A52" s="118"/>
      <c r="B52" s="121" t="s">
        <v>109</v>
      </c>
      <c r="C52" s="113">
        <v>68.104222821203948</v>
      </c>
      <c r="D52" s="115">
        <v>1516</v>
      </c>
      <c r="E52" s="114">
        <v>1574</v>
      </c>
      <c r="F52" s="114">
        <v>1541</v>
      </c>
      <c r="G52" s="114">
        <v>1532</v>
      </c>
      <c r="H52" s="140">
        <v>1525</v>
      </c>
      <c r="I52" s="115">
        <v>-9</v>
      </c>
      <c r="J52" s="116">
        <v>-0.5901639344262295</v>
      </c>
    </row>
    <row r="53" spans="1:12" s="110" customFormat="1" ht="13.5" customHeight="1" x14ac:dyDescent="0.2">
      <c r="A53" s="118"/>
      <c r="B53" s="121" t="s">
        <v>110</v>
      </c>
      <c r="C53" s="113">
        <v>18.598382749326145</v>
      </c>
      <c r="D53" s="115">
        <v>414</v>
      </c>
      <c r="E53" s="114">
        <v>416</v>
      </c>
      <c r="F53" s="114">
        <v>417</v>
      </c>
      <c r="G53" s="114">
        <v>411</v>
      </c>
      <c r="H53" s="140">
        <v>406</v>
      </c>
      <c r="I53" s="115">
        <v>8</v>
      </c>
      <c r="J53" s="116">
        <v>1.9704433497536946</v>
      </c>
    </row>
    <row r="54" spans="1:12" s="110" customFormat="1" ht="13.5" customHeight="1" x14ac:dyDescent="0.2">
      <c r="A54" s="120"/>
      <c r="B54" s="121" t="s">
        <v>111</v>
      </c>
      <c r="C54" s="113">
        <v>1.0781671159029649</v>
      </c>
      <c r="D54" s="115">
        <v>24</v>
      </c>
      <c r="E54" s="114">
        <v>25</v>
      </c>
      <c r="F54" s="114">
        <v>31</v>
      </c>
      <c r="G54" s="114">
        <v>30</v>
      </c>
      <c r="H54" s="140">
        <v>30</v>
      </c>
      <c r="I54" s="115">
        <v>-6</v>
      </c>
      <c r="J54" s="116">
        <v>-20</v>
      </c>
    </row>
    <row r="55" spans="1:12" s="110" customFormat="1" ht="13.5" customHeight="1" x14ac:dyDescent="0.2">
      <c r="A55" s="120"/>
      <c r="B55" s="121" t="s">
        <v>112</v>
      </c>
      <c r="C55" s="113">
        <v>0.13477088948787061</v>
      </c>
      <c r="D55" s="115">
        <v>3</v>
      </c>
      <c r="E55" s="114" t="s">
        <v>513</v>
      </c>
      <c r="F55" s="114">
        <v>3</v>
      </c>
      <c r="G55" s="114">
        <v>3</v>
      </c>
      <c r="H55" s="140">
        <v>3</v>
      </c>
      <c r="I55" s="115">
        <v>0</v>
      </c>
      <c r="J55" s="116">
        <v>0</v>
      </c>
    </row>
    <row r="56" spans="1:12" s="110" customFormat="1" ht="13.5" customHeight="1" x14ac:dyDescent="0.2">
      <c r="A56" s="118" t="s">
        <v>113</v>
      </c>
      <c r="B56" s="122" t="s">
        <v>116</v>
      </c>
      <c r="C56" s="113">
        <v>88.769092542677441</v>
      </c>
      <c r="D56" s="115">
        <v>1976</v>
      </c>
      <c r="E56" s="114">
        <v>2060</v>
      </c>
      <c r="F56" s="114">
        <v>2027</v>
      </c>
      <c r="G56" s="114">
        <v>2024</v>
      </c>
      <c r="H56" s="140">
        <v>2014</v>
      </c>
      <c r="I56" s="115">
        <v>-38</v>
      </c>
      <c r="J56" s="116">
        <v>-1.8867924528301887</v>
      </c>
    </row>
    <row r="57" spans="1:12" s="110" customFormat="1" ht="13.5" customHeight="1" x14ac:dyDescent="0.2">
      <c r="A57" s="142"/>
      <c r="B57" s="124" t="s">
        <v>117</v>
      </c>
      <c r="C57" s="125">
        <v>11.230907457322552</v>
      </c>
      <c r="D57" s="143">
        <v>250</v>
      </c>
      <c r="E57" s="144">
        <v>242</v>
      </c>
      <c r="F57" s="144">
        <v>232</v>
      </c>
      <c r="G57" s="144">
        <v>205</v>
      </c>
      <c r="H57" s="145">
        <v>204</v>
      </c>
      <c r="I57" s="143">
        <v>46</v>
      </c>
      <c r="J57" s="146">
        <v>22.549019607843139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24914</v>
      </c>
      <c r="E12" s="236">
        <v>24992</v>
      </c>
      <c r="F12" s="114">
        <v>25141</v>
      </c>
      <c r="G12" s="114">
        <v>24739</v>
      </c>
      <c r="H12" s="140">
        <v>24636</v>
      </c>
      <c r="I12" s="115">
        <v>278</v>
      </c>
      <c r="J12" s="116">
        <v>1.1284299399253126</v>
      </c>
    </row>
    <row r="13" spans="1:15" s="110" customFormat="1" ht="12" customHeight="1" x14ac:dyDescent="0.2">
      <c r="A13" s="118" t="s">
        <v>105</v>
      </c>
      <c r="B13" s="119" t="s">
        <v>106</v>
      </c>
      <c r="C13" s="113">
        <v>47.892751063658984</v>
      </c>
      <c r="D13" s="115">
        <v>11932</v>
      </c>
      <c r="E13" s="114">
        <v>11995</v>
      </c>
      <c r="F13" s="114">
        <v>12087</v>
      </c>
      <c r="G13" s="114">
        <v>11842</v>
      </c>
      <c r="H13" s="140">
        <v>11770</v>
      </c>
      <c r="I13" s="115">
        <v>162</v>
      </c>
      <c r="J13" s="116">
        <v>1.3763806287170772</v>
      </c>
    </row>
    <row r="14" spans="1:15" s="110" customFormat="1" ht="12" customHeight="1" x14ac:dyDescent="0.2">
      <c r="A14" s="118"/>
      <c r="B14" s="119" t="s">
        <v>107</v>
      </c>
      <c r="C14" s="113">
        <v>52.107248936341016</v>
      </c>
      <c r="D14" s="115">
        <v>12982</v>
      </c>
      <c r="E14" s="114">
        <v>12997</v>
      </c>
      <c r="F14" s="114">
        <v>13054</v>
      </c>
      <c r="G14" s="114">
        <v>12897</v>
      </c>
      <c r="H14" s="140">
        <v>12866</v>
      </c>
      <c r="I14" s="115">
        <v>116</v>
      </c>
      <c r="J14" s="116">
        <v>0.90160111922897557</v>
      </c>
    </row>
    <row r="15" spans="1:15" s="110" customFormat="1" ht="12" customHeight="1" x14ac:dyDescent="0.2">
      <c r="A15" s="118" t="s">
        <v>105</v>
      </c>
      <c r="B15" s="121" t="s">
        <v>108</v>
      </c>
      <c r="C15" s="113">
        <v>11.198522918840812</v>
      </c>
      <c r="D15" s="115">
        <v>2790</v>
      </c>
      <c r="E15" s="114">
        <v>2888</v>
      </c>
      <c r="F15" s="114">
        <v>2969</v>
      </c>
      <c r="G15" s="114">
        <v>2745</v>
      </c>
      <c r="H15" s="140">
        <v>2797</v>
      </c>
      <c r="I15" s="115">
        <v>-7</v>
      </c>
      <c r="J15" s="116">
        <v>-0.25026814444047191</v>
      </c>
    </row>
    <row r="16" spans="1:15" s="110" customFormat="1" ht="12" customHeight="1" x14ac:dyDescent="0.2">
      <c r="A16" s="118"/>
      <c r="B16" s="121" t="s">
        <v>109</v>
      </c>
      <c r="C16" s="113">
        <v>66.356265553504059</v>
      </c>
      <c r="D16" s="115">
        <v>16532</v>
      </c>
      <c r="E16" s="114">
        <v>16547</v>
      </c>
      <c r="F16" s="114">
        <v>16676</v>
      </c>
      <c r="G16" s="114">
        <v>16574</v>
      </c>
      <c r="H16" s="140">
        <v>16521</v>
      </c>
      <c r="I16" s="115">
        <v>11</v>
      </c>
      <c r="J16" s="116">
        <v>6.6581926033533079E-2</v>
      </c>
    </row>
    <row r="17" spans="1:10" s="110" customFormat="1" ht="12" customHeight="1" x14ac:dyDescent="0.2">
      <c r="A17" s="118"/>
      <c r="B17" s="121" t="s">
        <v>110</v>
      </c>
      <c r="C17" s="113">
        <v>21.361483503251183</v>
      </c>
      <c r="D17" s="115">
        <v>5322</v>
      </c>
      <c r="E17" s="114">
        <v>5276</v>
      </c>
      <c r="F17" s="114">
        <v>5235</v>
      </c>
      <c r="G17" s="114">
        <v>5163</v>
      </c>
      <c r="H17" s="140">
        <v>5070</v>
      </c>
      <c r="I17" s="115">
        <v>252</v>
      </c>
      <c r="J17" s="116">
        <v>4.9704142011834316</v>
      </c>
    </row>
    <row r="18" spans="1:10" s="110" customFormat="1" ht="12" customHeight="1" x14ac:dyDescent="0.2">
      <c r="A18" s="120"/>
      <c r="B18" s="121" t="s">
        <v>111</v>
      </c>
      <c r="C18" s="113">
        <v>1.0837280244039496</v>
      </c>
      <c r="D18" s="115">
        <v>270</v>
      </c>
      <c r="E18" s="114">
        <v>281</v>
      </c>
      <c r="F18" s="114">
        <v>261</v>
      </c>
      <c r="G18" s="114">
        <v>257</v>
      </c>
      <c r="H18" s="140">
        <v>248</v>
      </c>
      <c r="I18" s="115">
        <v>22</v>
      </c>
      <c r="J18" s="116">
        <v>8.870967741935484</v>
      </c>
    </row>
    <row r="19" spans="1:10" s="110" customFormat="1" ht="12" customHeight="1" x14ac:dyDescent="0.2">
      <c r="A19" s="120"/>
      <c r="B19" s="121" t="s">
        <v>112</v>
      </c>
      <c r="C19" s="113">
        <v>0.30103556233443046</v>
      </c>
      <c r="D19" s="115">
        <v>75</v>
      </c>
      <c r="E19" s="114">
        <v>74</v>
      </c>
      <c r="F19" s="114">
        <v>63</v>
      </c>
      <c r="G19" s="114">
        <v>50</v>
      </c>
      <c r="H19" s="140">
        <v>47</v>
      </c>
      <c r="I19" s="115">
        <v>28</v>
      </c>
      <c r="J19" s="116">
        <v>59.574468085106382</v>
      </c>
    </row>
    <row r="20" spans="1:10" s="110" customFormat="1" ht="12" customHeight="1" x14ac:dyDescent="0.2">
      <c r="A20" s="118" t="s">
        <v>113</v>
      </c>
      <c r="B20" s="119" t="s">
        <v>181</v>
      </c>
      <c r="C20" s="113">
        <v>66.998474753150845</v>
      </c>
      <c r="D20" s="115">
        <v>16692</v>
      </c>
      <c r="E20" s="114">
        <v>16824</v>
      </c>
      <c r="F20" s="114">
        <v>17033</v>
      </c>
      <c r="G20" s="114">
        <v>16695</v>
      </c>
      <c r="H20" s="140">
        <v>16726</v>
      </c>
      <c r="I20" s="115">
        <v>-34</v>
      </c>
      <c r="J20" s="116">
        <v>-0.203276336242975</v>
      </c>
    </row>
    <row r="21" spans="1:10" s="110" customFormat="1" ht="12" customHeight="1" x14ac:dyDescent="0.2">
      <c r="A21" s="118"/>
      <c r="B21" s="119" t="s">
        <v>182</v>
      </c>
      <c r="C21" s="113">
        <v>33.001525246849162</v>
      </c>
      <c r="D21" s="115">
        <v>8222</v>
      </c>
      <c r="E21" s="114">
        <v>8168</v>
      </c>
      <c r="F21" s="114">
        <v>8108</v>
      </c>
      <c r="G21" s="114">
        <v>8044</v>
      </c>
      <c r="H21" s="140">
        <v>7910</v>
      </c>
      <c r="I21" s="115">
        <v>312</v>
      </c>
      <c r="J21" s="116">
        <v>3.9443742098609356</v>
      </c>
    </row>
    <row r="22" spans="1:10" s="110" customFormat="1" ht="12" customHeight="1" x14ac:dyDescent="0.2">
      <c r="A22" s="118" t="s">
        <v>113</v>
      </c>
      <c r="B22" s="119" t="s">
        <v>116</v>
      </c>
      <c r="C22" s="113">
        <v>89.419603435819212</v>
      </c>
      <c r="D22" s="115">
        <v>22278</v>
      </c>
      <c r="E22" s="114">
        <v>22415</v>
      </c>
      <c r="F22" s="114">
        <v>22573</v>
      </c>
      <c r="G22" s="114">
        <v>22281</v>
      </c>
      <c r="H22" s="140">
        <v>22205</v>
      </c>
      <c r="I22" s="115">
        <v>73</v>
      </c>
      <c r="J22" s="116">
        <v>0.32875478495834271</v>
      </c>
    </row>
    <row r="23" spans="1:10" s="110" customFormat="1" ht="12" customHeight="1" x14ac:dyDescent="0.2">
      <c r="A23" s="118"/>
      <c r="B23" s="119" t="s">
        <v>117</v>
      </c>
      <c r="C23" s="113">
        <v>10.556313719194028</v>
      </c>
      <c r="D23" s="115">
        <v>2630</v>
      </c>
      <c r="E23" s="114">
        <v>2572</v>
      </c>
      <c r="F23" s="114">
        <v>2563</v>
      </c>
      <c r="G23" s="114">
        <v>2453</v>
      </c>
      <c r="H23" s="140">
        <v>2427</v>
      </c>
      <c r="I23" s="115">
        <v>203</v>
      </c>
      <c r="J23" s="116">
        <v>8.3642356819118255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17572</v>
      </c>
      <c r="E64" s="236">
        <v>17619</v>
      </c>
      <c r="F64" s="236">
        <v>17738</v>
      </c>
      <c r="G64" s="236">
        <v>17461</v>
      </c>
      <c r="H64" s="140">
        <v>17331</v>
      </c>
      <c r="I64" s="115">
        <v>241</v>
      </c>
      <c r="J64" s="116">
        <v>1.39057180774335</v>
      </c>
    </row>
    <row r="65" spans="1:12" s="110" customFormat="1" ht="12" customHeight="1" x14ac:dyDescent="0.2">
      <c r="A65" s="118" t="s">
        <v>105</v>
      </c>
      <c r="B65" s="119" t="s">
        <v>106</v>
      </c>
      <c r="C65" s="113">
        <v>52.947871613931255</v>
      </c>
      <c r="D65" s="235">
        <v>9304</v>
      </c>
      <c r="E65" s="236">
        <v>9290</v>
      </c>
      <c r="F65" s="236">
        <v>9437</v>
      </c>
      <c r="G65" s="236">
        <v>9270</v>
      </c>
      <c r="H65" s="140">
        <v>9158</v>
      </c>
      <c r="I65" s="115">
        <v>146</v>
      </c>
      <c r="J65" s="116">
        <v>1.5942345490281722</v>
      </c>
    </row>
    <row r="66" spans="1:12" s="110" customFormat="1" ht="12" customHeight="1" x14ac:dyDescent="0.2">
      <c r="A66" s="118"/>
      <c r="B66" s="119" t="s">
        <v>107</v>
      </c>
      <c r="C66" s="113">
        <v>47.052128386068745</v>
      </c>
      <c r="D66" s="235">
        <v>8268</v>
      </c>
      <c r="E66" s="236">
        <v>8329</v>
      </c>
      <c r="F66" s="236">
        <v>8301</v>
      </c>
      <c r="G66" s="236">
        <v>8191</v>
      </c>
      <c r="H66" s="140">
        <v>8173</v>
      </c>
      <c r="I66" s="115">
        <v>95</v>
      </c>
      <c r="J66" s="116">
        <v>1.1623638810718218</v>
      </c>
    </row>
    <row r="67" spans="1:12" s="110" customFormat="1" ht="12" customHeight="1" x14ac:dyDescent="0.2">
      <c r="A67" s="118" t="s">
        <v>105</v>
      </c>
      <c r="B67" s="121" t="s">
        <v>108</v>
      </c>
      <c r="C67" s="113">
        <v>11.791486455725018</v>
      </c>
      <c r="D67" s="235">
        <v>2072</v>
      </c>
      <c r="E67" s="236">
        <v>2134</v>
      </c>
      <c r="F67" s="236">
        <v>2170</v>
      </c>
      <c r="G67" s="236">
        <v>2007</v>
      </c>
      <c r="H67" s="140">
        <v>2011</v>
      </c>
      <c r="I67" s="115">
        <v>61</v>
      </c>
      <c r="J67" s="116">
        <v>3.0333167578319244</v>
      </c>
    </row>
    <row r="68" spans="1:12" s="110" customFormat="1" ht="12" customHeight="1" x14ac:dyDescent="0.2">
      <c r="A68" s="118"/>
      <c r="B68" s="121" t="s">
        <v>109</v>
      </c>
      <c r="C68" s="113">
        <v>66.708399726838152</v>
      </c>
      <c r="D68" s="235">
        <v>11722</v>
      </c>
      <c r="E68" s="236">
        <v>11754</v>
      </c>
      <c r="F68" s="236">
        <v>11857</v>
      </c>
      <c r="G68" s="236">
        <v>11792</v>
      </c>
      <c r="H68" s="140">
        <v>11726</v>
      </c>
      <c r="I68" s="115">
        <v>-4</v>
      </c>
      <c r="J68" s="116">
        <v>-3.4112229234180454E-2</v>
      </c>
    </row>
    <row r="69" spans="1:12" s="110" customFormat="1" ht="12" customHeight="1" x14ac:dyDescent="0.2">
      <c r="A69" s="118"/>
      <c r="B69" s="121" t="s">
        <v>110</v>
      </c>
      <c r="C69" s="113">
        <v>20.396084680173004</v>
      </c>
      <c r="D69" s="235">
        <v>3584</v>
      </c>
      <c r="E69" s="236">
        <v>3531</v>
      </c>
      <c r="F69" s="236">
        <v>3514</v>
      </c>
      <c r="G69" s="236">
        <v>3475</v>
      </c>
      <c r="H69" s="140">
        <v>3419</v>
      </c>
      <c r="I69" s="115">
        <v>165</v>
      </c>
      <c r="J69" s="116">
        <v>4.8259725065808716</v>
      </c>
    </row>
    <row r="70" spans="1:12" s="110" customFormat="1" ht="12" customHeight="1" x14ac:dyDescent="0.2">
      <c r="A70" s="120"/>
      <c r="B70" s="121" t="s">
        <v>111</v>
      </c>
      <c r="C70" s="113">
        <v>1.1040291372638289</v>
      </c>
      <c r="D70" s="235">
        <v>194</v>
      </c>
      <c r="E70" s="236">
        <v>200</v>
      </c>
      <c r="F70" s="236">
        <v>197</v>
      </c>
      <c r="G70" s="236">
        <v>187</v>
      </c>
      <c r="H70" s="140">
        <v>175</v>
      </c>
      <c r="I70" s="115">
        <v>19</v>
      </c>
      <c r="J70" s="116">
        <v>10.857142857142858</v>
      </c>
    </row>
    <row r="71" spans="1:12" s="110" customFormat="1" ht="12" customHeight="1" x14ac:dyDescent="0.2">
      <c r="A71" s="120"/>
      <c r="B71" s="121" t="s">
        <v>112</v>
      </c>
      <c r="C71" s="113">
        <v>0.30161620760300478</v>
      </c>
      <c r="D71" s="235">
        <v>53</v>
      </c>
      <c r="E71" s="236">
        <v>52</v>
      </c>
      <c r="F71" s="236">
        <v>51</v>
      </c>
      <c r="G71" s="236">
        <v>42</v>
      </c>
      <c r="H71" s="140">
        <v>41</v>
      </c>
      <c r="I71" s="115">
        <v>12</v>
      </c>
      <c r="J71" s="116">
        <v>29.26829268292683</v>
      </c>
    </row>
    <row r="72" spans="1:12" s="110" customFormat="1" ht="12" customHeight="1" x14ac:dyDescent="0.2">
      <c r="A72" s="118" t="s">
        <v>113</v>
      </c>
      <c r="B72" s="119" t="s">
        <v>181</v>
      </c>
      <c r="C72" s="113">
        <v>69.741634418392891</v>
      </c>
      <c r="D72" s="235">
        <v>12255</v>
      </c>
      <c r="E72" s="236">
        <v>12333</v>
      </c>
      <c r="F72" s="236">
        <v>12479</v>
      </c>
      <c r="G72" s="236">
        <v>12288</v>
      </c>
      <c r="H72" s="140">
        <v>12200</v>
      </c>
      <c r="I72" s="115">
        <v>55</v>
      </c>
      <c r="J72" s="116">
        <v>0.45081967213114754</v>
      </c>
    </row>
    <row r="73" spans="1:12" s="110" customFormat="1" ht="12" customHeight="1" x14ac:dyDescent="0.2">
      <c r="A73" s="118"/>
      <c r="B73" s="119" t="s">
        <v>182</v>
      </c>
      <c r="C73" s="113">
        <v>30.258365581607102</v>
      </c>
      <c r="D73" s="115">
        <v>5317</v>
      </c>
      <c r="E73" s="114">
        <v>5286</v>
      </c>
      <c r="F73" s="114">
        <v>5259</v>
      </c>
      <c r="G73" s="114">
        <v>5173</v>
      </c>
      <c r="H73" s="140">
        <v>5131</v>
      </c>
      <c r="I73" s="115">
        <v>186</v>
      </c>
      <c r="J73" s="116">
        <v>3.6250243617228612</v>
      </c>
    </row>
    <row r="74" spans="1:12" s="110" customFormat="1" ht="12" customHeight="1" x14ac:dyDescent="0.2">
      <c r="A74" s="118" t="s">
        <v>113</v>
      </c>
      <c r="B74" s="119" t="s">
        <v>116</v>
      </c>
      <c r="C74" s="113">
        <v>85.892328704757574</v>
      </c>
      <c r="D74" s="115">
        <v>15093</v>
      </c>
      <c r="E74" s="114">
        <v>15143</v>
      </c>
      <c r="F74" s="114">
        <v>15272</v>
      </c>
      <c r="G74" s="114">
        <v>15109</v>
      </c>
      <c r="H74" s="140">
        <v>15083</v>
      </c>
      <c r="I74" s="115">
        <v>10</v>
      </c>
      <c r="J74" s="116">
        <v>6.6299807730557575E-2</v>
      </c>
    </row>
    <row r="75" spans="1:12" s="110" customFormat="1" ht="12" customHeight="1" x14ac:dyDescent="0.2">
      <c r="A75" s="142"/>
      <c r="B75" s="124" t="s">
        <v>117</v>
      </c>
      <c r="C75" s="125">
        <v>14.05076257682677</v>
      </c>
      <c r="D75" s="143">
        <v>2469</v>
      </c>
      <c r="E75" s="144">
        <v>2468</v>
      </c>
      <c r="F75" s="144">
        <v>2459</v>
      </c>
      <c r="G75" s="144">
        <v>2343</v>
      </c>
      <c r="H75" s="145">
        <v>2243</v>
      </c>
      <c r="I75" s="143">
        <v>226</v>
      </c>
      <c r="J75" s="146">
        <v>10.075791350869371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24914</v>
      </c>
      <c r="G11" s="114">
        <v>24992</v>
      </c>
      <c r="H11" s="114">
        <v>25141</v>
      </c>
      <c r="I11" s="114">
        <v>24739</v>
      </c>
      <c r="J11" s="140">
        <v>24636</v>
      </c>
      <c r="K11" s="114">
        <v>278</v>
      </c>
      <c r="L11" s="116">
        <v>1.1284299399253126</v>
      </c>
    </row>
    <row r="12" spans="1:17" s="110" customFormat="1" ht="24.95" customHeight="1" x14ac:dyDescent="0.2">
      <c r="A12" s="604" t="s">
        <v>185</v>
      </c>
      <c r="B12" s="605"/>
      <c r="C12" s="605"/>
      <c r="D12" s="606"/>
      <c r="E12" s="113">
        <v>47.892751063658984</v>
      </c>
      <c r="F12" s="115">
        <v>11932</v>
      </c>
      <c r="G12" s="114">
        <v>11995</v>
      </c>
      <c r="H12" s="114">
        <v>12087</v>
      </c>
      <c r="I12" s="114">
        <v>11842</v>
      </c>
      <c r="J12" s="140">
        <v>11770</v>
      </c>
      <c r="K12" s="114">
        <v>162</v>
      </c>
      <c r="L12" s="116">
        <v>1.3763806287170772</v>
      </c>
    </row>
    <row r="13" spans="1:17" s="110" customFormat="1" ht="15" customHeight="1" x14ac:dyDescent="0.2">
      <c r="A13" s="120"/>
      <c r="B13" s="612" t="s">
        <v>107</v>
      </c>
      <c r="C13" s="612"/>
      <c r="E13" s="113">
        <v>52.107248936341016</v>
      </c>
      <c r="F13" s="115">
        <v>12982</v>
      </c>
      <c r="G13" s="114">
        <v>12997</v>
      </c>
      <c r="H13" s="114">
        <v>13054</v>
      </c>
      <c r="I13" s="114">
        <v>12897</v>
      </c>
      <c r="J13" s="140">
        <v>12866</v>
      </c>
      <c r="K13" s="114">
        <v>116</v>
      </c>
      <c r="L13" s="116">
        <v>0.90160111922897557</v>
      </c>
    </row>
    <row r="14" spans="1:17" s="110" customFormat="1" ht="24.95" customHeight="1" x14ac:dyDescent="0.2">
      <c r="A14" s="604" t="s">
        <v>186</v>
      </c>
      <c r="B14" s="605"/>
      <c r="C14" s="605"/>
      <c r="D14" s="606"/>
      <c r="E14" s="113">
        <v>11.198522918840812</v>
      </c>
      <c r="F14" s="115">
        <v>2790</v>
      </c>
      <c r="G14" s="114">
        <v>2888</v>
      </c>
      <c r="H14" s="114">
        <v>2969</v>
      </c>
      <c r="I14" s="114">
        <v>2745</v>
      </c>
      <c r="J14" s="140">
        <v>2797</v>
      </c>
      <c r="K14" s="114">
        <v>-7</v>
      </c>
      <c r="L14" s="116">
        <v>-0.25026814444047191</v>
      </c>
    </row>
    <row r="15" spans="1:17" s="110" customFormat="1" ht="15" customHeight="1" x14ac:dyDescent="0.2">
      <c r="A15" s="120"/>
      <c r="B15" s="119"/>
      <c r="C15" s="258" t="s">
        <v>106</v>
      </c>
      <c r="E15" s="113">
        <v>51.111111111111114</v>
      </c>
      <c r="F15" s="115">
        <v>1426</v>
      </c>
      <c r="G15" s="114">
        <v>1469</v>
      </c>
      <c r="H15" s="114">
        <v>1491</v>
      </c>
      <c r="I15" s="114">
        <v>1356</v>
      </c>
      <c r="J15" s="140">
        <v>1374</v>
      </c>
      <c r="K15" s="114">
        <v>52</v>
      </c>
      <c r="L15" s="116">
        <v>3.7845705967976708</v>
      </c>
    </row>
    <row r="16" spans="1:17" s="110" customFormat="1" ht="15" customHeight="1" x14ac:dyDescent="0.2">
      <c r="A16" s="120"/>
      <c r="B16" s="119"/>
      <c r="C16" s="258" t="s">
        <v>107</v>
      </c>
      <c r="E16" s="113">
        <v>48.888888888888886</v>
      </c>
      <c r="F16" s="115">
        <v>1364</v>
      </c>
      <c r="G16" s="114">
        <v>1419</v>
      </c>
      <c r="H16" s="114">
        <v>1478</v>
      </c>
      <c r="I16" s="114">
        <v>1389</v>
      </c>
      <c r="J16" s="140">
        <v>1423</v>
      </c>
      <c r="K16" s="114">
        <v>-59</v>
      </c>
      <c r="L16" s="116">
        <v>-4.1461700632466618</v>
      </c>
    </row>
    <row r="17" spans="1:12" s="110" customFormat="1" ht="15" customHeight="1" x14ac:dyDescent="0.2">
      <c r="A17" s="120"/>
      <c r="B17" s="121" t="s">
        <v>109</v>
      </c>
      <c r="C17" s="258"/>
      <c r="E17" s="113">
        <v>66.356265553504059</v>
      </c>
      <c r="F17" s="115">
        <v>16532</v>
      </c>
      <c r="G17" s="114">
        <v>16547</v>
      </c>
      <c r="H17" s="114">
        <v>16676</v>
      </c>
      <c r="I17" s="114">
        <v>16574</v>
      </c>
      <c r="J17" s="140">
        <v>16521</v>
      </c>
      <c r="K17" s="114">
        <v>11</v>
      </c>
      <c r="L17" s="116">
        <v>6.6581926033533079E-2</v>
      </c>
    </row>
    <row r="18" spans="1:12" s="110" customFormat="1" ht="15" customHeight="1" x14ac:dyDescent="0.2">
      <c r="A18" s="120"/>
      <c r="B18" s="119"/>
      <c r="C18" s="258" t="s">
        <v>106</v>
      </c>
      <c r="E18" s="113">
        <v>47.392934914105979</v>
      </c>
      <c r="F18" s="115">
        <v>7835</v>
      </c>
      <c r="G18" s="114">
        <v>7844</v>
      </c>
      <c r="H18" s="114">
        <v>7928</v>
      </c>
      <c r="I18" s="114">
        <v>7863</v>
      </c>
      <c r="J18" s="140">
        <v>7831</v>
      </c>
      <c r="K18" s="114">
        <v>4</v>
      </c>
      <c r="L18" s="116">
        <v>5.1079044821861833E-2</v>
      </c>
    </row>
    <row r="19" spans="1:12" s="110" customFormat="1" ht="15" customHeight="1" x14ac:dyDescent="0.2">
      <c r="A19" s="120"/>
      <c r="B19" s="119"/>
      <c r="C19" s="258" t="s">
        <v>107</v>
      </c>
      <c r="E19" s="113">
        <v>52.607065085894021</v>
      </c>
      <c r="F19" s="115">
        <v>8697</v>
      </c>
      <c r="G19" s="114">
        <v>8703</v>
      </c>
      <c r="H19" s="114">
        <v>8748</v>
      </c>
      <c r="I19" s="114">
        <v>8711</v>
      </c>
      <c r="J19" s="140">
        <v>8690</v>
      </c>
      <c r="K19" s="114">
        <v>7</v>
      </c>
      <c r="L19" s="116">
        <v>8.0552359033371698E-2</v>
      </c>
    </row>
    <row r="20" spans="1:12" s="110" customFormat="1" ht="15" customHeight="1" x14ac:dyDescent="0.2">
      <c r="A20" s="120"/>
      <c r="B20" s="121" t="s">
        <v>110</v>
      </c>
      <c r="C20" s="258"/>
      <c r="E20" s="113">
        <v>21.361483503251183</v>
      </c>
      <c r="F20" s="115">
        <v>5322</v>
      </c>
      <c r="G20" s="114">
        <v>5276</v>
      </c>
      <c r="H20" s="114">
        <v>5235</v>
      </c>
      <c r="I20" s="114">
        <v>5163</v>
      </c>
      <c r="J20" s="140">
        <v>5070</v>
      </c>
      <c r="K20" s="114">
        <v>252</v>
      </c>
      <c r="L20" s="116">
        <v>4.9704142011834316</v>
      </c>
    </row>
    <row r="21" spans="1:12" s="110" customFormat="1" ht="15" customHeight="1" x14ac:dyDescent="0.2">
      <c r="A21" s="120"/>
      <c r="B21" s="119"/>
      <c r="C21" s="258" t="s">
        <v>106</v>
      </c>
      <c r="E21" s="113">
        <v>47.012401352874861</v>
      </c>
      <c r="F21" s="115">
        <v>2502</v>
      </c>
      <c r="G21" s="114">
        <v>2498</v>
      </c>
      <c r="H21" s="114">
        <v>2504</v>
      </c>
      <c r="I21" s="114">
        <v>2451</v>
      </c>
      <c r="J21" s="140">
        <v>2401</v>
      </c>
      <c r="K21" s="114">
        <v>101</v>
      </c>
      <c r="L21" s="116">
        <v>4.2065805914202414</v>
      </c>
    </row>
    <row r="22" spans="1:12" s="110" customFormat="1" ht="15" customHeight="1" x14ac:dyDescent="0.2">
      <c r="A22" s="120"/>
      <c r="B22" s="119"/>
      <c r="C22" s="258" t="s">
        <v>107</v>
      </c>
      <c r="E22" s="113">
        <v>52.987598647125139</v>
      </c>
      <c r="F22" s="115">
        <v>2820</v>
      </c>
      <c r="G22" s="114">
        <v>2778</v>
      </c>
      <c r="H22" s="114">
        <v>2731</v>
      </c>
      <c r="I22" s="114">
        <v>2712</v>
      </c>
      <c r="J22" s="140">
        <v>2669</v>
      </c>
      <c r="K22" s="114">
        <v>151</v>
      </c>
      <c r="L22" s="116">
        <v>5.6575496440614463</v>
      </c>
    </row>
    <row r="23" spans="1:12" s="110" customFormat="1" ht="15" customHeight="1" x14ac:dyDescent="0.2">
      <c r="A23" s="120"/>
      <c r="B23" s="121" t="s">
        <v>111</v>
      </c>
      <c r="C23" s="258"/>
      <c r="E23" s="113">
        <v>1.0837280244039496</v>
      </c>
      <c r="F23" s="115">
        <v>270</v>
      </c>
      <c r="G23" s="114">
        <v>281</v>
      </c>
      <c r="H23" s="114">
        <v>261</v>
      </c>
      <c r="I23" s="114">
        <v>257</v>
      </c>
      <c r="J23" s="140">
        <v>248</v>
      </c>
      <c r="K23" s="114">
        <v>22</v>
      </c>
      <c r="L23" s="116">
        <v>8.870967741935484</v>
      </c>
    </row>
    <row r="24" spans="1:12" s="110" customFormat="1" ht="15" customHeight="1" x14ac:dyDescent="0.2">
      <c r="A24" s="120"/>
      <c r="B24" s="119"/>
      <c r="C24" s="258" t="s">
        <v>106</v>
      </c>
      <c r="E24" s="113">
        <v>62.592592592592595</v>
      </c>
      <c r="F24" s="115">
        <v>169</v>
      </c>
      <c r="G24" s="114">
        <v>184</v>
      </c>
      <c r="H24" s="114">
        <v>164</v>
      </c>
      <c r="I24" s="114">
        <v>172</v>
      </c>
      <c r="J24" s="140">
        <v>164</v>
      </c>
      <c r="K24" s="114">
        <v>5</v>
      </c>
      <c r="L24" s="116">
        <v>3.0487804878048781</v>
      </c>
    </row>
    <row r="25" spans="1:12" s="110" customFormat="1" ht="15" customHeight="1" x14ac:dyDescent="0.2">
      <c r="A25" s="120"/>
      <c r="B25" s="119"/>
      <c r="C25" s="258" t="s">
        <v>107</v>
      </c>
      <c r="E25" s="113">
        <v>37.407407407407405</v>
      </c>
      <c r="F25" s="115">
        <v>101</v>
      </c>
      <c r="G25" s="114">
        <v>97</v>
      </c>
      <c r="H25" s="114">
        <v>97</v>
      </c>
      <c r="I25" s="114">
        <v>85</v>
      </c>
      <c r="J25" s="140">
        <v>84</v>
      </c>
      <c r="K25" s="114">
        <v>17</v>
      </c>
      <c r="L25" s="116">
        <v>20.238095238095237</v>
      </c>
    </row>
    <row r="26" spans="1:12" s="110" customFormat="1" ht="15" customHeight="1" x14ac:dyDescent="0.2">
      <c r="A26" s="120"/>
      <c r="C26" s="121" t="s">
        <v>187</v>
      </c>
      <c r="D26" s="110" t="s">
        <v>188</v>
      </c>
      <c r="E26" s="113">
        <v>0.30103556233443046</v>
      </c>
      <c r="F26" s="115">
        <v>75</v>
      </c>
      <c r="G26" s="114">
        <v>74</v>
      </c>
      <c r="H26" s="114">
        <v>63</v>
      </c>
      <c r="I26" s="114">
        <v>50</v>
      </c>
      <c r="J26" s="140">
        <v>47</v>
      </c>
      <c r="K26" s="114">
        <v>28</v>
      </c>
      <c r="L26" s="116">
        <v>59.574468085106382</v>
      </c>
    </row>
    <row r="27" spans="1:12" s="110" customFormat="1" ht="15" customHeight="1" x14ac:dyDescent="0.2">
      <c r="A27" s="120"/>
      <c r="B27" s="119"/>
      <c r="D27" s="259" t="s">
        <v>106</v>
      </c>
      <c r="E27" s="113">
        <v>53.333333333333336</v>
      </c>
      <c r="F27" s="115">
        <v>40</v>
      </c>
      <c r="G27" s="114">
        <v>43</v>
      </c>
      <c r="H27" s="114">
        <v>28</v>
      </c>
      <c r="I27" s="114">
        <v>27</v>
      </c>
      <c r="J27" s="140">
        <v>21</v>
      </c>
      <c r="K27" s="114">
        <v>19</v>
      </c>
      <c r="L27" s="116">
        <v>90.476190476190482</v>
      </c>
    </row>
    <row r="28" spans="1:12" s="110" customFormat="1" ht="15" customHeight="1" x14ac:dyDescent="0.2">
      <c r="A28" s="120"/>
      <c r="B28" s="119"/>
      <c r="D28" s="259" t="s">
        <v>107</v>
      </c>
      <c r="E28" s="113">
        <v>46.666666666666664</v>
      </c>
      <c r="F28" s="115">
        <v>35</v>
      </c>
      <c r="G28" s="114">
        <v>31</v>
      </c>
      <c r="H28" s="114">
        <v>35</v>
      </c>
      <c r="I28" s="114">
        <v>23</v>
      </c>
      <c r="J28" s="140">
        <v>26</v>
      </c>
      <c r="K28" s="114">
        <v>9</v>
      </c>
      <c r="L28" s="116">
        <v>34.615384615384613</v>
      </c>
    </row>
    <row r="29" spans="1:12" s="110" customFormat="1" ht="24.95" customHeight="1" x14ac:dyDescent="0.2">
      <c r="A29" s="604" t="s">
        <v>189</v>
      </c>
      <c r="B29" s="605"/>
      <c r="C29" s="605"/>
      <c r="D29" s="606"/>
      <c r="E29" s="113">
        <v>89.419603435819212</v>
      </c>
      <c r="F29" s="115">
        <v>22278</v>
      </c>
      <c r="G29" s="114">
        <v>22415</v>
      </c>
      <c r="H29" s="114">
        <v>22573</v>
      </c>
      <c r="I29" s="114">
        <v>22281</v>
      </c>
      <c r="J29" s="140">
        <v>22205</v>
      </c>
      <c r="K29" s="114">
        <v>73</v>
      </c>
      <c r="L29" s="116">
        <v>0.32875478495834271</v>
      </c>
    </row>
    <row r="30" spans="1:12" s="110" customFormat="1" ht="15" customHeight="1" x14ac:dyDescent="0.2">
      <c r="A30" s="120"/>
      <c r="B30" s="119"/>
      <c r="C30" s="258" t="s">
        <v>106</v>
      </c>
      <c r="E30" s="113">
        <v>46.130711913098125</v>
      </c>
      <c r="F30" s="115">
        <v>10277</v>
      </c>
      <c r="G30" s="114">
        <v>10377</v>
      </c>
      <c r="H30" s="114">
        <v>10459</v>
      </c>
      <c r="I30" s="114">
        <v>10297</v>
      </c>
      <c r="J30" s="140">
        <v>10262</v>
      </c>
      <c r="K30" s="114">
        <v>15</v>
      </c>
      <c r="L30" s="116">
        <v>0.14617033716624439</v>
      </c>
    </row>
    <row r="31" spans="1:12" s="110" customFormat="1" ht="15" customHeight="1" x14ac:dyDescent="0.2">
      <c r="A31" s="120"/>
      <c r="B31" s="119"/>
      <c r="C31" s="258" t="s">
        <v>107</v>
      </c>
      <c r="E31" s="113">
        <v>53.869288086901875</v>
      </c>
      <c r="F31" s="115">
        <v>12001</v>
      </c>
      <c r="G31" s="114">
        <v>12038</v>
      </c>
      <c r="H31" s="114">
        <v>12114</v>
      </c>
      <c r="I31" s="114">
        <v>11984</v>
      </c>
      <c r="J31" s="140">
        <v>11943</v>
      </c>
      <c r="K31" s="114">
        <v>58</v>
      </c>
      <c r="L31" s="116">
        <v>0.48564012392196265</v>
      </c>
    </row>
    <row r="32" spans="1:12" s="110" customFormat="1" ht="15" customHeight="1" x14ac:dyDescent="0.2">
      <c r="A32" s="120"/>
      <c r="B32" s="119" t="s">
        <v>117</v>
      </c>
      <c r="C32" s="258"/>
      <c r="E32" s="113">
        <v>10.556313719194028</v>
      </c>
      <c r="F32" s="115">
        <v>2630</v>
      </c>
      <c r="G32" s="114">
        <v>2572</v>
      </c>
      <c r="H32" s="114">
        <v>2563</v>
      </c>
      <c r="I32" s="114">
        <v>2453</v>
      </c>
      <c r="J32" s="140">
        <v>2427</v>
      </c>
      <c r="K32" s="114">
        <v>203</v>
      </c>
      <c r="L32" s="116">
        <v>8.3642356819118255</v>
      </c>
    </row>
    <row r="33" spans="1:12" s="110" customFormat="1" ht="15" customHeight="1" x14ac:dyDescent="0.2">
      <c r="A33" s="120"/>
      <c r="B33" s="119"/>
      <c r="C33" s="258" t="s">
        <v>106</v>
      </c>
      <c r="E33" s="113">
        <v>62.737642585551328</v>
      </c>
      <c r="F33" s="115">
        <v>1650</v>
      </c>
      <c r="G33" s="114">
        <v>1614</v>
      </c>
      <c r="H33" s="114">
        <v>1624</v>
      </c>
      <c r="I33" s="114">
        <v>1541</v>
      </c>
      <c r="J33" s="140">
        <v>1505</v>
      </c>
      <c r="K33" s="114">
        <v>145</v>
      </c>
      <c r="L33" s="116">
        <v>9.6345514950166109</v>
      </c>
    </row>
    <row r="34" spans="1:12" s="110" customFormat="1" ht="15" customHeight="1" x14ac:dyDescent="0.2">
      <c r="A34" s="120"/>
      <c r="B34" s="119"/>
      <c r="C34" s="258" t="s">
        <v>107</v>
      </c>
      <c r="E34" s="113">
        <v>37.262357414448672</v>
      </c>
      <c r="F34" s="115">
        <v>980</v>
      </c>
      <c r="G34" s="114">
        <v>958</v>
      </c>
      <c r="H34" s="114">
        <v>939</v>
      </c>
      <c r="I34" s="114">
        <v>912</v>
      </c>
      <c r="J34" s="140">
        <v>922</v>
      </c>
      <c r="K34" s="114">
        <v>58</v>
      </c>
      <c r="L34" s="116">
        <v>6.2906724511930587</v>
      </c>
    </row>
    <row r="35" spans="1:12" s="110" customFormat="1" ht="24.95" customHeight="1" x14ac:dyDescent="0.2">
      <c r="A35" s="604" t="s">
        <v>190</v>
      </c>
      <c r="B35" s="605"/>
      <c r="C35" s="605"/>
      <c r="D35" s="606"/>
      <c r="E35" s="113">
        <v>66.998474753150845</v>
      </c>
      <c r="F35" s="115">
        <v>16692</v>
      </c>
      <c r="G35" s="114">
        <v>16824</v>
      </c>
      <c r="H35" s="114">
        <v>17033</v>
      </c>
      <c r="I35" s="114">
        <v>16695</v>
      </c>
      <c r="J35" s="140">
        <v>16726</v>
      </c>
      <c r="K35" s="114">
        <v>-34</v>
      </c>
      <c r="L35" s="116">
        <v>-0.203276336242975</v>
      </c>
    </row>
    <row r="36" spans="1:12" s="110" customFormat="1" ht="15" customHeight="1" x14ac:dyDescent="0.2">
      <c r="A36" s="120"/>
      <c r="B36" s="119"/>
      <c r="C36" s="258" t="s">
        <v>106</v>
      </c>
      <c r="E36" s="113">
        <v>63.066139468008629</v>
      </c>
      <c r="F36" s="115">
        <v>10527</v>
      </c>
      <c r="G36" s="114">
        <v>10609</v>
      </c>
      <c r="H36" s="114">
        <v>10723</v>
      </c>
      <c r="I36" s="114">
        <v>10502</v>
      </c>
      <c r="J36" s="140">
        <v>10458</v>
      </c>
      <c r="K36" s="114">
        <v>69</v>
      </c>
      <c r="L36" s="116">
        <v>0.65978198508318986</v>
      </c>
    </row>
    <row r="37" spans="1:12" s="110" customFormat="1" ht="15" customHeight="1" x14ac:dyDescent="0.2">
      <c r="A37" s="120"/>
      <c r="B37" s="119"/>
      <c r="C37" s="258" t="s">
        <v>107</v>
      </c>
      <c r="E37" s="113">
        <v>36.933860531991371</v>
      </c>
      <c r="F37" s="115">
        <v>6165</v>
      </c>
      <c r="G37" s="114">
        <v>6215</v>
      </c>
      <c r="H37" s="114">
        <v>6310</v>
      </c>
      <c r="I37" s="114">
        <v>6193</v>
      </c>
      <c r="J37" s="140">
        <v>6268</v>
      </c>
      <c r="K37" s="114">
        <v>-103</v>
      </c>
      <c r="L37" s="116">
        <v>-1.6432673899170389</v>
      </c>
    </row>
    <row r="38" spans="1:12" s="110" customFormat="1" ht="15" customHeight="1" x14ac:dyDescent="0.2">
      <c r="A38" s="120"/>
      <c r="B38" s="119" t="s">
        <v>182</v>
      </c>
      <c r="C38" s="258"/>
      <c r="E38" s="113">
        <v>33.001525246849162</v>
      </c>
      <c r="F38" s="115">
        <v>8222</v>
      </c>
      <c r="G38" s="114">
        <v>8168</v>
      </c>
      <c r="H38" s="114">
        <v>8108</v>
      </c>
      <c r="I38" s="114">
        <v>8044</v>
      </c>
      <c r="J38" s="140">
        <v>7910</v>
      </c>
      <c r="K38" s="114">
        <v>312</v>
      </c>
      <c r="L38" s="116">
        <v>3.9443742098609356</v>
      </c>
    </row>
    <row r="39" spans="1:12" s="110" customFormat="1" ht="15" customHeight="1" x14ac:dyDescent="0.2">
      <c r="A39" s="120"/>
      <c r="B39" s="119"/>
      <c r="C39" s="258" t="s">
        <v>106</v>
      </c>
      <c r="E39" s="113">
        <v>17.088299683775237</v>
      </c>
      <c r="F39" s="115">
        <v>1405</v>
      </c>
      <c r="G39" s="114">
        <v>1386</v>
      </c>
      <c r="H39" s="114">
        <v>1364</v>
      </c>
      <c r="I39" s="114">
        <v>1340</v>
      </c>
      <c r="J39" s="140">
        <v>1312</v>
      </c>
      <c r="K39" s="114">
        <v>93</v>
      </c>
      <c r="L39" s="116">
        <v>7.0884146341463419</v>
      </c>
    </row>
    <row r="40" spans="1:12" s="110" customFormat="1" ht="15" customHeight="1" x14ac:dyDescent="0.2">
      <c r="A40" s="120"/>
      <c r="B40" s="119"/>
      <c r="C40" s="258" t="s">
        <v>107</v>
      </c>
      <c r="E40" s="113">
        <v>82.911700316224767</v>
      </c>
      <c r="F40" s="115">
        <v>6817</v>
      </c>
      <c r="G40" s="114">
        <v>6782</v>
      </c>
      <c r="H40" s="114">
        <v>6744</v>
      </c>
      <c r="I40" s="114">
        <v>6704</v>
      </c>
      <c r="J40" s="140">
        <v>6598</v>
      </c>
      <c r="K40" s="114">
        <v>219</v>
      </c>
      <c r="L40" s="116">
        <v>3.3191876326159444</v>
      </c>
    </row>
    <row r="41" spans="1:12" s="110" customFormat="1" ht="24.75" customHeight="1" x14ac:dyDescent="0.2">
      <c r="A41" s="604" t="s">
        <v>517</v>
      </c>
      <c r="B41" s="605"/>
      <c r="C41" s="605"/>
      <c r="D41" s="606"/>
      <c r="E41" s="113">
        <v>4.531588665007626</v>
      </c>
      <c r="F41" s="115">
        <v>1129</v>
      </c>
      <c r="G41" s="114">
        <v>1252</v>
      </c>
      <c r="H41" s="114">
        <v>1253</v>
      </c>
      <c r="I41" s="114">
        <v>1121</v>
      </c>
      <c r="J41" s="140">
        <v>1146</v>
      </c>
      <c r="K41" s="114">
        <v>-17</v>
      </c>
      <c r="L41" s="116">
        <v>-1.4834205933682374</v>
      </c>
    </row>
    <row r="42" spans="1:12" s="110" customFormat="1" ht="15" customHeight="1" x14ac:dyDescent="0.2">
      <c r="A42" s="120"/>
      <c r="B42" s="119"/>
      <c r="C42" s="258" t="s">
        <v>106</v>
      </c>
      <c r="E42" s="113">
        <v>48.71567759078831</v>
      </c>
      <c r="F42" s="115">
        <v>550</v>
      </c>
      <c r="G42" s="114">
        <v>633</v>
      </c>
      <c r="H42" s="114">
        <v>621</v>
      </c>
      <c r="I42" s="114">
        <v>538</v>
      </c>
      <c r="J42" s="140">
        <v>552</v>
      </c>
      <c r="K42" s="114">
        <v>-2</v>
      </c>
      <c r="L42" s="116">
        <v>-0.36231884057971014</v>
      </c>
    </row>
    <row r="43" spans="1:12" s="110" customFormat="1" ht="15" customHeight="1" x14ac:dyDescent="0.2">
      <c r="A43" s="123"/>
      <c r="B43" s="124"/>
      <c r="C43" s="260" t="s">
        <v>107</v>
      </c>
      <c r="D43" s="261"/>
      <c r="E43" s="125">
        <v>51.28432240921169</v>
      </c>
      <c r="F43" s="143">
        <v>579</v>
      </c>
      <c r="G43" s="144">
        <v>619</v>
      </c>
      <c r="H43" s="144">
        <v>632</v>
      </c>
      <c r="I43" s="144">
        <v>583</v>
      </c>
      <c r="J43" s="145">
        <v>594</v>
      </c>
      <c r="K43" s="144">
        <v>-15</v>
      </c>
      <c r="L43" s="146">
        <v>-2.5252525252525251</v>
      </c>
    </row>
    <row r="44" spans="1:12" s="110" customFormat="1" ht="45.75" customHeight="1" x14ac:dyDescent="0.2">
      <c r="A44" s="604" t="s">
        <v>191</v>
      </c>
      <c r="B44" s="605"/>
      <c r="C44" s="605"/>
      <c r="D44" s="606"/>
      <c r="E44" s="113">
        <v>2.9019828209039096</v>
      </c>
      <c r="F44" s="115">
        <v>723</v>
      </c>
      <c r="G44" s="114">
        <v>747</v>
      </c>
      <c r="H44" s="114">
        <v>740</v>
      </c>
      <c r="I44" s="114">
        <v>719</v>
      </c>
      <c r="J44" s="140">
        <v>714</v>
      </c>
      <c r="K44" s="114">
        <v>9</v>
      </c>
      <c r="L44" s="116">
        <v>1.2605042016806722</v>
      </c>
    </row>
    <row r="45" spans="1:12" s="110" customFormat="1" ht="15" customHeight="1" x14ac:dyDescent="0.2">
      <c r="A45" s="120"/>
      <c r="B45" s="119"/>
      <c r="C45" s="258" t="s">
        <v>106</v>
      </c>
      <c r="E45" s="113">
        <v>58.644536652835406</v>
      </c>
      <c r="F45" s="115">
        <v>424</v>
      </c>
      <c r="G45" s="114">
        <v>435</v>
      </c>
      <c r="H45" s="114">
        <v>432</v>
      </c>
      <c r="I45" s="114">
        <v>411</v>
      </c>
      <c r="J45" s="140">
        <v>406</v>
      </c>
      <c r="K45" s="114">
        <v>18</v>
      </c>
      <c r="L45" s="116">
        <v>4.4334975369458132</v>
      </c>
    </row>
    <row r="46" spans="1:12" s="110" customFormat="1" ht="15" customHeight="1" x14ac:dyDescent="0.2">
      <c r="A46" s="123"/>
      <c r="B46" s="124"/>
      <c r="C46" s="260" t="s">
        <v>107</v>
      </c>
      <c r="D46" s="261"/>
      <c r="E46" s="125">
        <v>41.355463347164594</v>
      </c>
      <c r="F46" s="143">
        <v>299</v>
      </c>
      <c r="G46" s="144">
        <v>312</v>
      </c>
      <c r="H46" s="144">
        <v>308</v>
      </c>
      <c r="I46" s="144">
        <v>308</v>
      </c>
      <c r="J46" s="145">
        <v>308</v>
      </c>
      <c r="K46" s="144">
        <v>-9</v>
      </c>
      <c r="L46" s="146">
        <v>-2.9220779220779223</v>
      </c>
    </row>
    <row r="47" spans="1:12" s="110" customFormat="1" ht="39" customHeight="1" x14ac:dyDescent="0.2">
      <c r="A47" s="604" t="s">
        <v>518</v>
      </c>
      <c r="B47" s="607"/>
      <c r="C47" s="607"/>
      <c r="D47" s="608"/>
      <c r="E47" s="113">
        <v>0.33314602231676971</v>
      </c>
      <c r="F47" s="115">
        <v>83</v>
      </c>
      <c r="G47" s="114">
        <v>91</v>
      </c>
      <c r="H47" s="114">
        <v>76</v>
      </c>
      <c r="I47" s="114">
        <v>74</v>
      </c>
      <c r="J47" s="140">
        <v>78</v>
      </c>
      <c r="K47" s="114">
        <v>5</v>
      </c>
      <c r="L47" s="116">
        <v>6.4102564102564106</v>
      </c>
    </row>
    <row r="48" spans="1:12" s="110" customFormat="1" ht="15" customHeight="1" x14ac:dyDescent="0.2">
      <c r="A48" s="120"/>
      <c r="B48" s="119"/>
      <c r="C48" s="258" t="s">
        <v>106</v>
      </c>
      <c r="E48" s="113">
        <v>48.192771084337352</v>
      </c>
      <c r="F48" s="115">
        <v>40</v>
      </c>
      <c r="G48" s="114">
        <v>42</v>
      </c>
      <c r="H48" s="114">
        <v>37</v>
      </c>
      <c r="I48" s="114">
        <v>26</v>
      </c>
      <c r="J48" s="140">
        <v>27</v>
      </c>
      <c r="K48" s="114">
        <v>13</v>
      </c>
      <c r="L48" s="116">
        <v>48.148148148148145</v>
      </c>
    </row>
    <row r="49" spans="1:12" s="110" customFormat="1" ht="15" customHeight="1" x14ac:dyDescent="0.2">
      <c r="A49" s="123"/>
      <c r="B49" s="124"/>
      <c r="C49" s="260" t="s">
        <v>107</v>
      </c>
      <c r="D49" s="261"/>
      <c r="E49" s="125">
        <v>51.807228915662648</v>
      </c>
      <c r="F49" s="143">
        <v>43</v>
      </c>
      <c r="G49" s="144">
        <v>49</v>
      </c>
      <c r="H49" s="144">
        <v>39</v>
      </c>
      <c r="I49" s="144">
        <v>48</v>
      </c>
      <c r="J49" s="145">
        <v>51</v>
      </c>
      <c r="K49" s="144">
        <v>-8</v>
      </c>
      <c r="L49" s="146">
        <v>-15.686274509803921</v>
      </c>
    </row>
    <row r="50" spans="1:12" s="110" customFormat="1" ht="24.95" customHeight="1" x14ac:dyDescent="0.2">
      <c r="A50" s="609" t="s">
        <v>192</v>
      </c>
      <c r="B50" s="610"/>
      <c r="C50" s="610"/>
      <c r="D50" s="611"/>
      <c r="E50" s="262">
        <v>11.607931283615638</v>
      </c>
      <c r="F50" s="263">
        <v>2892</v>
      </c>
      <c r="G50" s="264">
        <v>3013</v>
      </c>
      <c r="H50" s="264">
        <v>3035</v>
      </c>
      <c r="I50" s="264">
        <v>2783</v>
      </c>
      <c r="J50" s="265">
        <v>2823</v>
      </c>
      <c r="K50" s="263">
        <v>69</v>
      </c>
      <c r="L50" s="266">
        <v>2.4442082890541976</v>
      </c>
    </row>
    <row r="51" spans="1:12" s="110" customFormat="1" ht="15" customHeight="1" x14ac:dyDescent="0.2">
      <c r="A51" s="120"/>
      <c r="B51" s="119"/>
      <c r="C51" s="258" t="s">
        <v>106</v>
      </c>
      <c r="E51" s="113">
        <v>52.524204702627941</v>
      </c>
      <c r="F51" s="115">
        <v>1519</v>
      </c>
      <c r="G51" s="114">
        <v>1579</v>
      </c>
      <c r="H51" s="114">
        <v>1591</v>
      </c>
      <c r="I51" s="114">
        <v>1449</v>
      </c>
      <c r="J51" s="140">
        <v>1458</v>
      </c>
      <c r="K51" s="114">
        <v>61</v>
      </c>
      <c r="L51" s="116">
        <v>4.1838134430727028</v>
      </c>
    </row>
    <row r="52" spans="1:12" s="110" customFormat="1" ht="15" customHeight="1" x14ac:dyDescent="0.2">
      <c r="A52" s="120"/>
      <c r="B52" s="119"/>
      <c r="C52" s="258" t="s">
        <v>107</v>
      </c>
      <c r="E52" s="113">
        <v>47.475795297372059</v>
      </c>
      <c r="F52" s="115">
        <v>1373</v>
      </c>
      <c r="G52" s="114">
        <v>1434</v>
      </c>
      <c r="H52" s="114">
        <v>1444</v>
      </c>
      <c r="I52" s="114">
        <v>1334</v>
      </c>
      <c r="J52" s="140">
        <v>1365</v>
      </c>
      <c r="K52" s="114">
        <v>8</v>
      </c>
      <c r="L52" s="116">
        <v>0.58608058608058611</v>
      </c>
    </row>
    <row r="53" spans="1:12" s="110" customFormat="1" ht="15" customHeight="1" x14ac:dyDescent="0.2">
      <c r="A53" s="120"/>
      <c r="B53" s="119"/>
      <c r="C53" s="258" t="s">
        <v>187</v>
      </c>
      <c r="D53" s="110" t="s">
        <v>193</v>
      </c>
      <c r="E53" s="113">
        <v>27.247579529737205</v>
      </c>
      <c r="F53" s="115">
        <v>788</v>
      </c>
      <c r="G53" s="114">
        <v>915</v>
      </c>
      <c r="H53" s="114">
        <v>928</v>
      </c>
      <c r="I53" s="114">
        <v>751</v>
      </c>
      <c r="J53" s="140">
        <v>836</v>
      </c>
      <c r="K53" s="114">
        <v>-48</v>
      </c>
      <c r="L53" s="116">
        <v>-5.741626794258373</v>
      </c>
    </row>
    <row r="54" spans="1:12" s="110" customFormat="1" ht="15" customHeight="1" x14ac:dyDescent="0.2">
      <c r="A54" s="120"/>
      <c r="B54" s="119"/>
      <c r="D54" s="267" t="s">
        <v>194</v>
      </c>
      <c r="E54" s="113">
        <v>50.63451776649746</v>
      </c>
      <c r="F54" s="115">
        <v>399</v>
      </c>
      <c r="G54" s="114">
        <v>468</v>
      </c>
      <c r="H54" s="114">
        <v>476</v>
      </c>
      <c r="I54" s="114">
        <v>379</v>
      </c>
      <c r="J54" s="140">
        <v>412</v>
      </c>
      <c r="K54" s="114">
        <v>-13</v>
      </c>
      <c r="L54" s="116">
        <v>-3.1553398058252426</v>
      </c>
    </row>
    <row r="55" spans="1:12" s="110" customFormat="1" ht="15" customHeight="1" x14ac:dyDescent="0.2">
      <c r="A55" s="120"/>
      <c r="B55" s="119"/>
      <c r="D55" s="267" t="s">
        <v>195</v>
      </c>
      <c r="E55" s="113">
        <v>49.36548223350254</v>
      </c>
      <c r="F55" s="115">
        <v>389</v>
      </c>
      <c r="G55" s="114">
        <v>447</v>
      </c>
      <c r="H55" s="114">
        <v>452</v>
      </c>
      <c r="I55" s="114">
        <v>372</v>
      </c>
      <c r="J55" s="140">
        <v>424</v>
      </c>
      <c r="K55" s="114">
        <v>-35</v>
      </c>
      <c r="L55" s="116">
        <v>-8.2547169811320753</v>
      </c>
    </row>
    <row r="56" spans="1:12" s="110" customFormat="1" ht="15" customHeight="1" x14ac:dyDescent="0.2">
      <c r="A56" s="120"/>
      <c r="B56" s="119" t="s">
        <v>196</v>
      </c>
      <c r="C56" s="258"/>
      <c r="E56" s="113">
        <v>69.01741992454042</v>
      </c>
      <c r="F56" s="115">
        <v>17195</v>
      </c>
      <c r="G56" s="114">
        <v>17177</v>
      </c>
      <c r="H56" s="114">
        <v>17301</v>
      </c>
      <c r="I56" s="114">
        <v>17217</v>
      </c>
      <c r="J56" s="140">
        <v>17092</v>
      </c>
      <c r="K56" s="114">
        <v>103</v>
      </c>
      <c r="L56" s="116">
        <v>0.6026211092908963</v>
      </c>
    </row>
    <row r="57" spans="1:12" s="110" customFormat="1" ht="15" customHeight="1" x14ac:dyDescent="0.2">
      <c r="A57" s="120"/>
      <c r="B57" s="119"/>
      <c r="C57" s="258" t="s">
        <v>106</v>
      </c>
      <c r="E57" s="113">
        <v>46.059901134050598</v>
      </c>
      <c r="F57" s="115">
        <v>7920</v>
      </c>
      <c r="G57" s="114">
        <v>7951</v>
      </c>
      <c r="H57" s="114">
        <v>8015</v>
      </c>
      <c r="I57" s="114">
        <v>7955</v>
      </c>
      <c r="J57" s="140">
        <v>7887</v>
      </c>
      <c r="K57" s="114">
        <v>33</v>
      </c>
      <c r="L57" s="116">
        <v>0.41841004184100417</v>
      </c>
    </row>
    <row r="58" spans="1:12" s="110" customFormat="1" ht="15" customHeight="1" x14ac:dyDescent="0.2">
      <c r="A58" s="120"/>
      <c r="B58" s="119"/>
      <c r="C58" s="258" t="s">
        <v>107</v>
      </c>
      <c r="E58" s="113">
        <v>53.940098865949402</v>
      </c>
      <c r="F58" s="115">
        <v>9275</v>
      </c>
      <c r="G58" s="114">
        <v>9226</v>
      </c>
      <c r="H58" s="114">
        <v>9286</v>
      </c>
      <c r="I58" s="114">
        <v>9262</v>
      </c>
      <c r="J58" s="140">
        <v>9205</v>
      </c>
      <c r="K58" s="114">
        <v>70</v>
      </c>
      <c r="L58" s="116">
        <v>0.76045627376425851</v>
      </c>
    </row>
    <row r="59" spans="1:12" s="110" customFormat="1" ht="15" customHeight="1" x14ac:dyDescent="0.2">
      <c r="A59" s="120"/>
      <c r="B59" s="119"/>
      <c r="C59" s="258" t="s">
        <v>105</v>
      </c>
      <c r="D59" s="110" t="s">
        <v>197</v>
      </c>
      <c r="E59" s="113">
        <v>92.271009014248321</v>
      </c>
      <c r="F59" s="115">
        <v>15866</v>
      </c>
      <c r="G59" s="114">
        <v>15857</v>
      </c>
      <c r="H59" s="114">
        <v>15988</v>
      </c>
      <c r="I59" s="114">
        <v>15891</v>
      </c>
      <c r="J59" s="140">
        <v>15771</v>
      </c>
      <c r="K59" s="114">
        <v>95</v>
      </c>
      <c r="L59" s="116">
        <v>0.60237144125293263</v>
      </c>
    </row>
    <row r="60" spans="1:12" s="110" customFormat="1" ht="15" customHeight="1" x14ac:dyDescent="0.2">
      <c r="A60" s="120"/>
      <c r="B60" s="119"/>
      <c r="C60" s="258"/>
      <c r="D60" s="267" t="s">
        <v>198</v>
      </c>
      <c r="E60" s="113">
        <v>44.781293331652591</v>
      </c>
      <c r="F60" s="115">
        <v>7105</v>
      </c>
      <c r="G60" s="114">
        <v>7134</v>
      </c>
      <c r="H60" s="114">
        <v>7196</v>
      </c>
      <c r="I60" s="114">
        <v>7136</v>
      </c>
      <c r="J60" s="140">
        <v>7081</v>
      </c>
      <c r="K60" s="114">
        <v>24</v>
      </c>
      <c r="L60" s="116">
        <v>0.33893517864708372</v>
      </c>
    </row>
    <row r="61" spans="1:12" s="110" customFormat="1" ht="15" customHeight="1" x14ac:dyDescent="0.2">
      <c r="A61" s="120"/>
      <c r="B61" s="119"/>
      <c r="C61" s="258"/>
      <c r="D61" s="267" t="s">
        <v>199</v>
      </c>
      <c r="E61" s="113">
        <v>55.218706668347409</v>
      </c>
      <c r="F61" s="115">
        <v>8761</v>
      </c>
      <c r="G61" s="114">
        <v>8723</v>
      </c>
      <c r="H61" s="114">
        <v>8792</v>
      </c>
      <c r="I61" s="114">
        <v>8755</v>
      </c>
      <c r="J61" s="140">
        <v>8690</v>
      </c>
      <c r="K61" s="114">
        <v>71</v>
      </c>
      <c r="L61" s="116">
        <v>0.81703107019562715</v>
      </c>
    </row>
    <row r="62" spans="1:12" s="110" customFormat="1" ht="15" customHeight="1" x14ac:dyDescent="0.2">
      <c r="A62" s="120"/>
      <c r="B62" s="119"/>
      <c r="C62" s="258"/>
      <c r="D62" s="258" t="s">
        <v>200</v>
      </c>
      <c r="E62" s="113">
        <v>7.7289909857516719</v>
      </c>
      <c r="F62" s="115">
        <v>1329</v>
      </c>
      <c r="G62" s="114">
        <v>1320</v>
      </c>
      <c r="H62" s="114">
        <v>1313</v>
      </c>
      <c r="I62" s="114">
        <v>1326</v>
      </c>
      <c r="J62" s="140">
        <v>1321</v>
      </c>
      <c r="K62" s="114">
        <v>8</v>
      </c>
      <c r="L62" s="116">
        <v>0.60560181680545044</v>
      </c>
    </row>
    <row r="63" spans="1:12" s="110" customFormat="1" ht="15" customHeight="1" x14ac:dyDescent="0.2">
      <c r="A63" s="120"/>
      <c r="B63" s="119"/>
      <c r="C63" s="258"/>
      <c r="D63" s="267" t="s">
        <v>198</v>
      </c>
      <c r="E63" s="113">
        <v>61.324303987960874</v>
      </c>
      <c r="F63" s="115">
        <v>815</v>
      </c>
      <c r="G63" s="114">
        <v>817</v>
      </c>
      <c r="H63" s="114">
        <v>819</v>
      </c>
      <c r="I63" s="114">
        <v>819</v>
      </c>
      <c r="J63" s="140">
        <v>806</v>
      </c>
      <c r="K63" s="114">
        <v>9</v>
      </c>
      <c r="L63" s="116">
        <v>1.1166253101736974</v>
      </c>
    </row>
    <row r="64" spans="1:12" s="110" customFormat="1" ht="15" customHeight="1" x14ac:dyDescent="0.2">
      <c r="A64" s="120"/>
      <c r="B64" s="119"/>
      <c r="C64" s="258"/>
      <c r="D64" s="267" t="s">
        <v>199</v>
      </c>
      <c r="E64" s="113">
        <v>38.675696012039126</v>
      </c>
      <c r="F64" s="115">
        <v>514</v>
      </c>
      <c r="G64" s="114">
        <v>503</v>
      </c>
      <c r="H64" s="114">
        <v>494</v>
      </c>
      <c r="I64" s="114">
        <v>507</v>
      </c>
      <c r="J64" s="140">
        <v>515</v>
      </c>
      <c r="K64" s="114">
        <v>-1</v>
      </c>
      <c r="L64" s="116">
        <v>-0.1941747572815534</v>
      </c>
    </row>
    <row r="65" spans="1:12" s="110" customFormat="1" ht="15" customHeight="1" x14ac:dyDescent="0.2">
      <c r="A65" s="120"/>
      <c r="B65" s="119" t="s">
        <v>201</v>
      </c>
      <c r="C65" s="258"/>
      <c r="E65" s="113">
        <v>10.672714136630008</v>
      </c>
      <c r="F65" s="115">
        <v>2659</v>
      </c>
      <c r="G65" s="114">
        <v>2627</v>
      </c>
      <c r="H65" s="114">
        <v>2586</v>
      </c>
      <c r="I65" s="114">
        <v>2591</v>
      </c>
      <c r="J65" s="140">
        <v>2567</v>
      </c>
      <c r="K65" s="114">
        <v>92</v>
      </c>
      <c r="L65" s="116">
        <v>3.583950136345929</v>
      </c>
    </row>
    <row r="66" spans="1:12" s="110" customFormat="1" ht="15" customHeight="1" x14ac:dyDescent="0.2">
      <c r="A66" s="120"/>
      <c r="B66" s="119"/>
      <c r="C66" s="258" t="s">
        <v>106</v>
      </c>
      <c r="E66" s="113">
        <v>47.762316660398646</v>
      </c>
      <c r="F66" s="115">
        <v>1270</v>
      </c>
      <c r="G66" s="114">
        <v>1245</v>
      </c>
      <c r="H66" s="114">
        <v>1235</v>
      </c>
      <c r="I66" s="114">
        <v>1232</v>
      </c>
      <c r="J66" s="140">
        <v>1226</v>
      </c>
      <c r="K66" s="114">
        <v>44</v>
      </c>
      <c r="L66" s="116">
        <v>3.5889070146818924</v>
      </c>
    </row>
    <row r="67" spans="1:12" s="110" customFormat="1" ht="15" customHeight="1" x14ac:dyDescent="0.2">
      <c r="A67" s="120"/>
      <c r="B67" s="119"/>
      <c r="C67" s="258" t="s">
        <v>107</v>
      </c>
      <c r="E67" s="113">
        <v>52.237683339601354</v>
      </c>
      <c r="F67" s="115">
        <v>1389</v>
      </c>
      <c r="G67" s="114">
        <v>1382</v>
      </c>
      <c r="H67" s="114">
        <v>1351</v>
      </c>
      <c r="I67" s="114">
        <v>1359</v>
      </c>
      <c r="J67" s="140">
        <v>1341</v>
      </c>
      <c r="K67" s="114">
        <v>48</v>
      </c>
      <c r="L67" s="116">
        <v>3.5794183445190155</v>
      </c>
    </row>
    <row r="68" spans="1:12" s="110" customFormat="1" ht="15" customHeight="1" x14ac:dyDescent="0.2">
      <c r="A68" s="120"/>
      <c r="B68" s="119"/>
      <c r="C68" s="258" t="s">
        <v>105</v>
      </c>
      <c r="D68" s="110" t="s">
        <v>202</v>
      </c>
      <c r="E68" s="113">
        <v>18.61602106054908</v>
      </c>
      <c r="F68" s="115">
        <v>495</v>
      </c>
      <c r="G68" s="114">
        <v>483</v>
      </c>
      <c r="H68" s="114">
        <v>454</v>
      </c>
      <c r="I68" s="114">
        <v>457</v>
      </c>
      <c r="J68" s="140">
        <v>437</v>
      </c>
      <c r="K68" s="114">
        <v>58</v>
      </c>
      <c r="L68" s="116">
        <v>13.272311212814646</v>
      </c>
    </row>
    <row r="69" spans="1:12" s="110" customFormat="1" ht="15" customHeight="1" x14ac:dyDescent="0.2">
      <c r="A69" s="120"/>
      <c r="B69" s="119"/>
      <c r="C69" s="258"/>
      <c r="D69" s="267" t="s">
        <v>198</v>
      </c>
      <c r="E69" s="113">
        <v>42.222222222222221</v>
      </c>
      <c r="F69" s="115">
        <v>209</v>
      </c>
      <c r="G69" s="114">
        <v>197</v>
      </c>
      <c r="H69" s="114">
        <v>192</v>
      </c>
      <c r="I69" s="114">
        <v>193</v>
      </c>
      <c r="J69" s="140">
        <v>186</v>
      </c>
      <c r="K69" s="114">
        <v>23</v>
      </c>
      <c r="L69" s="116">
        <v>12.365591397849462</v>
      </c>
    </row>
    <row r="70" spans="1:12" s="110" customFormat="1" ht="15" customHeight="1" x14ac:dyDescent="0.2">
      <c r="A70" s="120"/>
      <c r="B70" s="119"/>
      <c r="C70" s="258"/>
      <c r="D70" s="267" t="s">
        <v>199</v>
      </c>
      <c r="E70" s="113">
        <v>57.777777777777779</v>
      </c>
      <c r="F70" s="115">
        <v>286</v>
      </c>
      <c r="G70" s="114">
        <v>286</v>
      </c>
      <c r="H70" s="114">
        <v>262</v>
      </c>
      <c r="I70" s="114">
        <v>264</v>
      </c>
      <c r="J70" s="140">
        <v>251</v>
      </c>
      <c r="K70" s="114">
        <v>35</v>
      </c>
      <c r="L70" s="116">
        <v>13.944223107569721</v>
      </c>
    </row>
    <row r="71" spans="1:12" s="110" customFormat="1" ht="15" customHeight="1" x14ac:dyDescent="0.2">
      <c r="A71" s="120"/>
      <c r="B71" s="119"/>
      <c r="C71" s="258"/>
      <c r="D71" s="110" t="s">
        <v>203</v>
      </c>
      <c r="E71" s="113">
        <v>73.448664911620909</v>
      </c>
      <c r="F71" s="115">
        <v>1953</v>
      </c>
      <c r="G71" s="114">
        <v>1948</v>
      </c>
      <c r="H71" s="114">
        <v>1944</v>
      </c>
      <c r="I71" s="114">
        <v>1945</v>
      </c>
      <c r="J71" s="140">
        <v>1943</v>
      </c>
      <c r="K71" s="114">
        <v>10</v>
      </c>
      <c r="L71" s="116">
        <v>0.51466803911477099</v>
      </c>
    </row>
    <row r="72" spans="1:12" s="110" customFormat="1" ht="15" customHeight="1" x14ac:dyDescent="0.2">
      <c r="A72" s="120"/>
      <c r="B72" s="119"/>
      <c r="C72" s="258"/>
      <c r="D72" s="267" t="s">
        <v>198</v>
      </c>
      <c r="E72" s="113">
        <v>47.363031233998974</v>
      </c>
      <c r="F72" s="115">
        <v>925</v>
      </c>
      <c r="G72" s="114">
        <v>929</v>
      </c>
      <c r="H72" s="114">
        <v>928</v>
      </c>
      <c r="I72" s="114">
        <v>922</v>
      </c>
      <c r="J72" s="140">
        <v>923</v>
      </c>
      <c r="K72" s="114">
        <v>2</v>
      </c>
      <c r="L72" s="116">
        <v>0.21668472372697725</v>
      </c>
    </row>
    <row r="73" spans="1:12" s="110" customFormat="1" ht="15" customHeight="1" x14ac:dyDescent="0.2">
      <c r="A73" s="120"/>
      <c r="B73" s="119"/>
      <c r="C73" s="258"/>
      <c r="D73" s="267" t="s">
        <v>199</v>
      </c>
      <c r="E73" s="113">
        <v>52.636968766001026</v>
      </c>
      <c r="F73" s="115">
        <v>1028</v>
      </c>
      <c r="G73" s="114">
        <v>1019</v>
      </c>
      <c r="H73" s="114">
        <v>1016</v>
      </c>
      <c r="I73" s="114">
        <v>1023</v>
      </c>
      <c r="J73" s="140">
        <v>1020</v>
      </c>
      <c r="K73" s="114">
        <v>8</v>
      </c>
      <c r="L73" s="116">
        <v>0.78431372549019607</v>
      </c>
    </row>
    <row r="74" spans="1:12" s="110" customFormat="1" ht="15" customHeight="1" x14ac:dyDescent="0.2">
      <c r="A74" s="120"/>
      <c r="B74" s="119"/>
      <c r="C74" s="258"/>
      <c r="D74" s="110" t="s">
        <v>204</v>
      </c>
      <c r="E74" s="113">
        <v>7.9353140278300112</v>
      </c>
      <c r="F74" s="115">
        <v>211</v>
      </c>
      <c r="G74" s="114">
        <v>196</v>
      </c>
      <c r="H74" s="114">
        <v>188</v>
      </c>
      <c r="I74" s="114">
        <v>189</v>
      </c>
      <c r="J74" s="140">
        <v>187</v>
      </c>
      <c r="K74" s="114">
        <v>24</v>
      </c>
      <c r="L74" s="116">
        <v>12.834224598930481</v>
      </c>
    </row>
    <row r="75" spans="1:12" s="110" customFormat="1" ht="15" customHeight="1" x14ac:dyDescent="0.2">
      <c r="A75" s="120"/>
      <c r="B75" s="119"/>
      <c r="C75" s="258"/>
      <c r="D75" s="267" t="s">
        <v>198</v>
      </c>
      <c r="E75" s="113">
        <v>64.454976303317537</v>
      </c>
      <c r="F75" s="115">
        <v>136</v>
      </c>
      <c r="G75" s="114">
        <v>119</v>
      </c>
      <c r="H75" s="114">
        <v>115</v>
      </c>
      <c r="I75" s="114">
        <v>117</v>
      </c>
      <c r="J75" s="140">
        <v>117</v>
      </c>
      <c r="K75" s="114">
        <v>19</v>
      </c>
      <c r="L75" s="116">
        <v>16.239316239316238</v>
      </c>
    </row>
    <row r="76" spans="1:12" s="110" customFormat="1" ht="15" customHeight="1" x14ac:dyDescent="0.2">
      <c r="A76" s="120"/>
      <c r="B76" s="119"/>
      <c r="C76" s="258"/>
      <c r="D76" s="267" t="s">
        <v>199</v>
      </c>
      <c r="E76" s="113">
        <v>35.545023696682463</v>
      </c>
      <c r="F76" s="115">
        <v>75</v>
      </c>
      <c r="G76" s="114">
        <v>77</v>
      </c>
      <c r="H76" s="114">
        <v>73</v>
      </c>
      <c r="I76" s="114">
        <v>72</v>
      </c>
      <c r="J76" s="140">
        <v>70</v>
      </c>
      <c r="K76" s="114">
        <v>5</v>
      </c>
      <c r="L76" s="116">
        <v>7.1428571428571432</v>
      </c>
    </row>
    <row r="77" spans="1:12" s="110" customFormat="1" ht="15" customHeight="1" x14ac:dyDescent="0.2">
      <c r="A77" s="534"/>
      <c r="B77" s="119" t="s">
        <v>205</v>
      </c>
      <c r="C77" s="268"/>
      <c r="D77" s="182"/>
      <c r="E77" s="113">
        <v>8.7019346552139361</v>
      </c>
      <c r="F77" s="115">
        <v>2168</v>
      </c>
      <c r="G77" s="114">
        <v>2175</v>
      </c>
      <c r="H77" s="114">
        <v>2219</v>
      </c>
      <c r="I77" s="114">
        <v>2148</v>
      </c>
      <c r="J77" s="140">
        <v>2154</v>
      </c>
      <c r="K77" s="114">
        <v>14</v>
      </c>
      <c r="L77" s="116">
        <v>0.64995357474466109</v>
      </c>
    </row>
    <row r="78" spans="1:12" s="110" customFormat="1" ht="15" customHeight="1" x14ac:dyDescent="0.2">
      <c r="A78" s="120"/>
      <c r="B78" s="119"/>
      <c r="C78" s="268" t="s">
        <v>106</v>
      </c>
      <c r="D78" s="182"/>
      <c r="E78" s="113">
        <v>56.411439114391143</v>
      </c>
      <c r="F78" s="115">
        <v>1223</v>
      </c>
      <c r="G78" s="114">
        <v>1220</v>
      </c>
      <c r="H78" s="114">
        <v>1246</v>
      </c>
      <c r="I78" s="114">
        <v>1206</v>
      </c>
      <c r="J78" s="140">
        <v>1199</v>
      </c>
      <c r="K78" s="114">
        <v>24</v>
      </c>
      <c r="L78" s="116">
        <v>2.0016680567139282</v>
      </c>
    </row>
    <row r="79" spans="1:12" s="110" customFormat="1" ht="15" customHeight="1" x14ac:dyDescent="0.2">
      <c r="A79" s="123"/>
      <c r="B79" s="124"/>
      <c r="C79" s="260" t="s">
        <v>107</v>
      </c>
      <c r="D79" s="261"/>
      <c r="E79" s="125">
        <v>43.588560885608857</v>
      </c>
      <c r="F79" s="143">
        <v>945</v>
      </c>
      <c r="G79" s="144">
        <v>955</v>
      </c>
      <c r="H79" s="144">
        <v>973</v>
      </c>
      <c r="I79" s="144">
        <v>942</v>
      </c>
      <c r="J79" s="145">
        <v>955</v>
      </c>
      <c r="K79" s="144">
        <v>-10</v>
      </c>
      <c r="L79" s="146">
        <v>-1.0471204188481675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24914</v>
      </c>
      <c r="E11" s="114">
        <v>24992</v>
      </c>
      <c r="F11" s="114">
        <v>25141</v>
      </c>
      <c r="G11" s="114">
        <v>24739</v>
      </c>
      <c r="H11" s="140">
        <v>24636</v>
      </c>
      <c r="I11" s="115">
        <v>278</v>
      </c>
      <c r="J11" s="116">
        <v>1.1284299399253126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17.082764710604479</v>
      </c>
      <c r="D14" s="115">
        <v>4256</v>
      </c>
      <c r="E14" s="114">
        <v>4313</v>
      </c>
      <c r="F14" s="114">
        <v>4346</v>
      </c>
      <c r="G14" s="114">
        <v>4359</v>
      </c>
      <c r="H14" s="140">
        <v>4398</v>
      </c>
      <c r="I14" s="115">
        <v>-142</v>
      </c>
      <c r="J14" s="116">
        <v>-3.2287403365165983</v>
      </c>
      <c r="K14" s="110"/>
      <c r="L14" s="110"/>
      <c r="M14" s="110"/>
      <c r="N14" s="110"/>
      <c r="O14" s="110"/>
    </row>
    <row r="15" spans="1:15" s="110" customFormat="1" ht="24.75" customHeight="1" x14ac:dyDescent="0.2">
      <c r="A15" s="193" t="s">
        <v>216</v>
      </c>
      <c r="B15" s="199" t="s">
        <v>217</v>
      </c>
      <c r="C15" s="113">
        <v>7.9312836156377937</v>
      </c>
      <c r="D15" s="115">
        <v>1976</v>
      </c>
      <c r="E15" s="114">
        <v>1984</v>
      </c>
      <c r="F15" s="114">
        <v>1994</v>
      </c>
      <c r="G15" s="114">
        <v>2005</v>
      </c>
      <c r="H15" s="140">
        <v>2004</v>
      </c>
      <c r="I15" s="115">
        <v>-28</v>
      </c>
      <c r="J15" s="116">
        <v>-1.3972055888223553</v>
      </c>
    </row>
    <row r="16" spans="1:15" s="287" customFormat="1" ht="24.95" customHeight="1" x14ac:dyDescent="0.2">
      <c r="A16" s="193" t="s">
        <v>218</v>
      </c>
      <c r="B16" s="199" t="s">
        <v>141</v>
      </c>
      <c r="C16" s="113">
        <v>8.5213133178132772</v>
      </c>
      <c r="D16" s="115">
        <v>2123</v>
      </c>
      <c r="E16" s="114">
        <v>2163</v>
      </c>
      <c r="F16" s="114">
        <v>2184</v>
      </c>
      <c r="G16" s="114">
        <v>2189</v>
      </c>
      <c r="H16" s="140">
        <v>2228</v>
      </c>
      <c r="I16" s="115">
        <v>-105</v>
      </c>
      <c r="J16" s="116">
        <v>-4.712746858168761</v>
      </c>
      <c r="K16" s="110"/>
      <c r="L16" s="110"/>
      <c r="M16" s="110"/>
      <c r="N16" s="110"/>
      <c r="O16" s="110"/>
    </row>
    <row r="17" spans="1:15" s="110" customFormat="1" ht="24.95" customHeight="1" x14ac:dyDescent="0.2">
      <c r="A17" s="193" t="s">
        <v>219</v>
      </c>
      <c r="B17" s="199" t="s">
        <v>220</v>
      </c>
      <c r="C17" s="113">
        <v>0.63016777715340777</v>
      </c>
      <c r="D17" s="115">
        <v>157</v>
      </c>
      <c r="E17" s="114">
        <v>166</v>
      </c>
      <c r="F17" s="114">
        <v>168</v>
      </c>
      <c r="G17" s="114">
        <v>165</v>
      </c>
      <c r="H17" s="140">
        <v>166</v>
      </c>
      <c r="I17" s="115">
        <v>-9</v>
      </c>
      <c r="J17" s="116">
        <v>-5.4216867469879517</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15.726097776350647</v>
      </c>
      <c r="D19" s="115">
        <v>3918</v>
      </c>
      <c r="E19" s="114">
        <v>3946</v>
      </c>
      <c r="F19" s="114">
        <v>3919</v>
      </c>
      <c r="G19" s="114">
        <v>3807</v>
      </c>
      <c r="H19" s="140">
        <v>3717</v>
      </c>
      <c r="I19" s="115">
        <v>201</v>
      </c>
      <c r="J19" s="116">
        <v>5.4075867635189665</v>
      </c>
    </row>
    <row r="20" spans="1:15" s="287" customFormat="1" ht="24.95" customHeight="1" x14ac:dyDescent="0.2">
      <c r="A20" s="193" t="s">
        <v>148</v>
      </c>
      <c r="B20" s="199" t="s">
        <v>149</v>
      </c>
      <c r="C20" s="113">
        <v>9.3361162398651363</v>
      </c>
      <c r="D20" s="115">
        <v>2326</v>
      </c>
      <c r="E20" s="114">
        <v>2326</v>
      </c>
      <c r="F20" s="114">
        <v>2323</v>
      </c>
      <c r="G20" s="114">
        <v>2170</v>
      </c>
      <c r="H20" s="140">
        <v>2119</v>
      </c>
      <c r="I20" s="115">
        <v>207</v>
      </c>
      <c r="J20" s="116">
        <v>9.7687588485134498</v>
      </c>
      <c r="K20" s="110"/>
      <c r="L20" s="110"/>
      <c r="M20" s="110"/>
      <c r="N20" s="110"/>
      <c r="O20" s="110"/>
    </row>
    <row r="21" spans="1:15" s="110" customFormat="1" ht="24.95" customHeight="1" x14ac:dyDescent="0.2">
      <c r="A21" s="201" t="s">
        <v>150</v>
      </c>
      <c r="B21" s="202" t="s">
        <v>151</v>
      </c>
      <c r="C21" s="113">
        <v>2.4885606486312914</v>
      </c>
      <c r="D21" s="115">
        <v>620</v>
      </c>
      <c r="E21" s="114">
        <v>649</v>
      </c>
      <c r="F21" s="114">
        <v>655</v>
      </c>
      <c r="G21" s="114">
        <v>660</v>
      </c>
      <c r="H21" s="140">
        <v>653</v>
      </c>
      <c r="I21" s="115">
        <v>-33</v>
      </c>
      <c r="J21" s="116">
        <v>-5.0535987748851454</v>
      </c>
    </row>
    <row r="22" spans="1:15" s="110" customFormat="1" ht="24.95" customHeight="1" x14ac:dyDescent="0.2">
      <c r="A22" s="201" t="s">
        <v>152</v>
      </c>
      <c r="B22" s="199" t="s">
        <v>153</v>
      </c>
      <c r="C22" s="113">
        <v>1.3767359717427952</v>
      </c>
      <c r="D22" s="115">
        <v>343</v>
      </c>
      <c r="E22" s="114">
        <v>350</v>
      </c>
      <c r="F22" s="114">
        <v>356</v>
      </c>
      <c r="G22" s="114">
        <v>360</v>
      </c>
      <c r="H22" s="140">
        <v>360</v>
      </c>
      <c r="I22" s="115">
        <v>-17</v>
      </c>
      <c r="J22" s="116">
        <v>-4.7222222222222223</v>
      </c>
    </row>
    <row r="23" spans="1:15" s="110" customFormat="1" ht="24.95" customHeight="1" x14ac:dyDescent="0.2">
      <c r="A23" s="193" t="s">
        <v>154</v>
      </c>
      <c r="B23" s="199" t="s">
        <v>155</v>
      </c>
      <c r="C23" s="113">
        <v>2.7655133659789675</v>
      </c>
      <c r="D23" s="115">
        <v>689</v>
      </c>
      <c r="E23" s="114">
        <v>697</v>
      </c>
      <c r="F23" s="114">
        <v>691</v>
      </c>
      <c r="G23" s="114">
        <v>683</v>
      </c>
      <c r="H23" s="140">
        <v>679</v>
      </c>
      <c r="I23" s="115">
        <v>10</v>
      </c>
      <c r="J23" s="116">
        <v>1.4727540500736378</v>
      </c>
    </row>
    <row r="24" spans="1:15" s="110" customFormat="1" ht="24.95" customHeight="1" x14ac:dyDescent="0.2">
      <c r="A24" s="193" t="s">
        <v>156</v>
      </c>
      <c r="B24" s="199" t="s">
        <v>221</v>
      </c>
      <c r="C24" s="113">
        <v>4.7122100024082849</v>
      </c>
      <c r="D24" s="115">
        <v>1174</v>
      </c>
      <c r="E24" s="114">
        <v>1155</v>
      </c>
      <c r="F24" s="114">
        <v>1178</v>
      </c>
      <c r="G24" s="114">
        <v>1170</v>
      </c>
      <c r="H24" s="140">
        <v>1160</v>
      </c>
      <c r="I24" s="115">
        <v>14</v>
      </c>
      <c r="J24" s="116">
        <v>1.2068965517241379</v>
      </c>
    </row>
    <row r="25" spans="1:15" s="110" customFormat="1" ht="24.95" customHeight="1" x14ac:dyDescent="0.2">
      <c r="A25" s="193" t="s">
        <v>222</v>
      </c>
      <c r="B25" s="204" t="s">
        <v>159</v>
      </c>
      <c r="C25" s="113">
        <v>5.4949024644778035</v>
      </c>
      <c r="D25" s="115">
        <v>1369</v>
      </c>
      <c r="E25" s="114">
        <v>1379</v>
      </c>
      <c r="F25" s="114">
        <v>1464</v>
      </c>
      <c r="G25" s="114">
        <v>1498</v>
      </c>
      <c r="H25" s="140">
        <v>1509</v>
      </c>
      <c r="I25" s="115">
        <v>-140</v>
      </c>
      <c r="J25" s="116">
        <v>-9.2776673293571896</v>
      </c>
    </row>
    <row r="26" spans="1:15" s="110" customFormat="1" ht="24.95" customHeight="1" x14ac:dyDescent="0.2">
      <c r="A26" s="201">
        <v>782.78300000000002</v>
      </c>
      <c r="B26" s="203" t="s">
        <v>160</v>
      </c>
      <c r="C26" s="113">
        <v>1.2683631693024002</v>
      </c>
      <c r="D26" s="115">
        <v>316</v>
      </c>
      <c r="E26" s="114">
        <v>300</v>
      </c>
      <c r="F26" s="114">
        <v>354</v>
      </c>
      <c r="G26" s="114">
        <v>341</v>
      </c>
      <c r="H26" s="140">
        <v>387</v>
      </c>
      <c r="I26" s="115">
        <v>-71</v>
      </c>
      <c r="J26" s="116">
        <v>-18.34625322997416</v>
      </c>
    </row>
    <row r="27" spans="1:15" s="110" customFormat="1" ht="24.95" customHeight="1" x14ac:dyDescent="0.2">
      <c r="A27" s="193" t="s">
        <v>161</v>
      </c>
      <c r="B27" s="199" t="s">
        <v>223</v>
      </c>
      <c r="C27" s="113">
        <v>8.2403467929678094</v>
      </c>
      <c r="D27" s="115">
        <v>2053</v>
      </c>
      <c r="E27" s="114">
        <v>2056</v>
      </c>
      <c r="F27" s="114">
        <v>2045</v>
      </c>
      <c r="G27" s="114">
        <v>2023</v>
      </c>
      <c r="H27" s="140">
        <v>2006</v>
      </c>
      <c r="I27" s="115">
        <v>47</v>
      </c>
      <c r="J27" s="116">
        <v>2.3429710867397806</v>
      </c>
    </row>
    <row r="28" spans="1:15" s="110" customFormat="1" ht="24.95" customHeight="1" x14ac:dyDescent="0.2">
      <c r="A28" s="193" t="s">
        <v>163</v>
      </c>
      <c r="B28" s="199" t="s">
        <v>164</v>
      </c>
      <c r="C28" s="113">
        <v>5.9605041342217229</v>
      </c>
      <c r="D28" s="115">
        <v>1485</v>
      </c>
      <c r="E28" s="114">
        <v>1450</v>
      </c>
      <c r="F28" s="114">
        <v>1415</v>
      </c>
      <c r="G28" s="114">
        <v>1404</v>
      </c>
      <c r="H28" s="140">
        <v>1403</v>
      </c>
      <c r="I28" s="115">
        <v>82</v>
      </c>
      <c r="J28" s="116">
        <v>5.8446186742694231</v>
      </c>
    </row>
    <row r="29" spans="1:15" s="110" customFormat="1" ht="24.95" customHeight="1" x14ac:dyDescent="0.2">
      <c r="A29" s="193">
        <v>86</v>
      </c>
      <c r="B29" s="199" t="s">
        <v>165</v>
      </c>
      <c r="C29" s="113">
        <v>8.7139760777073132</v>
      </c>
      <c r="D29" s="115">
        <v>2171</v>
      </c>
      <c r="E29" s="114">
        <v>2143</v>
      </c>
      <c r="F29" s="114">
        <v>2135</v>
      </c>
      <c r="G29" s="114">
        <v>2121</v>
      </c>
      <c r="H29" s="140">
        <v>2149</v>
      </c>
      <c r="I29" s="115">
        <v>22</v>
      </c>
      <c r="J29" s="116">
        <v>1.0237319683573756</v>
      </c>
    </row>
    <row r="30" spans="1:15" s="110" customFormat="1" ht="24.95" customHeight="1" x14ac:dyDescent="0.2">
      <c r="A30" s="193">
        <v>87.88</v>
      </c>
      <c r="B30" s="204" t="s">
        <v>166</v>
      </c>
      <c r="C30" s="113">
        <v>9.2638677049048734</v>
      </c>
      <c r="D30" s="115">
        <v>2308</v>
      </c>
      <c r="E30" s="114">
        <v>2355</v>
      </c>
      <c r="F30" s="114">
        <v>2323</v>
      </c>
      <c r="G30" s="114">
        <v>2297</v>
      </c>
      <c r="H30" s="140">
        <v>2278</v>
      </c>
      <c r="I30" s="115">
        <v>30</v>
      </c>
      <c r="J30" s="116">
        <v>1.3169446883230904</v>
      </c>
    </row>
    <row r="31" spans="1:15" s="110" customFormat="1" ht="24.95" customHeight="1" x14ac:dyDescent="0.2">
      <c r="A31" s="193" t="s">
        <v>167</v>
      </c>
      <c r="B31" s="199" t="s">
        <v>168</v>
      </c>
      <c r="C31" s="113">
        <v>3.4759572930882237</v>
      </c>
      <c r="D31" s="115">
        <v>866</v>
      </c>
      <c r="E31" s="114">
        <v>924</v>
      </c>
      <c r="F31" s="114">
        <v>931</v>
      </c>
      <c r="G31" s="114">
        <v>880</v>
      </c>
      <c r="H31" s="140">
        <v>893</v>
      </c>
      <c r="I31" s="115">
        <v>-27</v>
      </c>
      <c r="J31" s="116">
        <v>-3.0235162374020157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78.823151641647272</v>
      </c>
      <c r="D36" s="143">
        <v>19638</v>
      </c>
      <c r="E36" s="144">
        <v>19730</v>
      </c>
      <c r="F36" s="144">
        <v>19789</v>
      </c>
      <c r="G36" s="144">
        <v>19414</v>
      </c>
      <c r="H36" s="145">
        <v>19313</v>
      </c>
      <c r="I36" s="143">
        <v>325</v>
      </c>
      <c r="J36" s="146">
        <v>1.6828043286905194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2020-09-25T11:28:13Z</dcterms:created>
  <dcterms:modified xsi:type="dcterms:W3CDTF">2020-09-28T08:11:27Z</dcterms:modified>
</cp:coreProperties>
</file>