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C25" i="24"/>
  <c r="C24" i="24"/>
  <c r="L24" i="24" s="1"/>
  <c r="C23" i="24"/>
  <c r="C22" i="24"/>
  <c r="C21" i="24"/>
  <c r="C20" i="24"/>
  <c r="C19" i="24"/>
  <c r="C18" i="24"/>
  <c r="C17" i="24"/>
  <c r="C16" i="24"/>
  <c r="C15" i="24"/>
  <c r="C9" i="24"/>
  <c r="C8" i="24"/>
  <c r="C7" i="24"/>
  <c r="B39" i="24"/>
  <c r="B38" i="24"/>
  <c r="F38" i="24" s="1"/>
  <c r="B37" i="24"/>
  <c r="B35" i="24"/>
  <c r="B34" i="24"/>
  <c r="B33" i="24"/>
  <c r="B32" i="24"/>
  <c r="B31" i="24"/>
  <c r="B30" i="24"/>
  <c r="B29" i="24"/>
  <c r="B28" i="24"/>
  <c r="B27" i="24"/>
  <c r="H27" i="24" s="1"/>
  <c r="B26" i="24"/>
  <c r="B25" i="24"/>
  <c r="B24" i="24"/>
  <c r="B23" i="24"/>
  <c r="B22" i="24"/>
  <c r="D22" i="24" s="1"/>
  <c r="B21" i="24"/>
  <c r="B20" i="24"/>
  <c r="B19" i="24"/>
  <c r="B18" i="24"/>
  <c r="B17" i="24"/>
  <c r="B16" i="24"/>
  <c r="B15" i="24"/>
  <c r="B9" i="24"/>
  <c r="B8" i="24"/>
  <c r="B7" i="24"/>
  <c r="K8" i="24" l="1"/>
  <c r="J8" i="24"/>
  <c r="H8" i="24"/>
  <c r="F8" i="24"/>
  <c r="D8" i="24"/>
  <c r="F35" i="24"/>
  <c r="D35" i="24"/>
  <c r="J35" i="24"/>
  <c r="K35" i="24"/>
  <c r="H35" i="24"/>
  <c r="K26" i="24"/>
  <c r="J26" i="24"/>
  <c r="H26" i="24"/>
  <c r="F26" i="24"/>
  <c r="D26" i="24"/>
  <c r="F9" i="24"/>
  <c r="D9" i="24"/>
  <c r="J9" i="24"/>
  <c r="K9" i="24"/>
  <c r="H9" i="24"/>
  <c r="F7" i="24"/>
  <c r="D7" i="24"/>
  <c r="J7" i="24"/>
  <c r="K7" i="24"/>
  <c r="H7" i="24"/>
  <c r="H39" i="24"/>
  <c r="F39" i="24"/>
  <c r="D39" i="24"/>
  <c r="K39" i="24"/>
  <c r="J39" i="24"/>
  <c r="K16" i="24"/>
  <c r="J16" i="24"/>
  <c r="H16" i="24"/>
  <c r="F16" i="24"/>
  <c r="D16" i="24"/>
  <c r="F25" i="24"/>
  <c r="D25" i="24"/>
  <c r="J25" i="24"/>
  <c r="K25" i="24"/>
  <c r="H25" i="24"/>
  <c r="K28" i="24"/>
  <c r="J28" i="24"/>
  <c r="H28" i="24"/>
  <c r="F28" i="24"/>
  <c r="D28" i="24"/>
  <c r="K34" i="24"/>
  <c r="J34" i="24"/>
  <c r="H34" i="24"/>
  <c r="F34" i="24"/>
  <c r="D34" i="24"/>
  <c r="I16" i="24"/>
  <c r="M16" i="24"/>
  <c r="E16" i="24"/>
  <c r="G16" i="24"/>
  <c r="I22" i="24"/>
  <c r="M22" i="24"/>
  <c r="E22" i="24"/>
  <c r="L22" i="24"/>
  <c r="G22" i="24"/>
  <c r="I26" i="24"/>
  <c r="M26" i="24"/>
  <c r="E26" i="24"/>
  <c r="L26" i="24"/>
  <c r="G26" i="24"/>
  <c r="I32" i="24"/>
  <c r="M32" i="24"/>
  <c r="E32" i="24"/>
  <c r="G32" i="24"/>
  <c r="C45" i="24"/>
  <c r="C39" i="24"/>
  <c r="L16" i="24"/>
  <c r="B14" i="24"/>
  <c r="B6" i="24"/>
  <c r="F29" i="24"/>
  <c r="D29" i="24"/>
  <c r="J29" i="24"/>
  <c r="K29" i="24"/>
  <c r="H29" i="24"/>
  <c r="G17" i="24"/>
  <c r="M17" i="24"/>
  <c r="E17" i="24"/>
  <c r="L17" i="24"/>
  <c r="I17" i="24"/>
  <c r="G23" i="24"/>
  <c r="M23" i="24"/>
  <c r="E23" i="24"/>
  <c r="L23" i="24"/>
  <c r="I23" i="24"/>
  <c r="I37" i="24"/>
  <c r="G37" i="24"/>
  <c r="L37" i="24"/>
  <c r="M37" i="24"/>
  <c r="E37" i="24"/>
  <c r="F19" i="24"/>
  <c r="D19" i="24"/>
  <c r="J19" i="24"/>
  <c r="K19" i="24"/>
  <c r="H19" i="24"/>
  <c r="F23" i="24"/>
  <c r="D23" i="24"/>
  <c r="J23" i="24"/>
  <c r="K23" i="24"/>
  <c r="H23" i="24"/>
  <c r="K32" i="24"/>
  <c r="J32" i="24"/>
  <c r="H32" i="24"/>
  <c r="F32" i="24"/>
  <c r="D32" i="24"/>
  <c r="I20" i="24"/>
  <c r="M20" i="24"/>
  <c r="E20" i="24"/>
  <c r="L20" i="24"/>
  <c r="G20" i="24"/>
  <c r="G33" i="24"/>
  <c r="M33" i="24"/>
  <c r="E33" i="24"/>
  <c r="L33" i="24"/>
  <c r="I33" i="24"/>
  <c r="F17" i="24"/>
  <c r="D17" i="24"/>
  <c r="J17" i="24"/>
  <c r="K17" i="24"/>
  <c r="H17" i="24"/>
  <c r="K20" i="24"/>
  <c r="J20" i="24"/>
  <c r="H20" i="24"/>
  <c r="F20" i="24"/>
  <c r="D20" i="24"/>
  <c r="G27" i="24"/>
  <c r="M27" i="24"/>
  <c r="E27" i="24"/>
  <c r="L27" i="24"/>
  <c r="I27" i="24"/>
  <c r="K61" i="24"/>
  <c r="J61" i="24"/>
  <c r="I61" i="24"/>
  <c r="G29" i="24"/>
  <c r="M29" i="24"/>
  <c r="E29" i="24"/>
  <c r="L29" i="24"/>
  <c r="I29" i="24"/>
  <c r="K30" i="24"/>
  <c r="J30" i="24"/>
  <c r="H30" i="24"/>
  <c r="F30" i="24"/>
  <c r="C14" i="24"/>
  <c r="C6" i="24"/>
  <c r="I18" i="24"/>
  <c r="M18" i="24"/>
  <c r="E18" i="24"/>
  <c r="L18" i="24"/>
  <c r="G18" i="24"/>
  <c r="I24" i="24"/>
  <c r="M24" i="24"/>
  <c r="E24" i="24"/>
  <c r="G24" i="24"/>
  <c r="I30" i="24"/>
  <c r="M30" i="24"/>
  <c r="E30" i="24"/>
  <c r="L30" i="24"/>
  <c r="G30" i="24"/>
  <c r="I34" i="24"/>
  <c r="M34" i="24"/>
  <c r="E34" i="24"/>
  <c r="L34" i="24"/>
  <c r="G34" i="24"/>
  <c r="B45" i="24"/>
  <c r="F15" i="24"/>
  <c r="D15" i="24"/>
  <c r="J15" i="24"/>
  <c r="K15" i="24"/>
  <c r="H15" i="24"/>
  <c r="F21" i="24"/>
  <c r="D21" i="24"/>
  <c r="J21" i="24"/>
  <c r="K21" i="24"/>
  <c r="H21" i="24"/>
  <c r="K24" i="24"/>
  <c r="J24" i="24"/>
  <c r="H24" i="24"/>
  <c r="F24" i="24"/>
  <c r="D24" i="24"/>
  <c r="F33" i="24"/>
  <c r="D33" i="24"/>
  <c r="J33" i="24"/>
  <c r="K33" i="24"/>
  <c r="H33" i="24"/>
  <c r="H37" i="24"/>
  <c r="F37" i="24"/>
  <c r="D37" i="24"/>
  <c r="K37" i="24"/>
  <c r="J37" i="24"/>
  <c r="G21" i="24"/>
  <c r="M21" i="24"/>
  <c r="E21" i="24"/>
  <c r="L21" i="24"/>
  <c r="I21" i="24"/>
  <c r="D30" i="24"/>
  <c r="K69" i="24"/>
  <c r="J69" i="24"/>
  <c r="I69" i="24"/>
  <c r="K18" i="24"/>
  <c r="J18" i="24"/>
  <c r="H18" i="24"/>
  <c r="F18" i="24"/>
  <c r="D18" i="24"/>
  <c r="F27" i="24"/>
  <c r="D27" i="24"/>
  <c r="J27" i="24"/>
  <c r="K27" i="24"/>
  <c r="I8" i="24"/>
  <c r="M8" i="24"/>
  <c r="E8" i="24"/>
  <c r="L8" i="24"/>
  <c r="G8" i="24"/>
  <c r="G9" i="24"/>
  <c r="M9" i="24"/>
  <c r="E9" i="24"/>
  <c r="L9" i="24"/>
  <c r="I9" i="24"/>
  <c r="G15" i="24"/>
  <c r="M15" i="24"/>
  <c r="E15" i="24"/>
  <c r="L15" i="24"/>
  <c r="I15" i="24"/>
  <c r="G25" i="24"/>
  <c r="M25" i="24"/>
  <c r="E25" i="24"/>
  <c r="L25" i="24"/>
  <c r="I25" i="24"/>
  <c r="I28" i="24"/>
  <c r="M28" i="24"/>
  <c r="E28" i="24"/>
  <c r="L28" i="24"/>
  <c r="G28" i="24"/>
  <c r="G31" i="24"/>
  <c r="M31" i="24"/>
  <c r="E31" i="24"/>
  <c r="L31" i="24"/>
  <c r="I31" i="24"/>
  <c r="L32" i="24"/>
  <c r="K53" i="24"/>
  <c r="J53" i="24"/>
  <c r="I53" i="24"/>
  <c r="G7" i="24"/>
  <c r="M7" i="24"/>
  <c r="E7" i="24"/>
  <c r="L7" i="24"/>
  <c r="I7" i="24"/>
  <c r="K22" i="24"/>
  <c r="J22" i="24"/>
  <c r="H22" i="24"/>
  <c r="F22" i="24"/>
  <c r="F31" i="24"/>
  <c r="D31" i="24"/>
  <c r="J31" i="24"/>
  <c r="K31" i="24"/>
  <c r="H31" i="24"/>
  <c r="D38" i="24"/>
  <c r="K38" i="24"/>
  <c r="J38" i="24"/>
  <c r="H38" i="24"/>
  <c r="G19" i="24"/>
  <c r="M19" i="24"/>
  <c r="E19" i="24"/>
  <c r="L19" i="24"/>
  <c r="I19" i="24"/>
  <c r="G35" i="24"/>
  <c r="M35" i="24"/>
  <c r="E35" i="24"/>
  <c r="L35" i="24"/>
  <c r="I35" i="24"/>
  <c r="I79" i="24"/>
  <c r="K58" i="24"/>
  <c r="J58" i="24"/>
  <c r="K66" i="24"/>
  <c r="J66" i="24"/>
  <c r="K74" i="24"/>
  <c r="J74" i="24"/>
  <c r="K55" i="24"/>
  <c r="J55" i="24"/>
  <c r="K63" i="24"/>
  <c r="J63" i="24"/>
  <c r="K71" i="24"/>
  <c r="J71" i="24"/>
  <c r="H41" i="24"/>
  <c r="F41" i="24"/>
  <c r="D41" i="24"/>
  <c r="K41" i="24"/>
  <c r="K52" i="24"/>
  <c r="J52" i="24"/>
  <c r="K60" i="24"/>
  <c r="J60" i="24"/>
  <c r="K68" i="24"/>
  <c r="J68" i="24"/>
  <c r="K57" i="24"/>
  <c r="J57" i="24"/>
  <c r="K65" i="24"/>
  <c r="J65" i="24"/>
  <c r="K73" i="24"/>
  <c r="J73" i="24"/>
  <c r="M38" i="24"/>
  <c r="E38" i="24"/>
  <c r="L38" i="24"/>
  <c r="G38" i="24"/>
  <c r="K54" i="24"/>
  <c r="J54" i="24"/>
  <c r="K62" i="24"/>
  <c r="J62" i="24"/>
  <c r="K70" i="24"/>
  <c r="J70" i="24"/>
  <c r="H43" i="24"/>
  <c r="F43" i="24"/>
  <c r="D43" i="24"/>
  <c r="K43" i="24"/>
  <c r="K51" i="24"/>
  <c r="J51" i="24"/>
  <c r="K59" i="24"/>
  <c r="J59" i="24"/>
  <c r="K67" i="24"/>
  <c r="J67" i="24"/>
  <c r="K75" i="24"/>
  <c r="J75" i="24"/>
  <c r="J77" i="24" s="1"/>
  <c r="J41" i="24"/>
  <c r="K56" i="24"/>
  <c r="J56" i="24"/>
  <c r="K64" i="24"/>
  <c r="J64" i="24"/>
  <c r="K72" i="24"/>
  <c r="J72" i="24"/>
  <c r="G40" i="24"/>
  <c r="G42" i="24"/>
  <c r="G44" i="24"/>
  <c r="H40" i="24"/>
  <c r="L41" i="24"/>
  <c r="H42" i="24"/>
  <c r="L43" i="24"/>
  <c r="H44" i="24"/>
  <c r="J40" i="24"/>
  <c r="J42" i="24"/>
  <c r="J44" i="24"/>
  <c r="K44" i="24"/>
  <c r="L40" i="24"/>
  <c r="L42" i="24"/>
  <c r="L44" i="24"/>
  <c r="E40" i="24"/>
  <c r="E42" i="24"/>
  <c r="E44" i="24"/>
  <c r="I78" i="24" l="1"/>
  <c r="K14" i="24"/>
  <c r="J14" i="24"/>
  <c r="H14" i="24"/>
  <c r="F14" i="24"/>
  <c r="D14" i="24"/>
  <c r="H45" i="24"/>
  <c r="F45" i="24"/>
  <c r="D45" i="24"/>
  <c r="K45" i="24"/>
  <c r="J45" i="24"/>
  <c r="I39" i="24"/>
  <c r="G39" i="24"/>
  <c r="L39" i="24"/>
  <c r="M39" i="24"/>
  <c r="E39" i="24"/>
  <c r="I45" i="24"/>
  <c r="G45" i="24"/>
  <c r="M45" i="24"/>
  <c r="E45" i="24"/>
  <c r="L45" i="24"/>
  <c r="K77" i="24"/>
  <c r="I6" i="24"/>
  <c r="M6" i="24"/>
  <c r="E6" i="24"/>
  <c r="L6" i="24"/>
  <c r="G6" i="24"/>
  <c r="I14" i="24"/>
  <c r="M14" i="24"/>
  <c r="E14" i="24"/>
  <c r="L14" i="24"/>
  <c r="G14" i="24"/>
  <c r="J79" i="24"/>
  <c r="J78" i="24"/>
  <c r="K6" i="24"/>
  <c r="J6" i="24"/>
  <c r="H6" i="24"/>
  <c r="F6" i="24"/>
  <c r="D6" i="24"/>
  <c r="K79" i="24" l="1"/>
  <c r="I81" i="24" s="1"/>
  <c r="K78" i="24"/>
  <c r="I83" i="24"/>
  <c r="I82" i="24"/>
</calcChain>
</file>

<file path=xl/sharedStrings.xml><?xml version="1.0" encoding="utf-8"?>
<sst xmlns="http://schemas.openxmlformats.org/spreadsheetml/2006/main" count="1916" uniqueCount="522">
  <si>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</si>
  <si>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</si>
  <si>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</si>
  <si>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</si>
  <si>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</si>
  <si>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</si>
  <si>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</si>
  <si>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</si>
  <si>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</si>
  <si>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</si>
  <si>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</si>
  <si>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</si>
  <si>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</si>
  <si>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Bamberg (09471)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</si>
  <si>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</si>
  <si>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</si>
  <si>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</si>
  <si>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</si>
  <si>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</si>
  <si>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</si>
  <si>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</si>
  <si>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</si>
  <si>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</si>
  <si>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</si>
  <si>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</si>
  <si>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</si>
  <si>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</si>
  <si>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</si>
  <si>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</si>
  <si>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</si>
  <si>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</si>
  <si>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</si>
  <si>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</si>
  <si>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</si>
  <si>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</si>
  <si>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</si>
  <si>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</si>
  <si>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</si>
  <si>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</si>
  <si>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</si>
  <si>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</si>
  <si>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</si>
  <si>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</si>
  <si>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</si>
  <si>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</si>
  <si>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</si>
  <si>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</si>
  <si>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</si>
  <si>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</si>
  <si>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</si>
  <si>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</si>
  <si>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</si>
  <si>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</si>
  <si>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</si>
  <si>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</si>
  <si>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</si>
  <si>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</si>
  <si>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</si>
  <si>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</si>
  <si>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</si>
  <si>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</si>
  <si>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</si>
  <si>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</si>
  <si>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</si>
  <si>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</si>
  <si>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</si>
  <si>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</si>
  <si>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</si>
  <si>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</si>
  <si>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</si>
  <si>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</si>
  <si>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</si>
  <si>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</si>
  <si>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</si>
  <si>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</si>
  <si>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</si>
  <si>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</si>
  <si>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</si>
  <si>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</si>
  <si>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</si>
  <si>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</si>
  <si>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</si>
  <si>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</si>
  <si>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</si>
  <si>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</si>
  <si>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</si>
  <si>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</si>
  <si>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</si>
  <si>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</si>
  <si>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</si>
  <si>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</si>
  <si>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</si>
  <si>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Bamberg (09471);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</si>
  <si>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</si>
  <si>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</si>
  <si>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</si>
  <si>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</si>
  <si>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</si>
  <si>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</si>
  <si>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</si>
  <si>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</si>
  <si>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</si>
  <si>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</si>
  <si>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</si>
  <si>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</si>
  <si>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</si>
  <si>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</si>
  <si>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</si>
  <si>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</si>
  <si>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</si>
  <si>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</si>
  <si>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</si>
  <si>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</si>
  <si>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</si>
  <si>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</si>
  <si>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</si>
  <si>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</si>
  <si>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</si>
  <si>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</si>
  <si>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</si>
  <si>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</si>
  <si>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</si>
  <si>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</si>
  <si>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</si>
  <si>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</si>
  <si>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</si>
  <si>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</si>
  <si>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</si>
  <si>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</si>
  <si>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</si>
  <si>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</si>
  <si>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</si>
  <si>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</si>
  <si>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</si>
  <si>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</si>
  <si>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</si>
  <si>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</si>
  <si>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</si>
  <si>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</si>
  <si>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</si>
  <si>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</si>
  <si>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</si>
  <si>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</si>
  <si>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</si>
  <si>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</si>
  <si>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</si>
  <si>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</si>
  <si>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</si>
  <si>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</si>
  <si>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</si>
  <si>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</si>
  <si>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</si>
  <si>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</si>
  <si>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</si>
  <si>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</si>
  <si>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</si>
  <si>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</si>
  <si>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</si>
  <si>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</si>
  <si>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</si>
  <si>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</si>
  <si>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</si>
  <si>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</si>
  <si>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</si>
  <si>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</si>
  <si>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</si>
  <si>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</si>
  <si>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</si>
  <si>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</si>
  <si>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</si>
  <si>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</si>
  <si>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</si>
  <si>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</si>
  <si>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</si>
  <si>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</si>
  <si>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</si>
  <si>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</si>
  <si>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</si>
  <si>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</si>
  <si>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</si>
  <si>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</si>
  <si>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</si>
  <si>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</si>
  <si>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Bamberg (09471)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</si>
  <si>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</si>
  <si>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</si>
  <si>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</si>
  <si>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</si>
  <si>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</si>
  <si>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</si>
  <si>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</si>
  <si>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</si>
  <si>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</si>
  <si>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</si>
  <si>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</si>
  <si>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</si>
  <si>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</si>
  <si>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</si>
  <si>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</si>
  <si>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</si>
  <si>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</si>
  <si>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</si>
  <si>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</si>
  <si>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</si>
  <si>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</si>
  <si>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</si>
  <si>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</si>
  <si>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</si>
  <si>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</si>
  <si>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</si>
  <si>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</si>
  <si>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</si>
  <si>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</si>
  <si>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</si>
  <si>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</si>
  <si>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</si>
  <si>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</si>
  <si>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</si>
  <si>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</si>
  <si>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</si>
  <si>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</si>
  <si>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</si>
  <si>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</si>
  <si>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</si>
  <si>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</si>
  <si>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</si>
  <si>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</si>
  <si>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</si>
  <si>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</si>
  <si>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</si>
  <si>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</si>
  <si>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</si>
  <si>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</si>
  <si>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</si>
  <si>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</si>
  <si>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</si>
  <si>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</si>
  <si>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</si>
  <si>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</si>
  <si>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</si>
  <si>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</si>
  <si>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</si>
  <si>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</si>
  <si>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</si>
  <si>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</si>
  <si>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</si>
  <si>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</si>
  <si>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</si>
  <si>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</si>
  <si>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</si>
  <si>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</si>
  <si>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</si>
  <si>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</si>
  <si>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</si>
  <si>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</si>
  <si>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</si>
  <si>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</si>
  <si>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</si>
  <si>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</si>
  <si>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</si>
  <si>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</si>
  <si>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</si>
  <si>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</si>
  <si>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</si>
  <si>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</si>
  <si>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</si>
  <si>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</si>
  <si>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</si>
  <si>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</si>
  <si>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</si>
  <si>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</si>
  <si>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</si>
  <si>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</si>
  <si>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</si>
  <si>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</si>
  <si>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</si>
  <si>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</si>
  <si>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</si>
  <si>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</si>
  <si>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</si>
  <si>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</si>
  <si>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</si>
  <si>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</si>
  <si>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</si>
  <si>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</si>
  <si>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</si>
  <si>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</si>
  <si>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</si>
  <si>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</si>
  <si>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</si>
  <si>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</si>
  <si>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</si>
  <si>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</si>
  <si>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</si>
  <si>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</si>
  <si>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</si>
  <si>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</si>
  <si>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</si>
  <si>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</si>
  <si>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</si>
  <si>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</si>
  <si>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</si>
  <si>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</si>
  <si>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</si>
  <si>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</si>
  <si>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</si>
  <si>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</si>
  <si>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</si>
  <si>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</si>
  <si>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</si>
  <si>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</si>
  <si>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</si>
  <si>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</si>
  <si>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</si>
  <si>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</si>
  <si>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</si>
  <si>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</si>
  <si>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</si>
  <si>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</si>
  <si>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</si>
  <si>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</si>
  <si>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</si>
  <si>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</si>
  <si>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</si>
  <si>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</si>
  <si>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</si>
  <si>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</si>
  <si>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</si>
  <si>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</si>
  <si>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</si>
  <si>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</si>
  <si>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</si>
  <si>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</si>
  <si>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</si>
  <si>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</si>
  <si>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</si>
  <si>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</si>
  <si>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</si>
  <si>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</si>
  <si>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</si>
  <si>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</si>
  <si>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</si>
  <si>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</si>
  <si>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</si>
  <si>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</si>
  <si>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</si>
  <si>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</si>
  <si>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</si>
  <si>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</si>
  <si>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</si>
  <si>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</si>
  <si>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</si>
  <si>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</si>
  <si>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</si>
  <si>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</si>
  <si>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</si>
  <si>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</si>
  <si>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</si>
  <si>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</si>
  <si>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</si>
  <si>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</si>
  <si>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</si>
  <si>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</si>
  <si>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</si>
  <si>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</si>
  <si>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</si>
  <si>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</si>
  <si>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</si>
  <si>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</si>
  <si>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</si>
  <si>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</si>
  <si>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</si>
  <si>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</si>
  <si>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Bamberg (09471);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</si>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</sst>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{DAD552FA-CE40-4E5F-9E34-D97A5B48218C}</c15:txfldGUID>
                      <c15:f>Daten_Diagramme!$D$6</c15:f>
                      <c15:dlblFieldTableCache>
                        <c:ptCount val="1"/>
                        <c:pt idx="0">
                          <c:v>-4.0</c:v>
                        </c:pt>
                      </c15:dlblFieldTableCache>
                    </c15:dlblFTEntry>
                  </c15:dlblFieldTable>
                  <c15:showDataLabelsRange val="0"/>
                </c:ext>
                <c:ext xmlns:c16="http://schemas.microsoft.com/office/drawing/2014/chart" uri="{C3380CC4-5D6E-409C-BE32-E72D297353CC}">
                  <c16:uniqueId val="{00000000-4834-4246-8416-885DA981636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{BD12AEA2-FE8E-4C68-8FF3-FA7E735094FB}</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834-4246-8416-885DA981636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{6EA9D6B3-54F6-4668-BF8E-5D3BE050CA13}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834-4246-8416-885DA981636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{CD21D7F6-9DCF-46D6-B857-474A14DD0CAB}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34-4246-8416-885DA981636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-4.0115548857071088</c:v>
                </c:pt>
                <c:pt idx="1">
                  <c:v>1.0013227114154917</c:v>
                </c:pt>
                <c:pt idx="2">
                  <c:v>1.1186464311118853</c:v>
                </c:pt>
                <c:pt idx="3">
                  <c:v>1.0875687030768</c:v>
                </c:pt>
              </c:numCache>
            </c:numRef>
          </c:val>
          <c:extLst>
            <c:ext xmlns:c16="http://schemas.microsoft.com/office/drawing/2014/chart" uri="{C3380CC4-5D6E-409C-BE32-E72D297353CC}">
              <c16:uniqueId val="{00000004-4834-4246-8416-885DA981636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{A7F3264B-18DC-472A-97CE-44EA1E3ABC85}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34-4246-8416-885DA981636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{EACD4E69-A917-4CA3-80D6-94829EEC1E16}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34-4246-8416-885DA981636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{A48F8E3A-025F-4B4A-9EFD-929A8A721173}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34-4246-8416-885DA981636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{627D8FC9-88E5-42CF-8E95-DC96A0923D9C}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34-4246-8416-885DA98163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34-4246-8416-885DA981636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34-4246-8416-885DA981636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{96A10252-40E5-4078-83B6-56ADCB0A57F0}</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1108-4523-AFD8-2A1B1B962D0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{FB32C41D-7383-4049-871A-9F7A72B9863B}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108-4523-AFD8-2A1B1B962D0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{92EB2E26-0EE6-4797-8FDF-DF69826FB714}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108-4523-AFD8-2A1B1B962D0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{0F50CD44-230A-4B02-A3AC-8132806C293C}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108-4523-AFD8-2A1B1B962D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-2.167157343801112</c:v>
                </c:pt>
                <c:pt idx="1">
                  <c:v>-1.8915068707011207</c:v>
                </c:pt>
                <c:pt idx="2">
                  <c:v>-2.7637010795899166</c:v>
                </c:pt>
                <c:pt idx="3">
                  <c:v>-2.8655893304673015</c:v>
                </c:pt>
              </c:numCache>
            </c:numRef>
          </c:val>
          <c:extLst>
            <c:ext xmlns:c16="http://schemas.microsoft.com/office/drawing/2014/chart" uri="{C3380CC4-5D6E-409C-BE32-E72D297353CC}">
              <c16:uniqueId val="{00000004-1108-4523-AFD8-2A1B1B962D0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{8A5645F2-EDB6-49AF-A170-5C54E55EDEF8}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108-4523-AFD8-2A1B1B962D0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{12025D01-99DD-4998-B9FC-A4E03AB7610E}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108-4523-AFD8-2A1B1B962D0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{A2FE17D0-6F04-4FAC-B6E6-7EE6477219BE}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108-4523-AFD8-2A1B1B962D0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{183AAC4A-4A75-457D-8B1D-5762254CE7FB}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108-4523-AFD8-2A1B1B962D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08-4523-AFD8-2A1B1B962D0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08-4523-AFD8-2A1B1B962D0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{87A0501A-80C9-41B2-9363-3C9236CA4541}</c15:txfldGUID>
                      <c15:f>Daten_Diagramme!$D$14</c15:f>
                      <c15:dlblFieldTableCache>
                        <c:ptCount val="1"/>
                        <c:pt idx="0">
                          <c:v>-4.0</c:v>
                        </c:pt>
                      </c15:dlblFieldTableCache>
                    </c15:dlblFTEntry>
                  </c15:dlblFieldTable>
                  <c15:showDataLabelsRange val="0"/>
                </c:ext>
                <c:ext xmlns:c16="http://schemas.microsoft.com/office/drawing/2014/chart" uri="{C3380CC4-5D6E-409C-BE32-E72D297353CC}">
                  <c16:uniqueId val="{00000000-15D4-4118-B957-739E2DBC0E0A}"/>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{CDB6C2F5-032E-4A40-95D6-88C74C0D5A04}</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15D4-4118-B957-739E2DBC0E0A}"/>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{77F0EA9B-8810-4C69-9BF7-FE73EA68AD45}</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15D4-4118-B957-739E2DBC0E0A}"/>
                </c:ext>
              </c:extLst>
            </c:dLbl>
            <c:dLbl>
              <c:idx val="3"/>
              <c:tx>
                <c:strRef>
                  <c:f>Daten_Diagramme!$D$17</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{BBE72FCF-7262-4D70-A86B-4E2BE71EA9EE}</c15:txfldGUID>
                      <c15:f>Daten_Diagramme!$D$17</c15:f>
                      <c15:dlblFieldTableCache>
                        <c:ptCount val="1"/>
                        <c:pt idx="0">
                          <c:v>-16.3</c:v>
                        </c:pt>
                      </c15:dlblFieldTableCache>
                    </c15:dlblFTEntry>
                  </c15:dlblFieldTable>
                  <c15:showDataLabelsRange val="0"/>
                </c:ext>
                <c:ext xmlns:c16="http://schemas.microsoft.com/office/drawing/2014/chart" uri="{C3380CC4-5D6E-409C-BE32-E72D297353CC}">
                  <c16:uniqueId val="{00000003-15D4-4118-B957-739E2DBC0E0A}"/>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{8EC6E412-2672-483B-8525-C759E098A79B}</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15D4-4118-B957-739E2DBC0E0A}"/>
                </c:ext>
              </c:extLst>
            </c:dLbl>
            <c:dLbl>
              <c:idx val="5"/>
              <c:tx>
                <c:strRef>
                  <c:f>Daten_Diagramme!$D$19</c:f>
                  <c:strCache>
                    <c:ptCount val="1"/>
                    <c:pt idx="0">
                      <c:v>-30.4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{2F318C7B-2628-4917-B6AA-642B845F196B}</c15:txfldGUID>
                      <c15:f>Daten_Diagramme!$D$19</c15:f>
                      <c15:dlblFieldTableCache>
                        <c:ptCount val="1"/>
                        <c:pt idx="0">
                          <c:v>-30.4</c:v>
                        </c:pt>
                      </c15:dlblFieldTableCache>
                    </c15:dlblFTEntry>
                  </c15:dlblFieldTable>
                  <c15:showDataLabelsRange val="0"/>
                </c:ext>
                <c:ext xmlns:c16="http://schemas.microsoft.com/office/drawing/2014/chart" uri="{C3380CC4-5D6E-409C-BE32-E72D297353CC}">
                  <c16:uniqueId val="{00000005-15D4-4118-B957-739E2DBC0E0A}"/>
                </c:ext>
              </c:extLst>
            </c:dLbl>
            <c:dLbl>
              <c:idx val="6"/>
              <c:tx>
                <c:strRef>
                  <c:f>Daten_Diagramme!$D$20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{E8ED97B7-76C1-429F-9686-04CD0877A7AF}</c15:txfldGUID>
                      <c15:f>Daten_Diagramme!$D$20</c15:f>
                      <c15:dlblFieldTableCache>
                        <c:ptCount val="1"/>
                        <c:pt idx="0">
                          <c:v>4.3</c:v>
                        </c:pt>
                      </c15:dlblFieldTableCache>
                    </c15:dlblFTEntry>
                  </c15:dlblFieldTable>
                  <c15:showDataLabelsRange val="0"/>
                </c:ext>
                <c:ext xmlns:c16="http://schemas.microsoft.com/office/drawing/2014/chart" uri="{C3380CC4-5D6E-409C-BE32-E72D297353CC}">
                  <c16:uniqueId val="{00000006-15D4-4118-B957-739E2DBC0E0A}"/>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{14B08B35-382F-4482-A14B-84D48169564B}</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15D4-4118-B957-739E2DBC0E0A}"/>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{1E87ADA9-8E44-4FA5-BCA9-4BB0BC1B4A86}</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15D4-4118-B957-739E2DBC0E0A}"/>
                </c:ext>
              </c:extLst>
            </c:dLbl>
            <c:dLbl>
              <c:idx val="9"/>
              <c:tx>
                <c:strRef>
                  <c:f>Daten_Diagramme!$D$23</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{E76F0DAC-F12F-454C-B9CD-8FF6DAC04C16}</c15:txfldGUID>
                      <c15:f>Daten_Diagramme!$D$23</c15:f>
                      <c15:dlblFieldTableCache>
                        <c:ptCount val="1"/>
                        <c:pt idx="0">
                          <c:v>8.0</c:v>
                        </c:pt>
                      </c15:dlblFieldTableCache>
                    </c15:dlblFTEntry>
                  </c15:dlblFieldTable>
                  <c15:showDataLabelsRange val="0"/>
                </c:ext>
                <c:ext xmlns:c16="http://schemas.microsoft.com/office/drawing/2014/chart" uri="{C3380CC4-5D6E-409C-BE32-E72D297353CC}">
                  <c16:uniqueId val="{00000009-15D4-4118-B957-739E2DBC0E0A}"/>
                </c:ext>
              </c:extLst>
            </c:dLbl>
            <c:dLbl>
              <c:idx val="10"/>
              <c:tx>
                <c:strRef>
                  <c:f>Daten_Diagramme!$D$24</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{CFE06E45-FADA-4F40-8703-6EA7F789ECEE}</c15:txfldGUID>
                      <c15:f>Daten_Diagramme!$D$24</c15:f>
                      <c15:dlblFieldTableCache>
                        <c:ptCount val="1"/>
                        <c:pt idx="0">
                          <c:v>-20.2</c:v>
                        </c:pt>
                      </c15:dlblFieldTableCache>
                    </c15:dlblFTEntry>
                  </c15:dlblFieldTable>
                  <c15:showDataLabelsRange val="0"/>
                </c:ext>
                <c:ext xmlns:c16="http://schemas.microsoft.com/office/drawing/2014/chart" uri="{C3380CC4-5D6E-409C-BE32-E72D297353CC}">
                  <c16:uniqueId val="{0000000A-15D4-4118-B957-739E2DBC0E0A}"/>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{451F54D5-8B9D-4DDF-BF39-E56795EB7BCD}</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15D4-4118-B957-739E2DBC0E0A}"/>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{AD196D84-84BA-427D-8E46-41DCB6A729A5}</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15D4-4118-B957-739E2DBC0E0A}"/>
                </c:ext>
              </c:extLst>
            </c:dLbl>
            <c:dLbl>
              <c:idx val="13"/>
              <c:tx>
                <c:strRef>
                  <c:f>Daten_Diagramme!$D$27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{2284C84E-4A78-489F-BADA-47689D21D0A2}</c15:txfldGUID>
                      <c15:f>Daten_Diagramme!$D$27</c15:f>
                      <c15:dlblFieldTableCache>
                        <c:ptCount val="1"/>
                        <c:pt idx="0">
                          <c:v>8.8</c:v>
                        </c:pt>
                      </c15:dlblFieldTableCache>
                    </c15:dlblFTEntry>
                  </c15:dlblFieldTable>
                  <c15:showDataLabelsRange val="0"/>
                </c:ext>
                <c:ext xmlns:c16="http://schemas.microsoft.com/office/drawing/2014/chart" uri="{C3380CC4-5D6E-409C-BE32-E72D297353CC}">
                  <c16:uniqueId val="{0000000D-15D4-4118-B957-739E2DBC0E0A}"/>
                </c:ext>
              </c:extLst>
            </c:dLbl>
            <c:dLbl>
              <c:idx val="14"/>
              <c:tx>
                <c:strRef>
                  <c:f>Daten_Diagramme!$D$28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{03B64AD1-7937-48A3-BBA4-648A5F141348}</c15:txfldGUID>
                      <c15:f>Daten_Diagramme!$D$28</c15:f>
                      <c15:dlblFieldTableCache>
                        <c:ptCount val="1"/>
                        <c:pt idx="0">
                          <c:v>-8.5</c:v>
                        </c:pt>
                      </c15:dlblFieldTableCache>
                    </c15:dlblFTEntry>
                  </c15:dlblFieldTable>
                  <c15:showDataLabelsRange val="0"/>
                </c:ext>
                <c:ext xmlns:c16="http://schemas.microsoft.com/office/drawing/2014/chart" uri="{C3380CC4-5D6E-409C-BE32-E72D297353CC}">
                  <c16:uniqueId val="{0000000E-15D4-4118-B957-739E2DBC0E0A}"/>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{F776D0C1-BBC2-4DED-AD5D-36B871F657EA}</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15D4-4118-B957-739E2DBC0E0A}"/>
                </c:ext>
              </c:extLst>
            </c:dLbl>
            <c:dLbl>
              <c:idx val="16"/>
              <c:tx>
                <c:strRef>
                  <c:f>Daten_Diagramme!$D$30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{41BF8F6A-820F-4009-91A8-1E1032BA92AF}</c15:txfldGUID>
                      <c15:f>Daten_Diagramme!$D$30</c15:f>
                      <c15:dlblFieldTableCache>
                        <c:ptCount val="1"/>
                        <c:pt idx="0">
                          <c:v>7.1</c:v>
                        </c:pt>
                      </c15:dlblFieldTableCache>
                    </c15:dlblFTEntry>
                  </c15:dlblFieldTable>
                  <c15:showDataLabelsRange val="0"/>
                </c:ext>
                <c:ext xmlns:c16="http://schemas.microsoft.com/office/drawing/2014/chart" uri="{C3380CC4-5D6E-409C-BE32-E72D297353CC}">
                  <c16:uniqueId val="{00000010-15D4-4118-B957-739E2DBC0E0A}"/>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{69CC8FF1-D60A-4E23-833B-B466592419B4}</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15D4-4118-B957-739E2DBC0E0A}"/>
                </c:ext>
              </c:extLst>
            </c:dLbl>
            <c:dLbl>
              <c:idx val="18"/>
              <c:tx>
                <c:strRef>
                  <c:f>Daten_Diagramme!$D$32</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{6467712B-5C85-4EC4-8E89-654A5814BEB4}</c15:txfldGUID>
                      <c15:f>Daten_Diagramme!$D$32</c15:f>
                      <c15:dlblFieldTableCache>
                        <c:ptCount val="1"/>
                        <c:pt idx="0">
                          <c:v>8.5</c:v>
                        </c:pt>
                      </c15:dlblFieldTableCache>
                    </c15:dlblFTEntry>
                  </c15:dlblFieldTable>
                  <c15:showDataLabelsRange val="0"/>
                </c:ext>
                <c:ext xmlns:c16="http://schemas.microsoft.com/office/drawing/2014/chart" uri="{C3380CC4-5D6E-409C-BE32-E72D297353CC}">
                  <c16:uniqueId val="{00000012-15D4-4118-B957-739E2DBC0E0A}"/>
                </c:ext>
              </c:extLst>
            </c:dLbl>
            <c:dLbl>
              <c:idx val="19"/>
              <c:tx>
                <c:strRef>
                  <c:f>Daten_Diagramme!$D$33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{71A02455-C663-43A4-B201-A28ECEF2B13F}</c15:txfldGUID>
                      <c15:f>Daten_Diagramme!$D$33</c15:f>
                      <c15:dlblFieldTableCache>
                        <c:ptCount val="1"/>
                        <c:pt idx="0">
                          <c:v>8.5</c:v>
                        </c:pt>
                      </c15:dlblFieldTableCache>
                    </c15:dlblFTEntry>
                  </c15:dlblFieldTable>
                  <c15:showDataLabelsRange val="0"/>
                </c:ext>
                <c:ext xmlns:c16="http://schemas.microsoft.com/office/drawing/2014/chart" uri="{C3380CC4-5D6E-409C-BE32-E72D297353CC}">
                  <c16:uniqueId val="{00000013-15D4-4118-B957-739E2DBC0E0A}"/>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{C6D0ED32-3AAE-4D00-8D39-AD1E1DA01586}</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15D4-4118-B957-739E2DBC0E0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{B4079EB1-3D2A-4F14-9D44-087030589312}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5D4-4118-B957-739E2DBC0E0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{B635AB41-185F-449D-8743-51EBAEF49BC5}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5D4-4118-B957-739E2DBC0E0A}"/>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{56D8A6A1-5EC4-4B5C-9006-CAF429386F52}</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15D4-4118-B957-739E2DBC0E0A}"/>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{9ABAA135-28B5-453E-A784-FCA2E5CA6579}</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15D4-4118-B957-739E2DBC0E0A}"/>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{1C38168F-1880-41F6-8815-15F0F3E84C19}</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15D4-4118-B957-739E2DBC0E0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{06EB34CB-F3E1-4560-A148-71C1E39ADE9D}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5D4-4118-B957-739E2DBC0E0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{7423E924-8DC9-4E11-8260-6524D294E9FB}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5D4-4118-B957-739E2DBC0E0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{358E5311-1F49-443B-804B-5F4BCED4FC6F}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5D4-4118-B957-739E2DBC0E0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{A23BEAEC-1E4A-48D1-860B-F5C2871B3BFE}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5D4-4118-B957-739E2DBC0E0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{A0B44329-A7E9-4DE0-B8C1-D10F36448407}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5D4-4118-B957-739E2DBC0E0A}"/>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{BDBB78F3-099C-467B-98F9-505E0B2A7CFA}</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15D4-4118-B957-739E2DBC0E0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-4.0115548857071088</c:v>
                </c:pt>
                <c:pt idx="1">
                  <c:v>0</c:v>
                </c:pt>
                <c:pt idx="2">
                  <c:v>0</c:v>
                </c:pt>
                <c:pt idx="3">
                  <c:v>-16.295077061200061</c:v>
                </c:pt>
                <c:pt idx="4">
                  <c:v>-0.3115264797507788</c:v>
                </c:pt>
                <c:pt idx="5">
                  <c:v>-30.424466121803324</c:v>
                </c:pt>
                <c:pt idx="6">
                  <c:v>4.2963885429638857</c:v>
                </c:pt>
                <c:pt idx="7">
                  <c:v>2.4910118130457115</c:v>
                </c:pt>
                <c:pt idx="8">
                  <c:v>2.3572296476306196</c:v>
                </c:pt>
                <c:pt idx="9">
                  <c:v>7.9833679833679838</c:v>
                </c:pt>
                <c:pt idx="10">
                  <c:v>-20.241935483870968</c:v>
                </c:pt>
                <c:pt idx="11">
                  <c:v>0</c:v>
                </c:pt>
                <c:pt idx="12">
                  <c:v>0</c:v>
                </c:pt>
                <c:pt idx="13">
                  <c:v>8.8193456614509245</c:v>
                </c:pt>
                <c:pt idx="14">
                  <c:v>-8.5034013605442169</c:v>
                </c:pt>
                <c:pt idx="15">
                  <c:v>0</c:v>
                </c:pt>
                <c:pt idx="16">
                  <c:v>7.0714834742505763</c:v>
                </c:pt>
                <c:pt idx="17">
                  <c:v>3.4623217922606924</c:v>
                </c:pt>
                <c:pt idx="18">
                  <c:v>8.5056113408151219</c:v>
                </c:pt>
                <c:pt idx="19">
                  <c:v>8.5052843482637144</c:v>
                </c:pt>
                <c:pt idx="20">
                  <c:v>0</c:v>
                </c:pt>
                <c:pt idx="21">
                  <c:v>0</c:v>
                </c:pt>
                <c:pt idx="23">
                  <c:v>0</c:v>
                </c:pt>
                <c:pt idx="24">
                  <c:v>0</c:v>
                </c:pt>
                <c:pt idx="25">
                  <c:v>2.2070223438212495</c:v>
                </c:pt>
              </c:numCache>
            </c:numRef>
          </c:val>
          <c:extLst>
            <c:ext xmlns:c16="http://schemas.microsoft.com/office/drawing/2014/chart" uri="{C3380CC4-5D6E-409C-BE32-E72D297353CC}">
              <c16:uniqueId val="{00000020-15D4-4118-B957-739E2DBC0E0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{C824FA80-ABCE-4841-92F7-49A463529A84}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5D4-4118-B957-739E2DBC0E0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{593C0D80-39FC-4138-8198-BCB3533D2960}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5D4-4118-B957-739E2DBC0E0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{3664C72A-B46D-499E-865A-BEEFDA092DA2}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5D4-4118-B957-739E2DBC0E0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{1324DA74-C43D-4907-A383-56585B908E7A}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5D4-4118-B957-739E2DBC0E0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{5C3D0C7A-3DDD-4431-9394-3BDC67CDF977}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5D4-4118-B957-739E2DBC0E0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{F5B954C7-21F2-4ADE-9157-7249B10735D2}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5D4-4118-B957-739E2DBC0E0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{B98DE52D-8837-4853-8D84-3E6DCE2D30FE}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5D4-4118-B957-739E2DBC0E0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{3E26A31A-D8CD-470A-82AE-C3CAC418C3C9}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5D4-4118-B957-739E2DBC0E0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{6BC563DB-D553-4D90-9603-315476F6DDE1}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5D4-4118-B957-739E2DBC0E0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{A98CB3AE-A76D-4771-8AD1-D9F653C82D5F}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5D4-4118-B957-739E2DBC0E0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{133CE2D4-B3D7-43C8-839A-51AEBCD36FEB}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5D4-4118-B957-739E2DBC0E0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{7378C619-AD98-45E5-9C72-0721D6EB6B06}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5D4-4118-B957-739E2DBC0E0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{9A772752-391E-4340-A6A7-CD4A5B961323}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5D4-4118-B957-739E2DBC0E0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{46B01030-C03A-4641-B5AC-1F5939B2FF78}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5D4-4118-B957-739E2DBC0E0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{96C3678D-03D7-4765-A8B0-807793316AD8}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5D4-4118-B957-739E2DBC0E0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{65361452-6D52-41AB-81A6-DE995549A265}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5D4-4118-B957-739E2DBC0E0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{12F11295-E7CA-48EC-83B5-ECC8010651BC}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5D4-4118-B957-739E2DBC0E0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{24753E14-CD47-43A9-B3C1-6C2423E01E38}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5D4-4118-B957-739E2DBC0E0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{70BD8DC1-E573-4215-9443-BD3CF8D40BA7}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5D4-4118-B957-739E2DBC0E0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{06665051-9FFC-4547-9DA0-B5D335A07E80}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5D4-4118-B957-739E2DBC0E0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{9E1E5011-8931-47E3-B072-9638B901322E}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5D4-4118-B957-739E2DBC0E0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{354F3E77-02F3-451A-BBA8-5F0E9857F015}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5D4-4118-B957-739E2DBC0E0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{0D845500-5B01-459C-9FA8-EC13CC3FC0BD}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5D4-4118-B957-739E2DBC0E0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{CC8897F2-37BA-4EE5-BD08-EA4F1C7B3ED7}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5D4-4118-B957-739E2DBC0E0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{A22A59A0-562C-489F-8379-780D9CB42F51}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5D4-4118-B957-739E2DBC0E0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{60E7294E-9648-48CA-8E80-773F9DFC43CB}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5D4-4118-B957-739E2DBC0E0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{0B789632-00F3-4A51-96FD-11DD8C06C733}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5D4-4118-B957-739E2DBC0E0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{FD22F8A1-B5E9-46F3-ABB6-C931D4AD410A}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5D4-4118-B957-739E2DBC0E0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{01A6295B-1307-4B02-AA17-FF0F64CE8383}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5D4-4118-B957-739E2DBC0E0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{F0E197F0-F7EC-43C0-9042-9E475D907FD3}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5D4-4118-B957-739E2DBC0E0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{CFE65F8A-FA9E-4451-9CC0-938068B5CDDE}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5D4-4118-B957-739E2DBC0E0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{9882B90B-04C8-4DC6-819F-6541EDBD1919}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5D4-4118-B957-739E2DBC0E0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5D4-4118-B957-739E2DBC0E0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5D4-4118-B957-739E2DBC0E0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{1FD86B0F-DD16-4C69-A644-48873A20A1DB}</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5047-4D9B-8F65-067516F7ABFB}"/>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{3DD2435E-1395-425D-9A32-BD3733324D0F}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5047-4D9B-8F65-067516F7ABFB}"/>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{9D71F92D-AE76-4C76-B9EC-47F4B304D616}</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5047-4D9B-8F65-067516F7ABFB}"/>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{3F3072E7-B7F7-49ED-BB2B-A197948BA9AA}</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5047-4D9B-8F65-067516F7ABFB}"/>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{256D698D-3B7E-4F98-900A-F1249A1555A5}</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5047-4D9B-8F65-067516F7ABFB}"/>
                </c:ext>
              </c:extLst>
            </c:dLbl>
            <c:dLbl>
              <c:idx val="5"/>
              <c:tx>
                <c:strRef>
                  <c:f>Daten_Diagramme!$E$19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{031DF613-D849-4B88-9A8D-D199E104ED4D}</c15:txfldGUID>
                      <c15:f>Daten_Diagramme!$E$19</c15:f>
                      <c15:dlblFieldTableCache>
                        <c:ptCount val="1"/>
                        <c:pt idx="0">
                          <c:v>-6.9</c:v>
                        </c:pt>
                      </c15:dlblFieldTableCache>
                    </c15:dlblFTEntry>
                  </c15:dlblFieldTable>
                  <c15:showDataLabelsRange val="0"/>
                </c:ext>
                <c:ext xmlns:c16="http://schemas.microsoft.com/office/drawing/2014/chart" uri="{C3380CC4-5D6E-409C-BE32-E72D297353CC}">
                  <c16:uniqueId val="{00000005-5047-4D9B-8F65-067516F7ABFB}"/>
                </c:ext>
              </c:extLst>
            </c:dLbl>
            <c:dLbl>
              <c:idx val="6"/>
              <c:tx>
                <c:strRef>
                  <c:f>Daten_Diagramme!$E$20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{0E58F2DF-AF87-40D4-95A5-F3F35A8FEB68}</c15:txfldGUID>
                      <c15:f>Daten_Diagramme!$E$20</c15:f>
                      <c15:dlblFieldTableCache>
                        <c:ptCount val="1"/>
                        <c:pt idx="0">
                          <c:v>12.7</c:v>
                        </c:pt>
                      </c15:dlblFieldTableCache>
                    </c15:dlblFTEntry>
                  </c15:dlblFieldTable>
                  <c15:showDataLabelsRange val="0"/>
                </c:ext>
                <c:ext xmlns:c16="http://schemas.microsoft.com/office/drawing/2014/chart" uri="{C3380CC4-5D6E-409C-BE32-E72D297353CC}">
                  <c16:uniqueId val="{00000006-5047-4D9B-8F65-067516F7ABFB}"/>
                </c:ext>
              </c:extLst>
            </c:dLbl>
            <c:dLbl>
              <c:idx val="7"/>
              <c:tx>
                <c:strRef>
                  <c:f>Daten_Diagramme!$E$21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{EA956432-2C23-4BF1-88F2-F207E46F177E}</c15:txfldGUID>
                      <c15:f>Daten_Diagramme!$E$21</c15:f>
                      <c15:dlblFieldTableCache>
                        <c:ptCount val="1"/>
                        <c:pt idx="0">
                          <c:v>5.9</c:v>
                        </c:pt>
                      </c15:dlblFieldTableCache>
                    </c15:dlblFTEntry>
                  </c15:dlblFieldTable>
                  <c15:showDataLabelsRange val="0"/>
                </c:ext>
                <c:ext xmlns:c16="http://schemas.microsoft.com/office/drawing/2014/chart" uri="{C3380CC4-5D6E-409C-BE32-E72D297353CC}">
                  <c16:uniqueId val="{00000007-5047-4D9B-8F65-067516F7ABFB}"/>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{E0D47596-0198-4FBC-A609-11DA33EA9630}</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5047-4D9B-8F65-067516F7ABFB}"/>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{9152FA8E-9F47-4331-A050-D958110E4103}</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5047-4D9B-8F65-067516F7ABFB}"/>
                </c:ext>
              </c:extLst>
            </c:dLbl>
            <c:dLbl>
              <c:idx val="10"/>
              <c:tx>
                <c:strRef>
                  <c:f>Daten_Diagramme!$E$24</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{F628D53C-669C-48C1-923F-FC2589BEF94C}</c15:txfldGUID>
                      <c15:f>Daten_Diagramme!$E$24</c15:f>
                      <c15:dlblFieldTableCache>
                        <c:ptCount val="1"/>
                        <c:pt idx="0">
                          <c:v>-13.2</c:v>
                        </c:pt>
                      </c15:dlblFieldTableCache>
                    </c15:dlblFTEntry>
                  </c15:dlblFieldTable>
                  <c15:showDataLabelsRange val="0"/>
                </c:ext>
                <c:ext xmlns:c16="http://schemas.microsoft.com/office/drawing/2014/chart" uri="{C3380CC4-5D6E-409C-BE32-E72D297353CC}">
                  <c16:uniqueId val="{0000000A-5047-4D9B-8F65-067516F7ABFB}"/>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{EEABC08A-F51E-4D15-9017-A613C97A3C72}</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5047-4D9B-8F65-067516F7ABFB}"/>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{CC5938BE-6177-459A-A0B5-4497EF082ED9}</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5047-4D9B-8F65-067516F7ABFB}"/>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{A36F9C33-67ED-4CE9-AC28-6E100FE92C9F}</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5047-4D9B-8F65-067516F7ABFB}"/>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{259D44C2-7A96-4FDF-A1A0-B4E3B0309FDE}</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5047-4D9B-8F65-067516F7ABFB}"/>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{F4DB8936-37DC-4123-A976-B17C8B302E7A}</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5047-4D9B-8F65-067516F7ABFB}"/>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{8F0FB1CD-7FB1-482B-84BE-3490A95FF29C}</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5047-4D9B-8F65-067516F7ABFB}"/>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{597C4981-C6AF-463D-A7A1-1D7ABE2E756F}</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5047-4D9B-8F65-067516F7ABFB}"/>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{E161F04F-768B-465C-92D1-A44C348D811F}</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5047-4D9B-8F65-067516F7ABFB}"/>
                </c:ext>
              </c:extLst>
            </c:dLbl>
            <c:dLbl>
              <c:idx val="19"/>
              <c:tx>
                <c:strRef>
                  <c:f>Daten_Diagramme!$E$33</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{09A1B6DC-5DF2-480E-9072-68F571C57E24}</c15:txfldGUID>
                      <c15:f>Daten_Diagramme!$E$33</c15:f>
                      <c15:dlblFieldTableCache>
                        <c:ptCount val="1"/>
                        <c:pt idx="0">
                          <c:v>16.3</c:v>
                        </c:pt>
                      </c15:dlblFieldTableCache>
                    </c15:dlblFTEntry>
                  </c15:dlblFieldTable>
                  <c15:showDataLabelsRange val="0"/>
                </c:ext>
                <c:ext xmlns:c16="http://schemas.microsoft.com/office/drawing/2014/chart" uri="{C3380CC4-5D6E-409C-BE32-E72D297353CC}">
                  <c16:uniqueId val="{00000013-5047-4D9B-8F65-067516F7ABFB}"/>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{9F049C1D-0AEF-4A0F-BBC8-0224F9D85EAB}</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5047-4D9B-8F65-067516F7ABF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{B1E905C1-8E6D-404E-9080-14715658A131}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047-4D9B-8F65-067516F7ABF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{1C44EB0D-5445-41C7-9627-41B7054A4843}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047-4D9B-8F65-067516F7ABFB}"/>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{7012C881-27A8-48DB-A892-1B5F40E990D2}</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5047-4D9B-8F65-067516F7ABFB}"/>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{0799982B-9E1C-4E4A-938F-A2412BFEEF9D}</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5047-4D9B-8F65-067516F7ABFB}"/>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{83BF2BC2-8B66-41B9-9576-17B8E5410B81}</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5047-4D9B-8F65-067516F7ABF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{787F62F8-6FFF-4B01-B35B-D2DECC54E3BE}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047-4D9B-8F65-067516F7ABF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{0034D66A-F374-4EF2-A533-2E16D04C2D94}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047-4D9B-8F65-067516F7ABF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{D04C82F1-D342-4037-AF16-691D2F7B6DA6}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047-4D9B-8F65-067516F7ABF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{6E0AFCC5-4DBD-4688-912C-F8EF047D27FF}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047-4D9B-8F65-067516F7ABF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{75CDE470-48C1-4DFD-8D80-51CC9DFB9654}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047-4D9B-8F65-067516F7ABFB}"/>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{0A3D6B57-8FCE-4534-9B1B-C8D81E13A081}</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5047-4D9B-8F65-067516F7AB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-2.167157343801112</c:v>
                </c:pt>
                <c:pt idx="1">
                  <c:v>0</c:v>
                </c:pt>
                <c:pt idx="2">
                  <c:v>0</c:v>
                </c:pt>
                <c:pt idx="3">
                  <c:v>-3.4263959390862944</c:v>
                </c:pt>
                <c:pt idx="4">
                  <c:v>-4.0428061831153386</c:v>
                </c:pt>
                <c:pt idx="5">
                  <c:v>-6.9204152249134951</c:v>
                </c:pt>
                <c:pt idx="6">
                  <c:v>12.738853503184714</c:v>
                </c:pt>
                <c:pt idx="7">
                  <c:v>5.9343434343434343</c:v>
                </c:pt>
                <c:pt idx="8">
                  <c:v>2.5756891098056935</c:v>
                </c:pt>
                <c:pt idx="9">
                  <c:v>-5.0161812297734629</c:v>
                </c:pt>
                <c:pt idx="10">
                  <c:v>-13.24538258575198</c:v>
                </c:pt>
                <c:pt idx="11">
                  <c:v>0</c:v>
                </c:pt>
                <c:pt idx="12">
                  <c:v>0</c:v>
                </c:pt>
                <c:pt idx="13">
                  <c:v>3.8510911424903722</c:v>
                </c:pt>
                <c:pt idx="14">
                  <c:v>-1.2087912087912087</c:v>
                </c:pt>
                <c:pt idx="15">
                  <c:v>0</c:v>
                </c:pt>
                <c:pt idx="16">
                  <c:v>-3.1784841075794623</c:v>
                </c:pt>
                <c:pt idx="17">
                  <c:v>0</c:v>
                </c:pt>
                <c:pt idx="18">
                  <c:v>-3.8461538461538463</c:v>
                </c:pt>
                <c:pt idx="19">
                  <c:v>16.269841269841269</c:v>
                </c:pt>
                <c:pt idx="20">
                  <c:v>0.45745654162854527</c:v>
                </c:pt>
                <c:pt idx="21">
                  <c:v>0</c:v>
                </c:pt>
                <c:pt idx="23">
                  <c:v>0</c:v>
                </c:pt>
                <c:pt idx="24">
                  <c:v>0</c:v>
                </c:pt>
                <c:pt idx="25">
                  <c:v>-2.6171957115829305</c:v>
                </c:pt>
              </c:numCache>
            </c:numRef>
          </c:val>
          <c:extLst>
            <c:ext xmlns:c16="http://schemas.microsoft.com/office/drawing/2014/chart" uri="{C3380CC4-5D6E-409C-BE32-E72D297353CC}">
              <c16:uniqueId val="{00000020-5047-4D9B-8F65-067516F7ABF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{E49E77E5-C507-45A3-9256-C7021D56E3CA}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047-4D9B-8F65-067516F7ABF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{26972914-0139-4E5F-8C4E-B1EFC7AA5D8A}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047-4D9B-8F65-067516F7ABF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{04C1FDF2-F100-4470-9D31-5236530568BB}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047-4D9B-8F65-067516F7ABF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{FCCC5ECF-060A-4753-B6D2-06246D8755CC}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047-4D9B-8F65-067516F7ABF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{6735D573-0F8E-45D9-8616-8160D9B05287}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047-4D9B-8F65-067516F7ABF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{B279577D-98A8-4C74-AF78-F6AA12EBCA74}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047-4D9B-8F65-067516F7ABF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{AE8A757C-5F1B-4B1C-9E45-AACB47629FB7}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047-4D9B-8F65-067516F7ABF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{5DA587D7-0705-4B5F-9363-A23A1972D28B}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047-4D9B-8F65-067516F7ABF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{FD71B872-3159-42B9-A518-A7A83C8EBF04}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047-4D9B-8F65-067516F7ABF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{7E30C7C5-74CA-4BA7-BDE7-F012EC5F5CF1}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047-4D9B-8F65-067516F7ABF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{59569220-4303-42B2-AEA9-34B1B4C5806F}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047-4D9B-8F65-067516F7ABF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{3C6C6F60-536B-4AD1-BBF8-7EDCEF47A0CD}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047-4D9B-8F65-067516F7ABF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{618F474C-C9DB-49C9-9C11-055ACB7F25DC}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047-4D9B-8F65-067516F7ABF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{825F1C96-3B29-4976-BC43-E60B95B60E54}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047-4D9B-8F65-067516F7ABF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{27DCF0A1-24AD-44BD-804A-FBF9FBDA8237}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047-4D9B-8F65-067516F7ABF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{79856A97-F97A-4167-9703-CC94DF92B6D0}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047-4D9B-8F65-067516F7ABF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{F53B6784-1144-4076-919B-7F8710C6C371}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047-4D9B-8F65-067516F7ABF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{70D46F4C-F217-450B-93EB-6C14C56DB665}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047-4D9B-8F65-067516F7ABF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{002665EF-75E2-470C-ABC4-2BACD1846505}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047-4D9B-8F65-067516F7ABF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{BB81D397-6D4C-402C-81A4-180744B01CD9}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047-4D9B-8F65-067516F7ABF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{A69E0961-538D-4135-94D1-054AE04273DC}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047-4D9B-8F65-067516F7ABF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{D753A588-FB4B-480A-A3EB-A52EC682FB5E}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047-4D9B-8F65-067516F7ABF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{209D9B32-9B88-4780-A514-FE11645A4183}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047-4D9B-8F65-067516F7ABF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{E2561BB1-D367-4C16-80EE-38B2FE361A40}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047-4D9B-8F65-067516F7ABF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{1CB385ED-267B-4367-8FF9-E6C489C99107}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047-4D9B-8F65-067516F7ABF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{BE77A394-C412-4DCA-AB82-68E82FF56F9C}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047-4D9B-8F65-067516F7ABF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{1F4C38D8-6CC1-4ACA-BF33-67110618CE04}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047-4D9B-8F65-067516F7ABF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{C726763C-4D46-4120-8D68-580BA4241061}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047-4D9B-8F65-067516F7ABF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{96AE9F48-EC1F-4A29-9D0B-059E5F0F47AB}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047-4D9B-8F65-067516F7ABF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{16E0DF99-B8C0-413A-9361-EF8CA41A028D}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047-4D9B-8F65-067516F7ABF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{AE4FD959-0DA1-4BE6-9C55-122B3F309B06}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047-4D9B-8F65-067516F7ABF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{2FF91B63-0351-445E-A7CE-423AD723AE12}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047-4D9B-8F65-067516F7AB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5047-4D9B-8F65-067516F7ABF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5047-4D9B-8F65-067516F7ABF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{28C46C3F-7F9B-4EDF-9B62-C87E32C7FCCF}</c15:txfldGUID>
                      <c15:f>Diagramm!$I$46</c15:f>
                      <c15:dlblFieldTableCache>
                        <c:ptCount val="1"/>
                      </c15:dlblFieldTableCache>
                    </c15:dlblFTEntry>
                  </c15:dlblFieldTable>
                  <c15:showDataLabelsRange val="0"/>
                </c:ext>
                <c:ext xmlns:c16="http://schemas.microsoft.com/office/drawing/2014/chart" uri="{C3380CC4-5D6E-409C-BE32-E72D297353CC}">
                  <c16:uniqueId val="{00000000-B688-4C3A-9A8B-B87FAA0E5D9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{64986AC2-92EB-4D5D-AC41-B17521808953}</c15:txfldGUID>
                      <c15:f>Diagramm!$I$47</c15:f>
                      <c15:dlblFieldTableCache>
                        <c:ptCount val="1"/>
                      </c15:dlblFieldTableCache>
                    </c15:dlblFTEntry>
                  </c15:dlblFieldTable>
                  <c15:showDataLabelsRange val="0"/>
                </c:ext>
                <c:ext xmlns:c16="http://schemas.microsoft.com/office/drawing/2014/chart" uri="{C3380CC4-5D6E-409C-BE32-E72D297353CC}">
                  <c16:uniqueId val="{00000001-B688-4C3A-9A8B-B87FAA0E5D9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{0F68DA42-F485-4D02-9AAD-CE5D5DF513D4}</c15:txfldGUID>
                      <c15:f>Diagramm!$I$48</c15:f>
                      <c15:dlblFieldTableCache>
                        <c:ptCount val="1"/>
                      </c15:dlblFieldTableCache>
                    </c15:dlblFTEntry>
                  </c15:dlblFieldTable>
                  <c15:showDataLabelsRange val="0"/>
                </c:ext>
                <c:ext xmlns:c16="http://schemas.microsoft.com/office/drawing/2014/chart" uri="{C3380CC4-5D6E-409C-BE32-E72D297353CC}">
                  <c16:uniqueId val="{00000002-B688-4C3A-9A8B-B87FAA0E5D9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{C7C1199D-BE12-4D7D-8766-3C5FF981D1F5}</c15:txfldGUID>
                      <c15:f>Diagramm!$I$49</c15:f>
                      <c15:dlblFieldTableCache>
                        <c:ptCount val="1"/>
                      </c15:dlblFieldTableCache>
                    </c15:dlblFTEntry>
                  </c15:dlblFieldTable>
                  <c15:showDataLabelsRange val="0"/>
                </c:ext>
                <c:ext xmlns:c16="http://schemas.microsoft.com/office/drawing/2014/chart" uri="{C3380CC4-5D6E-409C-BE32-E72D297353CC}">
                  <c16:uniqueId val="{00000003-B688-4C3A-9A8B-B87FAA0E5D9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{765DAFD3-EB72-4C07-B124-2592465564CD}</c15:txfldGUID>
                      <c15:f>Diagramm!$I$50</c15:f>
                      <c15:dlblFieldTableCache>
                        <c:ptCount val="1"/>
                      </c15:dlblFieldTableCache>
                    </c15:dlblFTEntry>
                  </c15:dlblFieldTable>
                  <c15:showDataLabelsRange val="0"/>
                </c:ext>
                <c:ext xmlns:c16="http://schemas.microsoft.com/office/drawing/2014/chart" uri="{C3380CC4-5D6E-409C-BE32-E72D297353CC}">
                  <c16:uniqueId val="{00000004-B688-4C3A-9A8B-B87FAA0E5D9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{EECB5894-37A8-4B9E-9B8B-6CDDCF5F7762}</c15:txfldGUID>
                      <c15:f>Diagramm!$I$51</c15:f>
                      <c15:dlblFieldTableCache>
                        <c:ptCount val="1"/>
                      </c15:dlblFieldTableCache>
                    </c15:dlblFTEntry>
                  </c15:dlblFieldTable>
                  <c15:showDataLabelsRange val="0"/>
                </c:ext>
                <c:ext xmlns:c16="http://schemas.microsoft.com/office/drawing/2014/chart" uri="{C3380CC4-5D6E-409C-BE32-E72D297353CC}">
                  <c16:uniqueId val="{00000005-B688-4C3A-9A8B-B87FAA0E5D9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{7B73BB96-D058-4977-8B24-396C6292EED9}</c15:txfldGUID>
                      <c15:f>Diagramm!$I$52</c15:f>
                      <c15:dlblFieldTableCache>
                        <c:ptCount val="1"/>
                      </c15:dlblFieldTableCache>
                    </c15:dlblFTEntry>
                  </c15:dlblFieldTable>
                  <c15:showDataLabelsRange val="0"/>
                </c:ext>
                <c:ext xmlns:c16="http://schemas.microsoft.com/office/drawing/2014/chart" uri="{C3380CC4-5D6E-409C-BE32-E72D297353CC}">
                  <c16:uniqueId val="{00000006-B688-4C3A-9A8B-B87FAA0E5D9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{F4CAB34D-F5D8-42EA-98CC-001A90DF3C08}</c15:txfldGUID>
                      <c15:f>Diagramm!$I$53</c15:f>
                      <c15:dlblFieldTableCache>
                        <c:ptCount val="1"/>
                      </c15:dlblFieldTableCache>
                    </c15:dlblFTEntry>
                  </c15:dlblFieldTable>
                  <c15:showDataLabelsRange val="0"/>
                </c:ext>
                <c:ext xmlns:c16="http://schemas.microsoft.com/office/drawing/2014/chart" uri="{C3380CC4-5D6E-409C-BE32-E72D297353CC}">
                  <c16:uniqueId val="{00000007-B688-4C3A-9A8B-B87FAA0E5D9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{35B2B3DE-9AD8-4D24-B225-8885CD3B8A9E}</c15:txfldGUID>
                      <c15:f>Diagramm!$I$54</c15:f>
                      <c15:dlblFieldTableCache>
                        <c:ptCount val="1"/>
                      </c15:dlblFieldTableCache>
                    </c15:dlblFTEntry>
                  </c15:dlblFieldTable>
                  <c15:showDataLabelsRange val="0"/>
                </c:ext>
                <c:ext xmlns:c16="http://schemas.microsoft.com/office/drawing/2014/chart" uri="{C3380CC4-5D6E-409C-BE32-E72D297353CC}">
                  <c16:uniqueId val="{00000008-B688-4C3A-9A8B-B87FAA0E5D9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{91CEBA65-38D9-483F-B8CC-E9D67338330E}</c15:txfldGUID>
                      <c15:f>Diagramm!$I$55</c15:f>
                      <c15:dlblFieldTableCache>
                        <c:ptCount val="1"/>
                      </c15:dlblFieldTableCache>
                    </c15:dlblFTEntry>
                  </c15:dlblFieldTable>
                  <c15:showDataLabelsRange val="0"/>
                </c:ext>
                <c:ext xmlns:c16="http://schemas.microsoft.com/office/drawing/2014/chart" uri="{C3380CC4-5D6E-409C-BE32-E72D297353CC}">
                  <c16:uniqueId val="{00000009-B688-4C3A-9A8B-B87FAA0E5D9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{025C5524-DA3E-428F-B711-AFCB02ED074C}</c15:txfldGUID>
                      <c15:f>Diagramm!$I$56</c15:f>
                      <c15:dlblFieldTableCache>
                        <c:ptCount val="1"/>
                      </c15:dlblFieldTableCache>
                    </c15:dlblFTEntry>
                  </c15:dlblFieldTable>
                  <c15:showDataLabelsRange val="0"/>
                </c:ext>
                <c:ext xmlns:c16="http://schemas.microsoft.com/office/drawing/2014/chart" uri="{C3380CC4-5D6E-409C-BE32-E72D297353CC}">
                  <c16:uniqueId val="{0000000A-B688-4C3A-9A8B-B87FAA0E5D9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{5E91FDC8-2DEB-48BC-A80A-5A8633A1796D}</c15:txfldGUID>
                      <c15:f>Diagramm!$I$57</c15:f>
                      <c15:dlblFieldTableCache>
                        <c:ptCount val="1"/>
                      </c15:dlblFieldTableCache>
                    </c15:dlblFTEntry>
                  </c15:dlblFieldTable>
                  <c15:showDataLabelsRange val="0"/>
                </c:ext>
                <c:ext xmlns:c16="http://schemas.microsoft.com/office/drawing/2014/chart" uri="{C3380CC4-5D6E-409C-BE32-E72D297353CC}">
                  <c16:uniqueId val="{0000000B-B688-4C3A-9A8B-B87FAA0E5D9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{FF550A5F-C1C2-4BA2-8721-392DDBD8449E}</c15:txfldGUID>
                      <c15:f>Diagramm!$I$58</c15:f>
                      <c15:dlblFieldTableCache>
                        <c:ptCount val="1"/>
                      </c15:dlblFieldTableCache>
                    </c15:dlblFTEntry>
                  </c15:dlblFieldTable>
                  <c15:showDataLabelsRange val="0"/>
                </c:ext>
                <c:ext xmlns:c16="http://schemas.microsoft.com/office/drawing/2014/chart" uri="{C3380CC4-5D6E-409C-BE32-E72D297353CC}">
                  <c16:uniqueId val="{0000000C-B688-4C3A-9A8B-B87FAA0E5D9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{EB70D404-5CDC-443F-BCCF-E18D7B5AF652}</c15:txfldGUID>
                      <c15:f>Diagramm!$I$59</c15:f>
                      <c15:dlblFieldTableCache>
                        <c:ptCount val="1"/>
                      </c15:dlblFieldTableCache>
                    </c15:dlblFTEntry>
                  </c15:dlblFieldTable>
                  <c15:showDataLabelsRange val="0"/>
                </c:ext>
                <c:ext xmlns:c16="http://schemas.microsoft.com/office/drawing/2014/chart" uri="{C3380CC4-5D6E-409C-BE32-E72D297353CC}">
                  <c16:uniqueId val="{0000000D-B688-4C3A-9A8B-B87FAA0E5D9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{DB9AB1E8-8309-47D5-8C3D-C6D355A46A4F}</c15:txfldGUID>
                      <c15:f>Diagramm!$I$60</c15:f>
                      <c15:dlblFieldTableCache>
                        <c:ptCount val="1"/>
                      </c15:dlblFieldTableCache>
                    </c15:dlblFTEntry>
                  </c15:dlblFieldTable>
                  <c15:showDataLabelsRange val="0"/>
                </c:ext>
                <c:ext xmlns:c16="http://schemas.microsoft.com/office/drawing/2014/chart" uri="{C3380CC4-5D6E-409C-BE32-E72D297353CC}">
                  <c16:uniqueId val="{0000000E-B688-4C3A-9A8B-B87FAA0E5D9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{0B2EB36E-BD4D-4340-9CD3-D68BB6A147C5}</c15:txfldGUID>
                      <c15:f>Diagramm!$I$61</c15:f>
                      <c15:dlblFieldTableCache>
                        <c:ptCount val="1"/>
                      </c15:dlblFieldTableCache>
                    </c15:dlblFTEntry>
                  </c15:dlblFieldTable>
                  <c15:showDataLabelsRange val="0"/>
                </c:ext>
                <c:ext xmlns:c16="http://schemas.microsoft.com/office/drawing/2014/chart" uri="{C3380CC4-5D6E-409C-BE32-E72D297353CC}">
                  <c16:uniqueId val="{0000000F-B688-4C3A-9A8B-B87FAA0E5D9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{9D6A00B8-6092-47AF-A4F8-E27ADE018ABA}</c15:txfldGUID>
                      <c15:f>Diagramm!$I$62</c15:f>
                      <c15:dlblFieldTableCache>
                        <c:ptCount val="1"/>
                      </c15:dlblFieldTableCache>
                    </c15:dlblFTEntry>
                  </c15:dlblFieldTable>
                  <c15:showDataLabelsRange val="0"/>
                </c:ext>
                <c:ext xmlns:c16="http://schemas.microsoft.com/office/drawing/2014/chart" uri="{C3380CC4-5D6E-409C-BE32-E72D297353CC}">
                  <c16:uniqueId val="{00000010-B688-4C3A-9A8B-B87FAA0E5D9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{202E508E-E63C-4D35-843B-277EF341A683}</c15:txfldGUID>
                      <c15:f>Diagramm!$I$63</c15:f>
                      <c15:dlblFieldTableCache>
                        <c:ptCount val="1"/>
                      </c15:dlblFieldTableCache>
                    </c15:dlblFTEntry>
                  </c15:dlblFieldTable>
                  <c15:showDataLabelsRange val="0"/>
                </c:ext>
                <c:ext xmlns:c16="http://schemas.microsoft.com/office/drawing/2014/chart" uri="{C3380CC4-5D6E-409C-BE32-E72D297353CC}">
                  <c16:uniqueId val="{00000011-B688-4C3A-9A8B-B87FAA0E5D9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{B711D35E-340F-4CB6-B409-3BD68D6363A5}</c15:txfldGUID>
                      <c15:f>Diagramm!$I$64</c15:f>
                      <c15:dlblFieldTableCache>
                        <c:ptCount val="1"/>
                      </c15:dlblFieldTableCache>
                    </c15:dlblFTEntry>
                  </c15:dlblFieldTable>
                  <c15:showDataLabelsRange val="0"/>
                </c:ext>
                <c:ext xmlns:c16="http://schemas.microsoft.com/office/drawing/2014/chart" uri="{C3380CC4-5D6E-409C-BE32-E72D297353CC}">
                  <c16:uniqueId val="{00000012-B688-4C3A-9A8B-B87FAA0E5D9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{357ABD48-5C8B-42EF-BABF-2CC991E6D8B0}</c15:txfldGUID>
                      <c15:f>Diagramm!$I$65</c15:f>
                      <c15:dlblFieldTableCache>
                        <c:ptCount val="1"/>
                      </c15:dlblFieldTableCache>
                    </c15:dlblFTEntry>
                  </c15:dlblFieldTable>
                  <c15:showDataLabelsRange val="0"/>
                </c:ext>
                <c:ext xmlns:c16="http://schemas.microsoft.com/office/drawing/2014/chart" uri="{C3380CC4-5D6E-409C-BE32-E72D297353CC}">
                  <c16:uniqueId val="{00000013-B688-4C3A-9A8B-B87FAA0E5D9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{B1B1C0EF-00A7-4D5E-848D-F1D8F25093AF}</c15:txfldGUID>
                      <c15:f>Diagramm!$I$66</c15:f>
                      <c15:dlblFieldTableCache>
                        <c:ptCount val="1"/>
                      </c15:dlblFieldTableCache>
                    </c15:dlblFTEntry>
                  </c15:dlblFieldTable>
                  <c15:showDataLabelsRange val="0"/>
                </c:ext>
                <c:ext xmlns:c16="http://schemas.microsoft.com/office/drawing/2014/chart" uri="{C3380CC4-5D6E-409C-BE32-E72D297353CC}">
                  <c16:uniqueId val="{00000014-B688-4C3A-9A8B-B87FAA0E5D9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{9BDF9B59-F0BE-456C-A126-553C2BBF4B41}</c15:txfldGUID>
                      <c15:f>Diagramm!$I$67</c15:f>
                      <c15:dlblFieldTableCache>
                        <c:ptCount val="1"/>
                      </c15:dlblFieldTableCache>
                    </c15:dlblFTEntry>
                  </c15:dlblFieldTable>
                  <c15:showDataLabelsRange val="0"/>
                </c:ext>
                <c:ext xmlns:c16="http://schemas.microsoft.com/office/drawing/2014/chart" uri="{C3380CC4-5D6E-409C-BE32-E72D297353CC}">
                  <c16:uniqueId val="{00000015-B688-4C3A-9A8B-B87FAA0E5D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688-4C3A-9A8B-B87FAA0E5D9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{2C42EA7F-AD47-42BF-87D4-F67B664DDEBD}</c15:txfldGUID>
                      <c15:f>Diagramm!$K$46</c15:f>
                      <c15:dlblFieldTableCache>
                        <c:ptCount val="1"/>
                      </c15:dlblFieldTableCache>
                    </c15:dlblFTEntry>
                  </c15:dlblFieldTable>
                  <c15:showDataLabelsRange val="0"/>
                </c:ext>
                <c:ext xmlns:c16="http://schemas.microsoft.com/office/drawing/2014/chart" uri="{C3380CC4-5D6E-409C-BE32-E72D297353CC}">
                  <c16:uniqueId val="{00000017-B688-4C3A-9A8B-B87FAA0E5D9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{40A60B59-D4E8-4330-8794-5BC2356192EC}</c15:txfldGUID>
                      <c15:f>Diagramm!$K$47</c15:f>
                      <c15:dlblFieldTableCache>
                        <c:ptCount val="1"/>
                      </c15:dlblFieldTableCache>
                    </c15:dlblFTEntry>
                  </c15:dlblFieldTable>
                  <c15:showDataLabelsRange val="0"/>
                </c:ext>
                <c:ext xmlns:c16="http://schemas.microsoft.com/office/drawing/2014/chart" uri="{C3380CC4-5D6E-409C-BE32-E72D297353CC}">
                  <c16:uniqueId val="{00000018-B688-4C3A-9A8B-B87FAA0E5D9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{F12C68CF-1259-4D37-A3CE-3279C4886EEC}</c15:txfldGUID>
                      <c15:f>Diagramm!$K$48</c15:f>
                      <c15:dlblFieldTableCache>
                        <c:ptCount val="1"/>
                      </c15:dlblFieldTableCache>
                    </c15:dlblFTEntry>
                  </c15:dlblFieldTable>
                  <c15:showDataLabelsRange val="0"/>
                </c:ext>
                <c:ext xmlns:c16="http://schemas.microsoft.com/office/drawing/2014/chart" uri="{C3380CC4-5D6E-409C-BE32-E72D297353CC}">
                  <c16:uniqueId val="{00000019-B688-4C3A-9A8B-B87FAA0E5D9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{EC3A6385-217C-467D-A051-B7E0006B4062}</c15:txfldGUID>
                      <c15:f>Diagramm!$K$49</c15:f>
                      <c15:dlblFieldTableCache>
                        <c:ptCount val="1"/>
                      </c15:dlblFieldTableCache>
                    </c15:dlblFTEntry>
                  </c15:dlblFieldTable>
                  <c15:showDataLabelsRange val="0"/>
                </c:ext>
                <c:ext xmlns:c16="http://schemas.microsoft.com/office/drawing/2014/chart" uri="{C3380CC4-5D6E-409C-BE32-E72D297353CC}">
                  <c16:uniqueId val="{0000001A-B688-4C3A-9A8B-B87FAA0E5D9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{A602A69C-94FC-4FF0-846B-95A1623B920D}</c15:txfldGUID>
                      <c15:f>Diagramm!$K$50</c15:f>
                      <c15:dlblFieldTableCache>
                        <c:ptCount val="1"/>
                      </c15:dlblFieldTableCache>
                    </c15:dlblFTEntry>
                  </c15:dlblFieldTable>
                  <c15:showDataLabelsRange val="0"/>
                </c:ext>
                <c:ext xmlns:c16="http://schemas.microsoft.com/office/drawing/2014/chart" uri="{C3380CC4-5D6E-409C-BE32-E72D297353CC}">
                  <c16:uniqueId val="{0000001B-B688-4C3A-9A8B-B87FAA0E5D9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{ED26C61C-6111-4900-AD42-3BF3D474CDF6}</c15:txfldGUID>
                      <c15:f>Diagramm!$K$51</c15:f>
                      <c15:dlblFieldTableCache>
                        <c:ptCount val="1"/>
                      </c15:dlblFieldTableCache>
                    </c15:dlblFTEntry>
                  </c15:dlblFieldTable>
                  <c15:showDataLabelsRange val="0"/>
                </c:ext>
                <c:ext xmlns:c16="http://schemas.microsoft.com/office/drawing/2014/chart" uri="{C3380CC4-5D6E-409C-BE32-E72D297353CC}">
                  <c16:uniqueId val="{0000001C-B688-4C3A-9A8B-B87FAA0E5D9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{C8BAFBA8-2DAF-4B9B-A8E9-A62B36C34394}</c15:txfldGUID>
                      <c15:f>Diagramm!$K$52</c15:f>
                      <c15:dlblFieldTableCache>
                        <c:ptCount val="1"/>
                      </c15:dlblFieldTableCache>
                    </c15:dlblFTEntry>
                  </c15:dlblFieldTable>
                  <c15:showDataLabelsRange val="0"/>
                </c:ext>
                <c:ext xmlns:c16="http://schemas.microsoft.com/office/drawing/2014/chart" uri="{C3380CC4-5D6E-409C-BE32-E72D297353CC}">
                  <c16:uniqueId val="{0000001D-B688-4C3A-9A8B-B87FAA0E5D9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{963E9210-998F-4D62-88B8-A7845AF96B0B}</c15:txfldGUID>
                      <c15:f>Diagramm!$K$53</c15:f>
                      <c15:dlblFieldTableCache>
                        <c:ptCount val="1"/>
                      </c15:dlblFieldTableCache>
                    </c15:dlblFTEntry>
                  </c15:dlblFieldTable>
                  <c15:showDataLabelsRange val="0"/>
                </c:ext>
                <c:ext xmlns:c16="http://schemas.microsoft.com/office/drawing/2014/chart" uri="{C3380CC4-5D6E-409C-BE32-E72D297353CC}">
                  <c16:uniqueId val="{0000001E-B688-4C3A-9A8B-B87FAA0E5D9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{35CE4469-DF2A-440F-8FA8-324B889596A2}</c15:txfldGUID>
                      <c15:f>Diagramm!$K$54</c15:f>
                      <c15:dlblFieldTableCache>
                        <c:ptCount val="1"/>
                      </c15:dlblFieldTableCache>
                    </c15:dlblFTEntry>
                  </c15:dlblFieldTable>
                  <c15:showDataLabelsRange val="0"/>
                </c:ext>
                <c:ext xmlns:c16="http://schemas.microsoft.com/office/drawing/2014/chart" uri="{C3380CC4-5D6E-409C-BE32-E72D297353CC}">
                  <c16:uniqueId val="{0000001F-B688-4C3A-9A8B-B87FAA0E5D9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{65973D0E-06A6-4791-AEFC-A6DF4BB02C05}</c15:txfldGUID>
                      <c15:f>Diagramm!$K$55</c15:f>
                      <c15:dlblFieldTableCache>
                        <c:ptCount val="1"/>
                      </c15:dlblFieldTableCache>
                    </c15:dlblFTEntry>
                  </c15:dlblFieldTable>
                  <c15:showDataLabelsRange val="0"/>
                </c:ext>
                <c:ext xmlns:c16="http://schemas.microsoft.com/office/drawing/2014/chart" uri="{C3380CC4-5D6E-409C-BE32-E72D297353CC}">
                  <c16:uniqueId val="{00000020-B688-4C3A-9A8B-B87FAA0E5D9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{1597C2B9-E672-4E18-ADF3-50583EDD4163}</c15:txfldGUID>
                      <c15:f>Diagramm!$K$56</c15:f>
                      <c15:dlblFieldTableCache>
                        <c:ptCount val="1"/>
                      </c15:dlblFieldTableCache>
                    </c15:dlblFTEntry>
                  </c15:dlblFieldTable>
                  <c15:showDataLabelsRange val="0"/>
                </c:ext>
                <c:ext xmlns:c16="http://schemas.microsoft.com/office/drawing/2014/chart" uri="{C3380CC4-5D6E-409C-BE32-E72D297353CC}">
                  <c16:uniqueId val="{00000021-B688-4C3A-9A8B-B87FAA0E5D9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{19622C5C-E3B2-4F8C-97E1-9F907D02797B}</c15:txfldGUID>
                      <c15:f>Diagramm!$K$57</c15:f>
                      <c15:dlblFieldTableCache>
                        <c:ptCount val="1"/>
                      </c15:dlblFieldTableCache>
                    </c15:dlblFTEntry>
                  </c15:dlblFieldTable>
                  <c15:showDataLabelsRange val="0"/>
                </c:ext>
                <c:ext xmlns:c16="http://schemas.microsoft.com/office/drawing/2014/chart" uri="{C3380CC4-5D6E-409C-BE32-E72D297353CC}">
                  <c16:uniqueId val="{00000022-B688-4C3A-9A8B-B87FAA0E5D9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{7AF28AFF-E930-4929-A64C-5C6C4737EE7F}</c15:txfldGUID>
                      <c15:f>Diagramm!$K$58</c15:f>
                      <c15:dlblFieldTableCache>
                        <c:ptCount val="1"/>
                      </c15:dlblFieldTableCache>
                    </c15:dlblFTEntry>
                  </c15:dlblFieldTable>
                  <c15:showDataLabelsRange val="0"/>
                </c:ext>
                <c:ext xmlns:c16="http://schemas.microsoft.com/office/drawing/2014/chart" uri="{C3380CC4-5D6E-409C-BE32-E72D297353CC}">
                  <c16:uniqueId val="{00000023-B688-4C3A-9A8B-B87FAA0E5D9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{D0DFB937-62B1-4812-9D9D-87D337B76440}</c15:txfldGUID>
                      <c15:f>Diagramm!$K$59</c15:f>
                      <c15:dlblFieldTableCache>
                        <c:ptCount val="1"/>
                      </c15:dlblFieldTableCache>
                    </c15:dlblFTEntry>
                  </c15:dlblFieldTable>
                  <c15:showDataLabelsRange val="0"/>
                </c:ext>
                <c:ext xmlns:c16="http://schemas.microsoft.com/office/drawing/2014/chart" uri="{C3380CC4-5D6E-409C-BE32-E72D297353CC}">
                  <c16:uniqueId val="{00000024-B688-4C3A-9A8B-B87FAA0E5D9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{18F2A2AA-F108-4472-89DC-C7F4B87CE000}</c15:txfldGUID>
                      <c15:f>Diagramm!$K$60</c15:f>
                      <c15:dlblFieldTableCache>
                        <c:ptCount val="1"/>
                      </c15:dlblFieldTableCache>
                    </c15:dlblFTEntry>
                  </c15:dlblFieldTable>
                  <c15:showDataLabelsRange val="0"/>
                </c:ext>
                <c:ext xmlns:c16="http://schemas.microsoft.com/office/drawing/2014/chart" uri="{C3380CC4-5D6E-409C-BE32-E72D297353CC}">
                  <c16:uniqueId val="{00000025-B688-4C3A-9A8B-B87FAA0E5D9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{40081AAB-2963-483D-ACD5-7F99E960DF0E}</c15:txfldGUID>
                      <c15:f>Diagramm!$K$61</c15:f>
                      <c15:dlblFieldTableCache>
                        <c:ptCount val="1"/>
                      </c15:dlblFieldTableCache>
                    </c15:dlblFTEntry>
                  </c15:dlblFieldTable>
                  <c15:showDataLabelsRange val="0"/>
                </c:ext>
                <c:ext xmlns:c16="http://schemas.microsoft.com/office/drawing/2014/chart" uri="{C3380CC4-5D6E-409C-BE32-E72D297353CC}">
                  <c16:uniqueId val="{00000026-B688-4C3A-9A8B-B87FAA0E5D9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{BFBBDE2D-AB50-4556-AD0B-7497F25CA728}</c15:txfldGUID>
                      <c15:f>Diagramm!$K$62</c15:f>
                      <c15:dlblFieldTableCache>
                        <c:ptCount val="1"/>
                      </c15:dlblFieldTableCache>
                    </c15:dlblFTEntry>
                  </c15:dlblFieldTable>
                  <c15:showDataLabelsRange val="0"/>
                </c:ext>
                <c:ext xmlns:c16="http://schemas.microsoft.com/office/drawing/2014/chart" uri="{C3380CC4-5D6E-409C-BE32-E72D297353CC}">
                  <c16:uniqueId val="{00000027-B688-4C3A-9A8B-B87FAA0E5D9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{BB16126A-4920-42E1-9E81-2C90C42E32F2}</c15:txfldGUID>
                      <c15:f>Diagramm!$K$63</c15:f>
                      <c15:dlblFieldTableCache>
                        <c:ptCount val="1"/>
                      </c15:dlblFieldTableCache>
                    </c15:dlblFTEntry>
                  </c15:dlblFieldTable>
                  <c15:showDataLabelsRange val="0"/>
                </c:ext>
                <c:ext xmlns:c16="http://schemas.microsoft.com/office/drawing/2014/chart" uri="{C3380CC4-5D6E-409C-BE32-E72D297353CC}">
                  <c16:uniqueId val="{00000028-B688-4C3A-9A8B-B87FAA0E5D9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{187B4525-04DD-458C-830E-FDD8530F033E}</c15:txfldGUID>
                      <c15:f>Diagramm!$K$64</c15:f>
                      <c15:dlblFieldTableCache>
                        <c:ptCount val="1"/>
                      </c15:dlblFieldTableCache>
                    </c15:dlblFTEntry>
                  </c15:dlblFieldTable>
                  <c15:showDataLabelsRange val="0"/>
                </c:ext>
                <c:ext xmlns:c16="http://schemas.microsoft.com/office/drawing/2014/chart" uri="{C3380CC4-5D6E-409C-BE32-E72D297353CC}">
                  <c16:uniqueId val="{00000029-B688-4C3A-9A8B-B87FAA0E5D9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{59FABB9A-45EE-4101-B3C3-D189BC3C4601}</c15:txfldGUID>
                      <c15:f>Diagramm!$K$65</c15:f>
                      <c15:dlblFieldTableCache>
                        <c:ptCount val="1"/>
                      </c15:dlblFieldTableCache>
                    </c15:dlblFTEntry>
                  </c15:dlblFieldTable>
                  <c15:showDataLabelsRange val="0"/>
                </c:ext>
                <c:ext xmlns:c16="http://schemas.microsoft.com/office/drawing/2014/chart" uri="{C3380CC4-5D6E-409C-BE32-E72D297353CC}">
                  <c16:uniqueId val="{0000002A-B688-4C3A-9A8B-B87FAA0E5D9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{6EF371C9-61A1-4F77-8EE9-6B71832A3B6C}</c15:txfldGUID>
                      <c15:f>Diagramm!$K$66</c15:f>
                      <c15:dlblFieldTableCache>
                        <c:ptCount val="1"/>
                      </c15:dlblFieldTableCache>
                    </c15:dlblFTEntry>
                  </c15:dlblFieldTable>
                  <c15:showDataLabelsRange val="0"/>
                </c:ext>
                <c:ext xmlns:c16="http://schemas.microsoft.com/office/drawing/2014/chart" uri="{C3380CC4-5D6E-409C-BE32-E72D297353CC}">
                  <c16:uniqueId val="{0000002B-B688-4C3A-9A8B-B87FAA0E5D9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{C9DA3952-18A6-4D4D-AE64-8A7A81512529}</c15:txfldGUID>
                      <c15:f>Diagramm!$K$67</c15:f>
                      <c15:dlblFieldTableCache>
                        <c:ptCount val="1"/>
                      </c15:dlblFieldTableCache>
                    </c15:dlblFTEntry>
                  </c15:dlblFieldTable>
                  <c15:showDataLabelsRange val="0"/>
                </c:ext>
                <c:ext xmlns:c16="http://schemas.microsoft.com/office/drawing/2014/chart" uri="{C3380CC4-5D6E-409C-BE32-E72D297353CC}">
                  <c16:uniqueId val="{0000002C-B688-4C3A-9A8B-B87FAA0E5D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688-4C3A-9A8B-B87FAA0E5D9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{8BBB3BB1-9AA5-465C-BD0D-3889CEF9EA45}</c15:txfldGUID>
                      <c15:f>Diagramm!$J$46</c15:f>
                      <c15:dlblFieldTableCache>
                        <c:ptCount val="1"/>
                      </c15:dlblFieldTableCache>
                    </c15:dlblFTEntry>
                  </c15:dlblFieldTable>
                  <c15:showDataLabelsRange val="0"/>
                </c:ext>
                <c:ext xmlns:c16="http://schemas.microsoft.com/office/drawing/2014/chart" uri="{C3380CC4-5D6E-409C-BE32-E72D297353CC}">
                  <c16:uniqueId val="{0000002E-B688-4C3A-9A8B-B87FAA0E5D9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{CC4ED68B-E913-4C0B-A552-D88C8EAB3103}</c15:txfldGUID>
                      <c15:f>Diagramm!$J$47</c15:f>
                      <c15:dlblFieldTableCache>
                        <c:ptCount val="1"/>
                      </c15:dlblFieldTableCache>
                    </c15:dlblFTEntry>
                  </c15:dlblFieldTable>
                  <c15:showDataLabelsRange val="0"/>
                </c:ext>
                <c:ext xmlns:c16="http://schemas.microsoft.com/office/drawing/2014/chart" uri="{C3380CC4-5D6E-409C-BE32-E72D297353CC}">
                  <c16:uniqueId val="{0000002F-B688-4C3A-9A8B-B87FAA0E5D9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{7DA4DC55-1269-4126-9AF1-063E349E401F}</c15:txfldGUID>
                      <c15:f>Diagramm!$J$48</c15:f>
                      <c15:dlblFieldTableCache>
                        <c:ptCount val="1"/>
                      </c15:dlblFieldTableCache>
                    </c15:dlblFTEntry>
                  </c15:dlblFieldTable>
                  <c15:showDataLabelsRange val="0"/>
                </c:ext>
                <c:ext xmlns:c16="http://schemas.microsoft.com/office/drawing/2014/chart" uri="{C3380CC4-5D6E-409C-BE32-E72D297353CC}">
                  <c16:uniqueId val="{00000030-B688-4C3A-9A8B-B87FAA0E5D9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{7B60EB0E-B536-4439-A239-EFFADA6EAFA2}</c15:txfldGUID>
                      <c15:f>Diagramm!$J$49</c15:f>
                      <c15:dlblFieldTableCache>
                        <c:ptCount val="1"/>
                      </c15:dlblFieldTableCache>
                    </c15:dlblFTEntry>
                  </c15:dlblFieldTable>
                  <c15:showDataLabelsRange val="0"/>
                </c:ext>
                <c:ext xmlns:c16="http://schemas.microsoft.com/office/drawing/2014/chart" uri="{C3380CC4-5D6E-409C-BE32-E72D297353CC}">
                  <c16:uniqueId val="{00000031-B688-4C3A-9A8B-B87FAA0E5D9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{248CF2DA-4973-4CA8-A11F-D7D667073106}</c15:txfldGUID>
                      <c15:f>Diagramm!$J$50</c15:f>
                      <c15:dlblFieldTableCache>
                        <c:ptCount val="1"/>
                      </c15:dlblFieldTableCache>
                    </c15:dlblFTEntry>
                  </c15:dlblFieldTable>
                  <c15:showDataLabelsRange val="0"/>
                </c:ext>
                <c:ext xmlns:c16="http://schemas.microsoft.com/office/drawing/2014/chart" uri="{C3380CC4-5D6E-409C-BE32-E72D297353CC}">
                  <c16:uniqueId val="{00000032-B688-4C3A-9A8B-B87FAA0E5D9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{6634F367-FBF7-48DB-86E6-974A96593BFA}</c15:txfldGUID>
                      <c15:f>Diagramm!$J$51</c15:f>
                      <c15:dlblFieldTableCache>
                        <c:ptCount val="1"/>
                      </c15:dlblFieldTableCache>
                    </c15:dlblFTEntry>
                  </c15:dlblFieldTable>
                  <c15:showDataLabelsRange val="0"/>
                </c:ext>
                <c:ext xmlns:c16="http://schemas.microsoft.com/office/drawing/2014/chart" uri="{C3380CC4-5D6E-409C-BE32-E72D297353CC}">
                  <c16:uniqueId val="{00000033-B688-4C3A-9A8B-B87FAA0E5D9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{F9CCEFE8-2286-4C5F-BA42-9DAE5DB6A42E}</c15:txfldGUID>
                      <c15:f>Diagramm!$J$52</c15:f>
                      <c15:dlblFieldTableCache>
                        <c:ptCount val="1"/>
                      </c15:dlblFieldTableCache>
                    </c15:dlblFTEntry>
                  </c15:dlblFieldTable>
                  <c15:showDataLabelsRange val="0"/>
                </c:ext>
                <c:ext xmlns:c16="http://schemas.microsoft.com/office/drawing/2014/chart" uri="{C3380CC4-5D6E-409C-BE32-E72D297353CC}">
                  <c16:uniqueId val="{00000034-B688-4C3A-9A8B-B87FAA0E5D9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{342AA463-175E-457B-AAEC-F2948C8171C0}</c15:txfldGUID>
                      <c15:f>Diagramm!$J$53</c15:f>
                      <c15:dlblFieldTableCache>
                        <c:ptCount val="1"/>
                      </c15:dlblFieldTableCache>
                    </c15:dlblFTEntry>
                  </c15:dlblFieldTable>
                  <c15:showDataLabelsRange val="0"/>
                </c:ext>
                <c:ext xmlns:c16="http://schemas.microsoft.com/office/drawing/2014/chart" uri="{C3380CC4-5D6E-409C-BE32-E72D297353CC}">
                  <c16:uniqueId val="{00000035-B688-4C3A-9A8B-B87FAA0E5D9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{A94D727F-32FD-4311-994F-4A727EA0BA1A}</c15:txfldGUID>
                      <c15:f>Diagramm!$J$54</c15:f>
                      <c15:dlblFieldTableCache>
                        <c:ptCount val="1"/>
                      </c15:dlblFieldTableCache>
                    </c15:dlblFTEntry>
                  </c15:dlblFieldTable>
                  <c15:showDataLabelsRange val="0"/>
                </c:ext>
                <c:ext xmlns:c16="http://schemas.microsoft.com/office/drawing/2014/chart" uri="{C3380CC4-5D6E-409C-BE32-E72D297353CC}">
                  <c16:uniqueId val="{00000036-B688-4C3A-9A8B-B87FAA0E5D9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{B849A76F-07FD-4424-AE09-92A0348A6247}</c15:txfldGUID>
                      <c15:f>Diagramm!$J$55</c15:f>
                      <c15:dlblFieldTableCache>
                        <c:ptCount val="1"/>
                      </c15:dlblFieldTableCache>
                    </c15:dlblFTEntry>
                  </c15:dlblFieldTable>
                  <c15:showDataLabelsRange val="0"/>
                </c:ext>
                <c:ext xmlns:c16="http://schemas.microsoft.com/office/drawing/2014/chart" uri="{C3380CC4-5D6E-409C-BE32-E72D297353CC}">
                  <c16:uniqueId val="{00000037-B688-4C3A-9A8B-B87FAA0E5D9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{7E3FD3AA-C4AC-49F3-932B-10E7CF9D277A}</c15:txfldGUID>
                      <c15:f>Diagramm!$J$56</c15:f>
                      <c15:dlblFieldTableCache>
                        <c:ptCount val="1"/>
                      </c15:dlblFieldTableCache>
                    </c15:dlblFTEntry>
                  </c15:dlblFieldTable>
                  <c15:showDataLabelsRange val="0"/>
                </c:ext>
                <c:ext xmlns:c16="http://schemas.microsoft.com/office/drawing/2014/chart" uri="{C3380CC4-5D6E-409C-BE32-E72D297353CC}">
                  <c16:uniqueId val="{00000038-B688-4C3A-9A8B-B87FAA0E5D9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{44681676-489D-4E15-A955-9D6B90314793}</c15:txfldGUID>
                      <c15:f>Diagramm!$J$57</c15:f>
                      <c15:dlblFieldTableCache>
                        <c:ptCount val="1"/>
                      </c15:dlblFieldTableCache>
                    </c15:dlblFTEntry>
                  </c15:dlblFieldTable>
                  <c15:showDataLabelsRange val="0"/>
                </c:ext>
                <c:ext xmlns:c16="http://schemas.microsoft.com/office/drawing/2014/chart" uri="{C3380CC4-5D6E-409C-BE32-E72D297353CC}">
                  <c16:uniqueId val="{00000039-B688-4C3A-9A8B-B87FAA0E5D9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{98EC8A4D-292F-47E6-B77F-9E7077529068}</c15:txfldGUID>
                      <c15:f>Diagramm!$J$58</c15:f>
                      <c15:dlblFieldTableCache>
                        <c:ptCount val="1"/>
                      </c15:dlblFieldTableCache>
                    </c15:dlblFTEntry>
                  </c15:dlblFieldTable>
                  <c15:showDataLabelsRange val="0"/>
                </c:ext>
                <c:ext xmlns:c16="http://schemas.microsoft.com/office/drawing/2014/chart" uri="{C3380CC4-5D6E-409C-BE32-E72D297353CC}">
                  <c16:uniqueId val="{0000003A-B688-4C3A-9A8B-B87FAA0E5D9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{C96C859B-45EC-49D2-AED6-CA7D72938D85}</c15:txfldGUID>
                      <c15:f>Diagramm!$J$59</c15:f>
                      <c15:dlblFieldTableCache>
                        <c:ptCount val="1"/>
                      </c15:dlblFieldTableCache>
                    </c15:dlblFTEntry>
                  </c15:dlblFieldTable>
                  <c15:showDataLabelsRange val="0"/>
                </c:ext>
                <c:ext xmlns:c16="http://schemas.microsoft.com/office/drawing/2014/chart" uri="{C3380CC4-5D6E-409C-BE32-E72D297353CC}">
                  <c16:uniqueId val="{0000003B-B688-4C3A-9A8B-B87FAA0E5D9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{C793A2E7-BAFD-40A3-B849-6FD3E1760831}</c15:txfldGUID>
                      <c15:f>Diagramm!$J$60</c15:f>
                      <c15:dlblFieldTableCache>
                        <c:ptCount val="1"/>
                      </c15:dlblFieldTableCache>
                    </c15:dlblFTEntry>
                  </c15:dlblFieldTable>
                  <c15:showDataLabelsRange val="0"/>
                </c:ext>
                <c:ext xmlns:c16="http://schemas.microsoft.com/office/drawing/2014/chart" uri="{C3380CC4-5D6E-409C-BE32-E72D297353CC}">
                  <c16:uniqueId val="{0000003C-B688-4C3A-9A8B-B87FAA0E5D9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{FF3905FB-9B22-4381-80BC-03E49D2D39C0}</c15:txfldGUID>
                      <c15:f>Diagramm!$J$61</c15:f>
                      <c15:dlblFieldTableCache>
                        <c:ptCount val="1"/>
                      </c15:dlblFieldTableCache>
                    </c15:dlblFTEntry>
                  </c15:dlblFieldTable>
                  <c15:showDataLabelsRange val="0"/>
                </c:ext>
                <c:ext xmlns:c16="http://schemas.microsoft.com/office/drawing/2014/chart" uri="{C3380CC4-5D6E-409C-BE32-E72D297353CC}">
                  <c16:uniqueId val="{0000003D-B688-4C3A-9A8B-B87FAA0E5D9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{768857B5-A606-49E7-8C71-6713DF6541A3}</c15:txfldGUID>
                      <c15:f>Diagramm!$J$62</c15:f>
                      <c15:dlblFieldTableCache>
                        <c:ptCount val="1"/>
                      </c15:dlblFieldTableCache>
                    </c15:dlblFTEntry>
                  </c15:dlblFieldTable>
                  <c15:showDataLabelsRange val="0"/>
                </c:ext>
                <c:ext xmlns:c16="http://schemas.microsoft.com/office/drawing/2014/chart" uri="{C3380CC4-5D6E-409C-BE32-E72D297353CC}">
                  <c16:uniqueId val="{0000003E-B688-4C3A-9A8B-B87FAA0E5D9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{CF3389CF-13ED-4F4D-B42D-C11C56972920}</c15:txfldGUID>
                      <c15:f>Diagramm!$J$63</c15:f>
                      <c15:dlblFieldTableCache>
                        <c:ptCount val="1"/>
                      </c15:dlblFieldTableCache>
                    </c15:dlblFTEntry>
                  </c15:dlblFieldTable>
                  <c15:showDataLabelsRange val="0"/>
                </c:ext>
                <c:ext xmlns:c16="http://schemas.microsoft.com/office/drawing/2014/chart" uri="{C3380CC4-5D6E-409C-BE32-E72D297353CC}">
                  <c16:uniqueId val="{0000003F-B688-4C3A-9A8B-B87FAA0E5D9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{A9499086-0180-4537-B693-E2DA8134C4C1}</c15:txfldGUID>
                      <c15:f>Diagramm!$J$64</c15:f>
                      <c15:dlblFieldTableCache>
                        <c:ptCount val="1"/>
                      </c15:dlblFieldTableCache>
                    </c15:dlblFTEntry>
                  </c15:dlblFieldTable>
                  <c15:showDataLabelsRange val="0"/>
                </c:ext>
                <c:ext xmlns:c16="http://schemas.microsoft.com/office/drawing/2014/chart" uri="{C3380CC4-5D6E-409C-BE32-E72D297353CC}">
                  <c16:uniqueId val="{00000040-B688-4C3A-9A8B-B87FAA0E5D9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{75812737-430B-47D7-ABEC-CE8F48BD5CC5}</c15:txfldGUID>
                      <c15:f>Diagramm!$J$65</c15:f>
                      <c15:dlblFieldTableCache>
                        <c:ptCount val="1"/>
                      </c15:dlblFieldTableCache>
                    </c15:dlblFTEntry>
                  </c15:dlblFieldTable>
                  <c15:showDataLabelsRange val="0"/>
                </c:ext>
                <c:ext xmlns:c16="http://schemas.microsoft.com/office/drawing/2014/chart" uri="{C3380CC4-5D6E-409C-BE32-E72D297353CC}">
                  <c16:uniqueId val="{00000041-B688-4C3A-9A8B-B87FAA0E5D9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{A2158414-2C0E-4BAF-9F1E-EFEC29756B43}</c15:txfldGUID>
                      <c15:f>Diagramm!$J$66</c15:f>
                      <c15:dlblFieldTableCache>
                        <c:ptCount val="1"/>
                      </c15:dlblFieldTableCache>
                    </c15:dlblFTEntry>
                  </c15:dlblFieldTable>
                  <c15:showDataLabelsRange val="0"/>
                </c:ext>
                <c:ext xmlns:c16="http://schemas.microsoft.com/office/drawing/2014/chart" uri="{C3380CC4-5D6E-409C-BE32-E72D297353CC}">
                  <c16:uniqueId val="{00000042-B688-4C3A-9A8B-B87FAA0E5D9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{F8885667-0B74-4F2E-8D40-BE60F01ABF00}</c15:txfldGUID>
                      <c15:f>Diagramm!$J$67</c15:f>
                      <c15:dlblFieldTableCache>
                        <c:ptCount val="1"/>
                      </c15:dlblFieldTableCache>
                    </c15:dlblFTEntry>
                  </c15:dlblFieldTable>
                  <c15:showDataLabelsRange val="0"/>
                </c:ext>
                <c:ext xmlns:c16="http://schemas.microsoft.com/office/drawing/2014/chart" uri="{C3380CC4-5D6E-409C-BE32-E72D297353CC}">
                  <c16:uniqueId val="{00000043-B688-4C3A-9A8B-B87FAA0E5D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688-4C3A-9A8B-B87FAA0E5D9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9F1-4549-94F9-DFF7996EF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F1-4549-94F9-DFF7996EF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F1-4549-94F9-DFF7996EF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F1-4549-94F9-DFF7996EF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F1-4549-94F9-DFF7996EF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F1-4549-94F9-DFF7996EF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F1-4549-94F9-DFF7996EF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F1-4549-94F9-DFF7996EF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F1-4549-94F9-DFF7996EF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F1-4549-94F9-DFF7996EF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F1-4549-94F9-DFF7996EF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F1-4549-94F9-DFF7996EF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9F1-4549-94F9-DFF7996EF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9F1-4549-94F9-DFF7996EF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9F1-4549-94F9-DFF7996EF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9F1-4549-94F9-DFF7996EF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9F1-4549-94F9-DFF7996EF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9F1-4549-94F9-DFF7996EF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9F1-4549-94F9-DFF7996EF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9F1-4549-94F9-DFF7996EF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9F1-4549-94F9-DFF7996EF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9F1-4549-94F9-DFF7996EFF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F1-4549-94F9-DFF7996EFF9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9F1-4549-94F9-DFF7996EF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9F1-4549-94F9-DFF7996EF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9F1-4549-94F9-DFF7996EF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9F1-4549-94F9-DFF7996EF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9F1-4549-94F9-DFF7996EF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9F1-4549-94F9-DFF7996EF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9F1-4549-94F9-DFF7996EF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9F1-4549-94F9-DFF7996EF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9F1-4549-94F9-DFF7996EF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9F1-4549-94F9-DFF7996EF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9F1-4549-94F9-DFF7996EF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9F1-4549-94F9-DFF7996EF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9F1-4549-94F9-DFF7996EF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9F1-4549-94F9-DFF7996EF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9F1-4549-94F9-DFF7996EF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9F1-4549-94F9-DFF7996EF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9F1-4549-94F9-DFF7996EF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9F1-4549-94F9-DFF7996EF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9F1-4549-94F9-DFF7996EF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9F1-4549-94F9-DFF7996EF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9F1-4549-94F9-DFF7996EF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9F1-4549-94F9-DFF7996EFF9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F1-4549-94F9-DFF7996EFF9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9F1-4549-94F9-DFF7996EFF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9F1-4549-94F9-DFF7996EFF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9F1-4549-94F9-DFF7996EFF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9F1-4549-94F9-DFF7996EFF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9F1-4549-94F9-DFF7996EFF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9F1-4549-94F9-DFF7996EFF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9F1-4549-94F9-DFF7996EFF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9F1-4549-94F9-DFF7996EFF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9F1-4549-94F9-DFF7996EFF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9F1-4549-94F9-DFF7996EFF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9F1-4549-94F9-DFF7996EFF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9F1-4549-94F9-DFF7996EFF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9F1-4549-94F9-DFF7996EFF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9F1-4549-94F9-DFF7996EFF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9F1-4549-94F9-DFF7996EFF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9F1-4549-94F9-DFF7996EFF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9F1-4549-94F9-DFF7996EFF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9F1-4549-94F9-DFF7996EFF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9F1-4549-94F9-DFF7996EFF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9F1-4549-94F9-DFF7996EFF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9F1-4549-94F9-DFF7996EFF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9F1-4549-94F9-DFF7996EFF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F1-4549-94F9-DFF7996EFF9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100.89806391415908</c:v>
                </c:pt>
                <c:pt idx="2">
                  <c:v>102.19267553067412</c:v>
                </c:pt>
                <c:pt idx="3">
                  <c:v>100.92139024959179</c:v>
                </c:pt>
                <c:pt idx="4">
                  <c:v>101.92733846512714</c:v>
                </c:pt>
                <c:pt idx="5">
                  <c:v>103.37940284581293</c:v>
                </c:pt>
                <c:pt idx="6">
                  <c:v>104.99475157452764</c:v>
                </c:pt>
                <c:pt idx="7">
                  <c:v>103.07032890132962</c:v>
                </c:pt>
                <c:pt idx="8">
                  <c:v>104.15500349895031</c:v>
                </c:pt>
                <c:pt idx="9">
                  <c:v>105.47877303475623</c:v>
                </c:pt>
                <c:pt idx="10">
                  <c:v>108.25752274317703</c:v>
                </c:pt>
                <c:pt idx="11">
                  <c:v>107.91637508747375</c:v>
                </c:pt>
                <c:pt idx="12">
                  <c:v>108.73279682761839</c:v>
                </c:pt>
                <c:pt idx="13">
                  <c:v>110.12654536972242</c:v>
                </c:pt>
                <c:pt idx="14">
                  <c:v>112.62829484487986</c:v>
                </c:pt>
                <c:pt idx="15">
                  <c:v>111.82062048052251</c:v>
                </c:pt>
                <c:pt idx="16">
                  <c:v>112.83531607184511</c:v>
                </c:pt>
                <c:pt idx="17">
                  <c:v>114.08619080942384</c:v>
                </c:pt>
                <c:pt idx="18">
                  <c:v>115.99020293911826</c:v>
                </c:pt>
                <c:pt idx="19">
                  <c:v>115.47410776766971</c:v>
                </c:pt>
                <c:pt idx="20">
                  <c:v>116.07767669699089</c:v>
                </c:pt>
                <c:pt idx="21">
                  <c:v>117.02530907394448</c:v>
                </c:pt>
                <c:pt idx="22">
                  <c:v>119.47165850244927</c:v>
                </c:pt>
                <c:pt idx="23">
                  <c:v>118.14205738278515</c:v>
                </c:pt>
                <c:pt idx="24">
                  <c:v>111.42115698623746</c:v>
                </c:pt>
              </c:numCache>
            </c:numRef>
          </c:val>
          <c:smooth val="0"/>
          <c:extLst>
            <c:ext xmlns:c16="http://schemas.microsoft.com/office/drawing/2014/chart" uri="{C3380CC4-5D6E-409C-BE32-E72D297353CC}">
              <c16:uniqueId val="{00000000-AD9E-4023-9E6C-8A1D75A5148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102.76050733648346</c:v>
                </c:pt>
                <c:pt idx="2">
                  <c:v>106.21735886595374</c:v>
                </c:pt>
                <c:pt idx="3">
                  <c:v>104.7998010445163</c:v>
                </c:pt>
                <c:pt idx="4">
                  <c:v>104.07858741606566</c:v>
                </c:pt>
                <c:pt idx="5">
                  <c:v>107.06291967172345</c:v>
                </c:pt>
                <c:pt idx="6">
                  <c:v>107.6349166873912</c:v>
                </c:pt>
                <c:pt idx="7">
                  <c:v>106.19248943048993</c:v>
                </c:pt>
                <c:pt idx="8">
                  <c:v>107.46083063914449</c:v>
                </c:pt>
                <c:pt idx="9">
                  <c:v>110.619248943049</c:v>
                </c:pt>
                <c:pt idx="10">
                  <c:v>114.84705297189754</c:v>
                </c:pt>
                <c:pt idx="11">
                  <c:v>114.44914200447649</c:v>
                </c:pt>
                <c:pt idx="12">
                  <c:v>113.75279781148969</c:v>
                </c:pt>
                <c:pt idx="13">
                  <c:v>119.02511812981847</c:v>
                </c:pt>
                <c:pt idx="14">
                  <c:v>123.12857498134792</c:v>
                </c:pt>
                <c:pt idx="15">
                  <c:v>122.38249191743347</c:v>
                </c:pt>
                <c:pt idx="16">
                  <c:v>121.909972643621</c:v>
                </c:pt>
                <c:pt idx="17">
                  <c:v>127.10768465555833</c:v>
                </c:pt>
                <c:pt idx="18">
                  <c:v>127.92837602586422</c:v>
                </c:pt>
                <c:pt idx="19">
                  <c:v>125.44143247948271</c:v>
                </c:pt>
                <c:pt idx="20">
                  <c:v>126.7346431236011</c:v>
                </c:pt>
                <c:pt idx="21">
                  <c:v>129.54488933101217</c:v>
                </c:pt>
                <c:pt idx="22">
                  <c:v>131.95722457100223</c:v>
                </c:pt>
                <c:pt idx="23">
                  <c:v>129.64436707286745</c:v>
                </c:pt>
                <c:pt idx="24">
                  <c:v>126.23725441432478</c:v>
                </c:pt>
              </c:numCache>
            </c:numRef>
          </c:val>
          <c:smooth val="0"/>
          <c:extLst>
            <c:ext xmlns:c16="http://schemas.microsoft.com/office/drawing/2014/chart" uri="{C3380CC4-5D6E-409C-BE32-E72D297353CC}">
              <c16:uniqueId val="{00000001-AD9E-4023-9E6C-8A1D75A5148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101.69422607752779</c:v>
                </c:pt>
                <c:pt idx="2">
                  <c:v>101.5722417999458</c:v>
                </c:pt>
                <c:pt idx="3">
                  <c:v>101.61290322580645</c:v>
                </c:pt>
                <c:pt idx="4">
                  <c:v>97.465437788018434</c:v>
                </c:pt>
                <c:pt idx="5">
                  <c:v>98.671726755218216</c:v>
                </c:pt>
                <c:pt idx="6">
                  <c:v>98.007590132827332</c:v>
                </c:pt>
                <c:pt idx="7">
                  <c:v>98.997018162103558</c:v>
                </c:pt>
                <c:pt idx="8">
                  <c:v>97.939821089726209</c:v>
                </c:pt>
                <c:pt idx="9">
                  <c:v>99.362970994849547</c:v>
                </c:pt>
                <c:pt idx="10">
                  <c:v>99.254540525887776</c:v>
                </c:pt>
                <c:pt idx="11">
                  <c:v>99.281648143128223</c:v>
                </c:pt>
                <c:pt idx="12">
                  <c:v>98.387096774193552</c:v>
                </c:pt>
                <c:pt idx="13">
                  <c:v>100.48793711032799</c:v>
                </c:pt>
                <c:pt idx="14">
                  <c:v>99.661154784494443</c:v>
                </c:pt>
                <c:pt idx="15">
                  <c:v>99.403632420710224</c:v>
                </c:pt>
                <c:pt idx="16">
                  <c:v>98.942802927622665</c:v>
                </c:pt>
                <c:pt idx="17">
                  <c:v>99.24098671726756</c:v>
                </c:pt>
                <c:pt idx="18">
                  <c:v>98.170235836269995</c:v>
                </c:pt>
                <c:pt idx="19">
                  <c:v>97.329899701816217</c:v>
                </c:pt>
                <c:pt idx="20">
                  <c:v>96.665763079425318</c:v>
                </c:pt>
                <c:pt idx="21">
                  <c:v>98.156682027649765</c:v>
                </c:pt>
                <c:pt idx="22">
                  <c:v>96.028734074274865</c:v>
                </c:pt>
                <c:pt idx="23">
                  <c:v>95.079967470859316</c:v>
                </c:pt>
                <c:pt idx="24">
                  <c:v>93.345079967470852</c:v>
                </c:pt>
              </c:numCache>
            </c:numRef>
          </c:val>
          <c:smooth val="0"/>
          <c:extLst>
            <c:ext xmlns:c16="http://schemas.microsoft.com/office/drawing/2014/chart" uri="{C3380CC4-5D6E-409C-BE32-E72D297353CC}">
              <c16:uniqueId val="{00000002-AD9E-4023-9E6C-8A1D75A5148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D9E-4023-9E6C-8A1D75A51481}"/>
                </c:ext>
              </c:extLst>
            </c:dLbl>
            <c:dLbl>
              <c:idx val="1"/>
              <c:delete val="1"/>
              <c:extLst>
                <c:ext xmlns:c15="http://schemas.microsoft.com/office/drawing/2012/chart" uri="{CE6537A1-D6FC-4f65-9D91-7224C49458BB}"/>
                <c:ext xmlns:c16="http://schemas.microsoft.com/office/drawing/2014/chart" uri="{C3380CC4-5D6E-409C-BE32-E72D297353CC}">
                  <c16:uniqueId val="{00000004-AD9E-4023-9E6C-8A1D75A51481}"/>
                </c:ext>
              </c:extLst>
            </c:dLbl>
            <c:dLbl>
              <c:idx val="2"/>
              <c:delete val="1"/>
              <c:extLst>
                <c:ext xmlns:c15="http://schemas.microsoft.com/office/drawing/2012/chart" uri="{CE6537A1-D6FC-4f65-9D91-7224C49458BB}"/>
                <c:ext xmlns:c16="http://schemas.microsoft.com/office/drawing/2014/chart" uri="{C3380CC4-5D6E-409C-BE32-E72D297353CC}">
                  <c16:uniqueId val="{00000005-AD9E-4023-9E6C-8A1D75A51481}"/>
                </c:ext>
              </c:extLst>
            </c:dLbl>
            <c:dLbl>
              <c:idx val="3"/>
              <c:delete val="1"/>
              <c:extLst>
                <c:ext xmlns:c15="http://schemas.microsoft.com/office/drawing/2012/chart" uri="{CE6537A1-D6FC-4f65-9D91-7224C49458BB}"/>
                <c:ext xmlns:c16="http://schemas.microsoft.com/office/drawing/2014/chart" uri="{C3380CC4-5D6E-409C-BE32-E72D297353CC}">
                  <c16:uniqueId val="{00000006-AD9E-4023-9E6C-8A1D75A51481}"/>
                </c:ext>
              </c:extLst>
            </c:dLbl>
            <c:dLbl>
              <c:idx val="4"/>
              <c:delete val="1"/>
              <c:extLst>
                <c:ext xmlns:c15="http://schemas.microsoft.com/office/drawing/2012/chart" uri="{CE6537A1-D6FC-4f65-9D91-7224C49458BB}"/>
                <c:ext xmlns:c16="http://schemas.microsoft.com/office/drawing/2014/chart" uri="{C3380CC4-5D6E-409C-BE32-E72D297353CC}">
                  <c16:uniqueId val="{00000007-AD9E-4023-9E6C-8A1D75A51481}"/>
                </c:ext>
              </c:extLst>
            </c:dLbl>
            <c:dLbl>
              <c:idx val="5"/>
              <c:delete val="1"/>
              <c:extLst>
                <c:ext xmlns:c15="http://schemas.microsoft.com/office/drawing/2012/chart" uri="{CE6537A1-D6FC-4f65-9D91-7224C49458BB}"/>
                <c:ext xmlns:c16="http://schemas.microsoft.com/office/drawing/2014/chart" uri="{C3380CC4-5D6E-409C-BE32-E72D297353CC}">
                  <c16:uniqueId val="{00000008-AD9E-4023-9E6C-8A1D75A51481}"/>
                </c:ext>
              </c:extLst>
            </c:dLbl>
            <c:dLbl>
              <c:idx val="6"/>
              <c:delete val="1"/>
              <c:extLst>
                <c:ext xmlns:c15="http://schemas.microsoft.com/office/drawing/2012/chart" uri="{CE6537A1-D6FC-4f65-9D91-7224C49458BB}"/>
                <c:ext xmlns:c16="http://schemas.microsoft.com/office/drawing/2014/chart" uri="{C3380CC4-5D6E-409C-BE32-E72D297353CC}">
                  <c16:uniqueId val="{00000009-AD9E-4023-9E6C-8A1D75A51481}"/>
                </c:ext>
              </c:extLst>
            </c:dLbl>
            <c:dLbl>
              <c:idx val="7"/>
              <c:delete val="1"/>
              <c:extLst>
                <c:ext xmlns:c15="http://schemas.microsoft.com/office/drawing/2012/chart" uri="{CE6537A1-D6FC-4f65-9D91-7224C49458BB}"/>
                <c:ext xmlns:c16="http://schemas.microsoft.com/office/drawing/2014/chart" uri="{C3380CC4-5D6E-409C-BE32-E72D297353CC}">
                  <c16:uniqueId val="{0000000A-AD9E-4023-9E6C-8A1D75A51481}"/>
                </c:ext>
              </c:extLst>
            </c:dLbl>
            <c:dLbl>
              <c:idx val="8"/>
              <c:delete val="1"/>
              <c:extLst>
                <c:ext xmlns:c15="http://schemas.microsoft.com/office/drawing/2012/chart" uri="{CE6537A1-D6FC-4f65-9D91-7224C49458BB}"/>
                <c:ext xmlns:c16="http://schemas.microsoft.com/office/drawing/2014/chart" uri="{C3380CC4-5D6E-409C-BE32-E72D297353CC}">
                  <c16:uniqueId val="{0000000B-AD9E-4023-9E6C-8A1D75A51481}"/>
                </c:ext>
              </c:extLst>
            </c:dLbl>
            <c:dLbl>
              <c:idx val="9"/>
              <c:delete val="1"/>
              <c:extLst>
                <c:ext xmlns:c15="http://schemas.microsoft.com/office/drawing/2012/chart" uri="{CE6537A1-D6FC-4f65-9D91-7224C49458BB}"/>
                <c:ext xmlns:c16="http://schemas.microsoft.com/office/drawing/2014/chart" uri="{C3380CC4-5D6E-409C-BE32-E72D297353CC}">
                  <c16:uniqueId val="{0000000C-AD9E-4023-9E6C-8A1D75A51481}"/>
                </c:ext>
              </c:extLst>
            </c:dLbl>
            <c:dLbl>
              <c:idx val="10"/>
              <c:delete val="1"/>
              <c:extLst>
                <c:ext xmlns:c15="http://schemas.microsoft.com/office/drawing/2012/chart" uri="{CE6537A1-D6FC-4f65-9D91-7224C49458BB}"/>
                <c:ext xmlns:c16="http://schemas.microsoft.com/office/drawing/2014/chart" uri="{C3380CC4-5D6E-409C-BE32-E72D297353CC}">
                  <c16:uniqueId val="{0000000D-AD9E-4023-9E6C-8A1D75A51481}"/>
                </c:ext>
              </c:extLst>
            </c:dLbl>
            <c:dLbl>
              <c:idx val="11"/>
              <c:delete val="1"/>
              <c:extLst>
                <c:ext xmlns:c15="http://schemas.microsoft.com/office/drawing/2012/chart" uri="{CE6537A1-D6FC-4f65-9D91-7224C49458BB}"/>
                <c:ext xmlns:c16="http://schemas.microsoft.com/office/drawing/2014/chart" uri="{C3380CC4-5D6E-409C-BE32-E72D297353CC}">
                  <c16:uniqueId val="{0000000E-AD9E-4023-9E6C-8A1D75A51481}"/>
                </c:ext>
              </c:extLst>
            </c:dLbl>
            <c:dLbl>
              <c:idx val="12"/>
              <c:delete val="1"/>
              <c:extLst>
                <c:ext xmlns:c15="http://schemas.microsoft.com/office/drawing/2012/chart" uri="{CE6537A1-D6FC-4f65-9D91-7224C49458BB}"/>
                <c:ext xmlns:c16="http://schemas.microsoft.com/office/drawing/2014/chart" uri="{C3380CC4-5D6E-409C-BE32-E72D297353CC}">
                  <c16:uniqueId val="{0000000F-AD9E-4023-9E6C-8A1D75A5148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D9E-4023-9E6C-8A1D75A51481}"/>
                </c:ext>
              </c:extLst>
            </c:dLbl>
            <c:dLbl>
              <c:idx val="14"/>
              <c:delete val="1"/>
              <c:extLst>
                <c:ext xmlns:c15="http://schemas.microsoft.com/office/drawing/2012/chart" uri="{CE6537A1-D6FC-4f65-9D91-7224C49458BB}"/>
                <c:ext xmlns:c16="http://schemas.microsoft.com/office/drawing/2014/chart" uri="{C3380CC4-5D6E-409C-BE32-E72D297353CC}">
                  <c16:uniqueId val="{00000011-AD9E-4023-9E6C-8A1D75A51481}"/>
                </c:ext>
              </c:extLst>
            </c:dLbl>
            <c:dLbl>
              <c:idx val="15"/>
              <c:delete val="1"/>
              <c:extLst>
                <c:ext xmlns:c15="http://schemas.microsoft.com/office/drawing/2012/chart" uri="{CE6537A1-D6FC-4f65-9D91-7224C49458BB}"/>
                <c:ext xmlns:c16="http://schemas.microsoft.com/office/drawing/2014/chart" uri="{C3380CC4-5D6E-409C-BE32-E72D297353CC}">
                  <c16:uniqueId val="{00000012-AD9E-4023-9E6C-8A1D75A51481}"/>
                </c:ext>
              </c:extLst>
            </c:dLbl>
            <c:dLbl>
              <c:idx val="16"/>
              <c:delete val="1"/>
              <c:extLst>
                <c:ext xmlns:c15="http://schemas.microsoft.com/office/drawing/2012/chart" uri="{CE6537A1-D6FC-4f65-9D91-7224C49458BB}"/>
                <c:ext xmlns:c16="http://schemas.microsoft.com/office/drawing/2014/chart" uri="{C3380CC4-5D6E-409C-BE32-E72D297353CC}">
                  <c16:uniqueId val="{00000013-AD9E-4023-9E6C-8A1D75A51481}"/>
                </c:ext>
              </c:extLst>
            </c:dLbl>
            <c:dLbl>
              <c:idx val="17"/>
              <c:delete val="1"/>
              <c:extLst>
                <c:ext xmlns:c15="http://schemas.microsoft.com/office/drawing/2012/chart" uri="{CE6537A1-D6FC-4f65-9D91-7224C49458BB}"/>
                <c:ext xmlns:c16="http://schemas.microsoft.com/office/drawing/2014/chart" uri="{C3380CC4-5D6E-409C-BE32-E72D297353CC}">
                  <c16:uniqueId val="{00000014-AD9E-4023-9E6C-8A1D75A51481}"/>
                </c:ext>
              </c:extLst>
            </c:dLbl>
            <c:dLbl>
              <c:idx val="18"/>
              <c:delete val="1"/>
              <c:extLst>
                <c:ext xmlns:c15="http://schemas.microsoft.com/office/drawing/2012/chart" uri="{CE6537A1-D6FC-4f65-9D91-7224C49458BB}"/>
                <c:ext xmlns:c16="http://schemas.microsoft.com/office/drawing/2014/chart" uri="{C3380CC4-5D6E-409C-BE32-E72D297353CC}">
                  <c16:uniqueId val="{00000015-AD9E-4023-9E6C-8A1D75A51481}"/>
                </c:ext>
              </c:extLst>
            </c:dLbl>
            <c:dLbl>
              <c:idx val="19"/>
              <c:delete val="1"/>
              <c:extLst>
                <c:ext xmlns:c15="http://schemas.microsoft.com/office/drawing/2012/chart" uri="{CE6537A1-D6FC-4f65-9D91-7224C49458BB}"/>
                <c:ext xmlns:c16="http://schemas.microsoft.com/office/drawing/2014/chart" uri="{C3380CC4-5D6E-409C-BE32-E72D297353CC}">
                  <c16:uniqueId val="{00000016-AD9E-4023-9E6C-8A1D75A51481}"/>
                </c:ext>
              </c:extLst>
            </c:dLbl>
            <c:dLbl>
              <c:idx val="20"/>
              <c:delete val="1"/>
              <c:extLst>
                <c:ext xmlns:c15="http://schemas.microsoft.com/office/drawing/2012/chart" uri="{CE6537A1-D6FC-4f65-9D91-7224C49458BB}"/>
                <c:ext xmlns:c16="http://schemas.microsoft.com/office/drawing/2014/chart" uri="{C3380CC4-5D6E-409C-BE32-E72D297353CC}">
                  <c16:uniqueId val="{00000017-AD9E-4023-9E6C-8A1D75A51481}"/>
                </c:ext>
              </c:extLst>
            </c:dLbl>
            <c:dLbl>
              <c:idx val="21"/>
              <c:delete val="1"/>
              <c:extLst>
                <c:ext xmlns:c15="http://schemas.microsoft.com/office/drawing/2012/chart" uri="{CE6537A1-D6FC-4f65-9D91-7224C49458BB}"/>
                <c:ext xmlns:c16="http://schemas.microsoft.com/office/drawing/2014/chart" uri="{C3380CC4-5D6E-409C-BE32-E72D297353CC}">
                  <c16:uniqueId val="{00000018-AD9E-4023-9E6C-8A1D75A51481}"/>
                </c:ext>
              </c:extLst>
            </c:dLbl>
            <c:dLbl>
              <c:idx val="22"/>
              <c:delete val="1"/>
              <c:extLst>
                <c:ext xmlns:c15="http://schemas.microsoft.com/office/drawing/2012/chart" uri="{CE6537A1-D6FC-4f65-9D91-7224C49458BB}"/>
                <c:ext xmlns:c16="http://schemas.microsoft.com/office/drawing/2014/chart" uri="{C3380CC4-5D6E-409C-BE32-E72D297353CC}">
                  <c16:uniqueId val="{00000019-AD9E-4023-9E6C-8A1D75A51481}"/>
                </c:ext>
              </c:extLst>
            </c:dLbl>
            <c:dLbl>
              <c:idx val="23"/>
              <c:delete val="1"/>
              <c:extLst>
                <c:ext xmlns:c15="http://schemas.microsoft.com/office/drawing/2012/chart" uri="{CE6537A1-D6FC-4f65-9D91-7224C49458BB}"/>
                <c:ext xmlns:c16="http://schemas.microsoft.com/office/drawing/2014/chart" uri="{C3380CC4-5D6E-409C-BE32-E72D297353CC}">
                  <c16:uniqueId val="{0000001A-AD9E-4023-9E6C-8A1D75A51481}"/>
                </c:ext>
              </c:extLst>
            </c:dLbl>
            <c:dLbl>
              <c:idx val="24"/>
              <c:delete val="1"/>
              <c:extLst>
                <c:ext xmlns:c15="http://schemas.microsoft.com/office/drawing/2012/chart" uri="{CE6537A1-D6FC-4f65-9D91-7224C49458BB}"/>
                <c:ext xmlns:c16="http://schemas.microsoft.com/office/drawing/2014/chart" uri="{C3380CC4-5D6E-409C-BE32-E72D297353CC}">
                  <c16:uniqueId val="{0000001B-AD9E-4023-9E6C-8A1D75A5148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D9E-4023-9E6C-8A1D75A5148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Bamberg (09471)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38213</v>
      </c>
      <c r="F11" s="238">
        <v>40518</v>
      </c>
      <c r="G11" s="238">
        <v>40974</v>
      </c>
      <c r="H11" s="238">
        <v>40135</v>
      </c>
      <c r="I11" s="265">
        <v>39810</v>
      </c>
      <c r="J11" s="263">
        <v>-1597</v>
      </c>
      <c r="K11" s="266">
        <v>-4.0115548857071088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17.300395153481798</v>
      </c>
      <c r="E13" s="115">
        <v>6611</v>
      </c>
      <c r="F13" s="114">
        <v>7047</v>
      </c>
      <c r="G13" s="114">
        <v>7078</v>
      </c>
      <c r="H13" s="114">
        <v>7102</v>
      </c>
      <c r="I13" s="140">
        <v>7004</v>
      </c>
      <c r="J13" s="115">
        <v>-393</v>
      </c>
      <c r="K13" s="116">
        <v>-5.6110793832095949</v>
      </c>
    </row>
    <row r="14" spans="1:255" ht="14.1" customHeight="1" x14ac:dyDescent="0.2">
      <c r="A14" s="306" t="s">
        <v>230</v>
      </c>
      <c r="B14" s="307"/>
      <c r="C14" s="308"/>
      <c r="D14" s="113">
        <v>68.932038834951456</v>
      </c>
      <c r="E14" s="115">
        <v>26341</v>
      </c>
      <c r="F14" s="114">
        <v>26908</v>
      </c>
      <c r="G14" s="114">
        <v>27348</v>
      </c>
      <c r="H14" s="114">
        <v>26580</v>
      </c>
      <c r="I14" s="140">
        <v>26372</v>
      </c>
      <c r="J14" s="115">
        <v>-31</v>
      </c>
      <c r="K14" s="116">
        <v>-0.11754891551645685</v>
      </c>
    </row>
    <row r="15" spans="1:255" ht="14.1" customHeight="1" x14ac:dyDescent="0.2">
      <c r="A15" s="306" t="s">
        <v>231</v>
      </c>
      <c r="B15" s="307"/>
      <c r="C15" s="308"/>
      <c r="D15" s="113">
        <v>8.6567398529296309</v>
      </c>
      <c r="E15" s="115">
        <v>3308</v>
      </c>
      <c r="F15" s="114">
        <v>4125</v>
      </c>
      <c r="G15" s="114">
        <v>4133</v>
      </c>
      <c r="H15" s="114">
        <v>4081</v>
      </c>
      <c r="I15" s="140">
        <v>4080</v>
      </c>
      <c r="J15" s="115">
        <v>-772</v>
      </c>
      <c r="K15" s="116">
        <v>-18.921568627450981</v>
      </c>
    </row>
    <row r="16" spans="1:255" ht="14.1" customHeight="1" x14ac:dyDescent="0.2">
      <c r="A16" s="306" t="s">
        <v>232</v>
      </c>
      <c r="B16" s="307"/>
      <c r="C16" s="308"/>
      <c r="D16" s="113">
        <v>5.1108261586371126</v>
      </c>
      <c r="E16" s="115">
        <v>1953</v>
      </c>
      <c r="F16" s="114">
        <v>2438</v>
      </c>
      <c r="G16" s="114">
        <v>2415</v>
      </c>
      <c r="H16" s="114">
        <v>2372</v>
      </c>
      <c r="I16" s="140">
        <v>2354</v>
      </c>
      <c r="J16" s="115">
        <v>-401</v>
      </c>
      <c r="K16" s="116">
        <v>-17.034834324553952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0.55740193127993087</v>
      </c>
      <c r="E18" s="115">
        <v>213</v>
      </c>
      <c r="F18" s="114">
        <v>202</v>
      </c>
      <c r="G18" s="114">
        <v>215</v>
      </c>
      <c r="H18" s="114">
        <v>222</v>
      </c>
      <c r="I18" s="140">
        <v>220</v>
      </c>
      <c r="J18" s="115">
        <v>-7</v>
      </c>
      <c r="K18" s="116">
        <v>-3.1818181818181817</v>
      </c>
    </row>
    <row r="19" spans="1:255" ht="14.1" customHeight="1" x14ac:dyDescent="0.2">
      <c r="A19" s="306" t="s">
        <v>235</v>
      </c>
      <c r="B19" s="307" t="s">
        <v>236</v>
      </c>
      <c r="C19" s="308"/>
      <c r="D19" s="113">
        <v>0.29832779420616018</v>
      </c>
      <c r="E19" s="115">
        <v>114</v>
      </c>
      <c r="F19" s="114">
        <v>103</v>
      </c>
      <c r="G19" s="114">
        <v>117</v>
      </c>
      <c r="H19" s="114">
        <v>124</v>
      </c>
      <c r="I19" s="140">
        <v>116</v>
      </c>
      <c r="J19" s="115">
        <v>-2</v>
      </c>
      <c r="K19" s="116">
        <v>-1.7241379310344827</v>
      </c>
    </row>
    <row r="20" spans="1:255" ht="14.1" customHeight="1" x14ac:dyDescent="0.2">
      <c r="A20" s="306">
        <v>12</v>
      </c>
      <c r="B20" s="307" t="s">
        <v>237</v>
      </c>
      <c r="C20" s="308"/>
      <c r="D20" s="113">
        <v>0.75890403789286365</v>
      </c>
      <c r="E20" s="115">
        <v>290</v>
      </c>
      <c r="F20" s="114">
        <v>253</v>
      </c>
      <c r="G20" s="114">
        <v>302</v>
      </c>
      <c r="H20" s="114">
        <v>304</v>
      </c>
      <c r="I20" s="140">
        <v>284</v>
      </c>
      <c r="J20" s="115">
        <v>6</v>
      </c>
      <c r="K20" s="116">
        <v>2.112676056338028</v>
      </c>
    </row>
    <row r="21" spans="1:255" ht="14.1" customHeight="1" x14ac:dyDescent="0.2">
      <c r="A21" s="306">
        <v>21</v>
      </c>
      <c r="B21" s="307" t="s">
        <v>238</v>
      </c>
      <c r="C21" s="308"/>
      <c r="D21" s="113">
        <v>1.1540575196922513</v>
      </c>
      <c r="E21" s="115">
        <v>441</v>
      </c>
      <c r="F21" s="114">
        <v>388</v>
      </c>
      <c r="G21" s="114">
        <v>471</v>
      </c>
      <c r="H21" s="114">
        <v>393</v>
      </c>
      <c r="I21" s="140">
        <v>376</v>
      </c>
      <c r="J21" s="115">
        <v>65</v>
      </c>
      <c r="K21" s="116">
        <v>17.287234042553191</v>
      </c>
    </row>
    <row r="22" spans="1:255" ht="14.1" customHeight="1" x14ac:dyDescent="0.2">
      <c r="A22" s="306">
        <v>22</v>
      </c>
      <c r="B22" s="307" t="s">
        <v>239</v>
      </c>
      <c r="C22" s="308"/>
      <c r="D22" s="113">
        <v>3.6296548295082824</v>
      </c>
      <c r="E22" s="115">
        <v>1387</v>
      </c>
      <c r="F22" s="114">
        <v>1451</v>
      </c>
      <c r="G22" s="114">
        <v>1469</v>
      </c>
      <c r="H22" s="114">
        <v>1463</v>
      </c>
      <c r="I22" s="140">
        <v>1481</v>
      </c>
      <c r="J22" s="115">
        <v>-94</v>
      </c>
      <c r="K22" s="116">
        <v>-6.3470627954085082</v>
      </c>
    </row>
    <row r="23" spans="1:255" ht="14.1" customHeight="1" x14ac:dyDescent="0.2">
      <c r="A23" s="306">
        <v>23</v>
      </c>
      <c r="B23" s="307" t="s">
        <v>240</v>
      </c>
      <c r="C23" s="308"/>
      <c r="D23" s="113">
        <v>0.59142176746133512</v>
      </c>
      <c r="E23" s="115">
        <v>226</v>
      </c>
      <c r="F23" s="114">
        <v>225</v>
      </c>
      <c r="G23" s="114">
        <v>231</v>
      </c>
      <c r="H23" s="114">
        <v>223</v>
      </c>
      <c r="I23" s="140">
        <v>228</v>
      </c>
      <c r="J23" s="115">
        <v>-2</v>
      </c>
      <c r="K23" s="116">
        <v>-0.8771929824561403</v>
      </c>
    </row>
    <row r="24" spans="1:255" ht="14.1" customHeight="1" x14ac:dyDescent="0.2">
      <c r="A24" s="306">
        <v>24</v>
      </c>
      <c r="B24" s="307" t="s">
        <v>241</v>
      </c>
      <c r="C24" s="308"/>
      <c r="D24" s="113">
        <v>5.4353230575981994</v>
      </c>
      <c r="E24" s="115">
        <v>2077</v>
      </c>
      <c r="F24" s="114">
        <v>2423</v>
      </c>
      <c r="G24" s="114">
        <v>2444</v>
      </c>
      <c r="H24" s="114">
        <v>2388</v>
      </c>
      <c r="I24" s="140">
        <v>2436</v>
      </c>
      <c r="J24" s="115">
        <v>-359</v>
      </c>
      <c r="K24" s="116">
        <v>-14.737274220032841</v>
      </c>
    </row>
    <row r="25" spans="1:255" ht="14.1" customHeight="1" x14ac:dyDescent="0.2">
      <c r="A25" s="306">
        <v>25</v>
      </c>
      <c r="B25" s="307" t="s">
        <v>242</v>
      </c>
      <c r="C25" s="308"/>
      <c r="D25" s="113">
        <v>6.8903252819721041</v>
      </c>
      <c r="E25" s="115">
        <v>2633</v>
      </c>
      <c r="F25" s="114">
        <v>2647</v>
      </c>
      <c r="G25" s="114">
        <v>2668</v>
      </c>
      <c r="H25" s="114">
        <v>2614</v>
      </c>
      <c r="I25" s="140">
        <v>2526</v>
      </c>
      <c r="J25" s="115">
        <v>107</v>
      </c>
      <c r="K25" s="116">
        <v>4.2359461599366588</v>
      </c>
    </row>
    <row r="26" spans="1:255" ht="14.1" customHeight="1" x14ac:dyDescent="0.2">
      <c r="A26" s="306">
        <v>26</v>
      </c>
      <c r="B26" s="307" t="s">
        <v>243</v>
      </c>
      <c r="C26" s="308"/>
      <c r="D26" s="113">
        <v>3.5171276790620993</v>
      </c>
      <c r="E26" s="115">
        <v>1344</v>
      </c>
      <c r="F26" s="114">
        <v>1537</v>
      </c>
      <c r="G26" s="114">
        <v>1547</v>
      </c>
      <c r="H26" s="114">
        <v>1504</v>
      </c>
      <c r="I26" s="140">
        <v>1511</v>
      </c>
      <c r="J26" s="115">
        <v>-167</v>
      </c>
      <c r="K26" s="116">
        <v>-11.052283256121774</v>
      </c>
    </row>
    <row r="27" spans="1:255" ht="14.1" customHeight="1" x14ac:dyDescent="0.2">
      <c r="A27" s="306">
        <v>27</v>
      </c>
      <c r="B27" s="307" t="s">
        <v>244</v>
      </c>
      <c r="C27" s="308"/>
      <c r="D27" s="113">
        <v>2.9414073744537199</v>
      </c>
      <c r="E27" s="115">
        <v>1124</v>
      </c>
      <c r="F27" s="114">
        <v>2034</v>
      </c>
      <c r="G27" s="114">
        <v>2016</v>
      </c>
      <c r="H27" s="114">
        <v>1988</v>
      </c>
      <c r="I27" s="140">
        <v>1930</v>
      </c>
      <c r="J27" s="115">
        <v>-806</v>
      </c>
      <c r="K27" s="116">
        <v>-41.761658031088082</v>
      </c>
    </row>
    <row r="28" spans="1:255" ht="14.1" customHeight="1" x14ac:dyDescent="0.2">
      <c r="A28" s="306">
        <v>28</v>
      </c>
      <c r="B28" s="307" t="s">
        <v>245</v>
      </c>
      <c r="C28" s="308"/>
      <c r="D28" s="113">
        <v>0.62544160364273937</v>
      </c>
      <c r="E28" s="115">
        <v>239</v>
      </c>
      <c r="F28" s="114">
        <v>237</v>
      </c>
      <c r="G28" s="114">
        <v>237</v>
      </c>
      <c r="H28" s="114">
        <v>232</v>
      </c>
      <c r="I28" s="140">
        <v>243</v>
      </c>
      <c r="J28" s="115">
        <v>-4</v>
      </c>
      <c r="K28" s="116">
        <v>-1.6460905349794239</v>
      </c>
    </row>
    <row r="29" spans="1:255" ht="14.1" customHeight="1" x14ac:dyDescent="0.2">
      <c r="A29" s="306">
        <v>29</v>
      </c>
      <c r="B29" s="307" t="s">
        <v>246</v>
      </c>
      <c r="C29" s="308"/>
      <c r="D29" s="113">
        <v>3.3103917514981811</v>
      </c>
      <c r="E29" s="115">
        <v>1265</v>
      </c>
      <c r="F29" s="114">
        <v>1261</v>
      </c>
      <c r="G29" s="114">
        <v>1273</v>
      </c>
      <c r="H29" s="114">
        <v>1266</v>
      </c>
      <c r="I29" s="140">
        <v>1285</v>
      </c>
      <c r="J29" s="115">
        <v>-20</v>
      </c>
      <c r="K29" s="116">
        <v>-1.556420233463035</v>
      </c>
    </row>
    <row r="30" spans="1:255" ht="14.1" customHeight="1" x14ac:dyDescent="0.2">
      <c r="A30" s="306" t="s">
        <v>247</v>
      </c>
      <c r="B30" s="307" t="s">
        <v>248</v>
      </c>
      <c r="C30" s="308"/>
      <c r="D30" s="113">
        <v>1.5178080757857273</v>
      </c>
      <c r="E30" s="115">
        <v>580</v>
      </c>
      <c r="F30" s="114">
        <v>563</v>
      </c>
      <c r="G30" s="114">
        <v>569</v>
      </c>
      <c r="H30" s="114">
        <v>566</v>
      </c>
      <c r="I30" s="140">
        <v>576</v>
      </c>
      <c r="J30" s="115">
        <v>4</v>
      </c>
      <c r="K30" s="116">
        <v>0.69444444444444442</v>
      </c>
    </row>
    <row r="31" spans="1:255" ht="14.1" customHeight="1" x14ac:dyDescent="0.2">
      <c r="A31" s="306" t="s">
        <v>249</v>
      </c>
      <c r="B31" s="307" t="s">
        <v>250</v>
      </c>
      <c r="C31" s="308"/>
      <c r="D31" s="113">
        <v>1.5256588072122053</v>
      </c>
      <c r="E31" s="115">
        <v>583</v>
      </c>
      <c r="F31" s="114">
        <v>593</v>
      </c>
      <c r="G31" s="114">
        <v>595</v>
      </c>
      <c r="H31" s="114">
        <v>597</v>
      </c>
      <c r="I31" s="140">
        <v>604</v>
      </c>
      <c r="J31" s="115">
        <v>-21</v>
      </c>
      <c r="K31" s="116">
        <v>-3.4768211920529803</v>
      </c>
    </row>
    <row r="32" spans="1:255" ht="14.1" customHeight="1" x14ac:dyDescent="0.2">
      <c r="A32" s="306">
        <v>31</v>
      </c>
      <c r="B32" s="307" t="s">
        <v>251</v>
      </c>
      <c r="C32" s="308"/>
      <c r="D32" s="113">
        <v>0.4239394970298066</v>
      </c>
      <c r="E32" s="115">
        <v>162</v>
      </c>
      <c r="F32" s="114">
        <v>155</v>
      </c>
      <c r="G32" s="114">
        <v>161</v>
      </c>
      <c r="H32" s="114">
        <v>152</v>
      </c>
      <c r="I32" s="140">
        <v>150</v>
      </c>
      <c r="J32" s="115">
        <v>12</v>
      </c>
      <c r="K32" s="116">
        <v>8</v>
      </c>
    </row>
    <row r="33" spans="1:11" ht="14.1" customHeight="1" x14ac:dyDescent="0.2">
      <c r="A33" s="306">
        <v>32</v>
      </c>
      <c r="B33" s="307" t="s">
        <v>252</v>
      </c>
      <c r="C33" s="308"/>
      <c r="D33" s="113">
        <v>2.6221442964436186</v>
      </c>
      <c r="E33" s="115">
        <v>1002</v>
      </c>
      <c r="F33" s="114">
        <v>972</v>
      </c>
      <c r="G33" s="114">
        <v>1036</v>
      </c>
      <c r="H33" s="114">
        <v>1013</v>
      </c>
      <c r="I33" s="140">
        <v>983</v>
      </c>
      <c r="J33" s="115">
        <v>19</v>
      </c>
      <c r="K33" s="116">
        <v>1.9328585961342828</v>
      </c>
    </row>
    <row r="34" spans="1:11" ht="14.1" customHeight="1" x14ac:dyDescent="0.2">
      <c r="A34" s="306">
        <v>33</v>
      </c>
      <c r="B34" s="307" t="s">
        <v>253</v>
      </c>
      <c r="C34" s="308"/>
      <c r="D34" s="113">
        <v>2.3866223536492814</v>
      </c>
      <c r="E34" s="115">
        <v>912</v>
      </c>
      <c r="F34" s="114">
        <v>873</v>
      </c>
      <c r="G34" s="114">
        <v>956</v>
      </c>
      <c r="H34" s="114">
        <v>937</v>
      </c>
      <c r="I34" s="140">
        <v>920</v>
      </c>
      <c r="J34" s="115">
        <v>-8</v>
      </c>
      <c r="K34" s="116">
        <v>-0.86956521739130432</v>
      </c>
    </row>
    <row r="35" spans="1:11" ht="14.1" customHeight="1" x14ac:dyDescent="0.2">
      <c r="A35" s="306">
        <v>34</v>
      </c>
      <c r="B35" s="307" t="s">
        <v>254</v>
      </c>
      <c r="C35" s="308"/>
      <c r="D35" s="113">
        <v>2.7713081935466986</v>
      </c>
      <c r="E35" s="115">
        <v>1059</v>
      </c>
      <c r="F35" s="114">
        <v>1060</v>
      </c>
      <c r="G35" s="114">
        <v>1058</v>
      </c>
      <c r="H35" s="114">
        <v>1014</v>
      </c>
      <c r="I35" s="140">
        <v>1023</v>
      </c>
      <c r="J35" s="115">
        <v>36</v>
      </c>
      <c r="K35" s="116">
        <v>3.5190615835777126</v>
      </c>
    </row>
    <row r="36" spans="1:11" ht="14.1" customHeight="1" x14ac:dyDescent="0.2">
      <c r="A36" s="306">
        <v>41</v>
      </c>
      <c r="B36" s="307" t="s">
        <v>255</v>
      </c>
      <c r="C36" s="308"/>
      <c r="D36" s="113">
        <v>0.73535184361342998</v>
      </c>
      <c r="E36" s="115">
        <v>281</v>
      </c>
      <c r="F36" s="114">
        <v>328</v>
      </c>
      <c r="G36" s="114">
        <v>327</v>
      </c>
      <c r="H36" s="114">
        <v>316</v>
      </c>
      <c r="I36" s="140">
        <v>318</v>
      </c>
      <c r="J36" s="115">
        <v>-37</v>
      </c>
      <c r="K36" s="116">
        <v>-11.635220125786164</v>
      </c>
    </row>
    <row r="37" spans="1:11" ht="14.1" customHeight="1" x14ac:dyDescent="0.2">
      <c r="A37" s="306">
        <v>42</v>
      </c>
      <c r="B37" s="307" t="s">
        <v>256</v>
      </c>
      <c r="C37" s="308"/>
      <c r="D37" s="113">
        <v>0.16486535995603591</v>
      </c>
      <c r="E37" s="115">
        <v>63</v>
      </c>
      <c r="F37" s="114">
        <v>63</v>
      </c>
      <c r="G37" s="114">
        <v>63</v>
      </c>
      <c r="H37" s="114">
        <v>61</v>
      </c>
      <c r="I37" s="140">
        <v>64</v>
      </c>
      <c r="J37" s="115">
        <v>-1</v>
      </c>
      <c r="K37" s="116">
        <v>-1.5625</v>
      </c>
    </row>
    <row r="38" spans="1:11" ht="14.1" customHeight="1" x14ac:dyDescent="0.2">
      <c r="A38" s="306">
        <v>43</v>
      </c>
      <c r="B38" s="307" t="s">
        <v>257</v>
      </c>
      <c r="C38" s="308"/>
      <c r="D38" s="113">
        <v>0.92638630832439217</v>
      </c>
      <c r="E38" s="115">
        <v>354</v>
      </c>
      <c r="F38" s="114">
        <v>504</v>
      </c>
      <c r="G38" s="114">
        <v>494</v>
      </c>
      <c r="H38" s="114">
        <v>474</v>
      </c>
      <c r="I38" s="140">
        <v>481</v>
      </c>
      <c r="J38" s="115">
        <v>-127</v>
      </c>
      <c r="K38" s="116">
        <v>-26.403326403326403</v>
      </c>
    </row>
    <row r="39" spans="1:11" ht="14.1" customHeight="1" x14ac:dyDescent="0.2">
      <c r="A39" s="306">
        <v>51</v>
      </c>
      <c r="B39" s="307" t="s">
        <v>258</v>
      </c>
      <c r="C39" s="308"/>
      <c r="D39" s="113">
        <v>8.6305707481747049</v>
      </c>
      <c r="E39" s="115">
        <v>3298</v>
      </c>
      <c r="F39" s="114">
        <v>3337</v>
      </c>
      <c r="G39" s="114">
        <v>3326</v>
      </c>
      <c r="H39" s="114">
        <v>3266</v>
      </c>
      <c r="I39" s="140">
        <v>3220</v>
      </c>
      <c r="J39" s="115">
        <v>78</v>
      </c>
      <c r="K39" s="116">
        <v>2.4223602484472049</v>
      </c>
    </row>
    <row r="40" spans="1:11" ht="14.1" customHeight="1" x14ac:dyDescent="0.2">
      <c r="A40" s="306" t="s">
        <v>259</v>
      </c>
      <c r="B40" s="307" t="s">
        <v>260</v>
      </c>
      <c r="C40" s="308"/>
      <c r="D40" s="113">
        <v>8.0286813388113991</v>
      </c>
      <c r="E40" s="115">
        <v>3068</v>
      </c>
      <c r="F40" s="114">
        <v>3043</v>
      </c>
      <c r="G40" s="114">
        <v>3033</v>
      </c>
      <c r="H40" s="114">
        <v>2987</v>
      </c>
      <c r="I40" s="140">
        <v>2936</v>
      </c>
      <c r="J40" s="115">
        <v>132</v>
      </c>
      <c r="K40" s="116">
        <v>4.4959128065395095</v>
      </c>
    </row>
    <row r="41" spans="1:11" ht="14.1" customHeight="1" x14ac:dyDescent="0.2">
      <c r="A41" s="306"/>
      <c r="B41" s="307" t="s">
        <v>261</v>
      </c>
      <c r="C41" s="308"/>
      <c r="D41" s="113">
        <v>7.5367021694187839</v>
      </c>
      <c r="E41" s="115">
        <v>2880</v>
      </c>
      <c r="F41" s="114">
        <v>2852</v>
      </c>
      <c r="G41" s="114">
        <v>2823</v>
      </c>
      <c r="H41" s="114">
        <v>2775</v>
      </c>
      <c r="I41" s="140">
        <v>2746</v>
      </c>
      <c r="J41" s="115">
        <v>134</v>
      </c>
      <c r="K41" s="116">
        <v>4.8798252002913332</v>
      </c>
    </row>
    <row r="42" spans="1:11" ht="14.1" customHeight="1" x14ac:dyDescent="0.2">
      <c r="A42" s="306">
        <v>52</v>
      </c>
      <c r="B42" s="307" t="s">
        <v>262</v>
      </c>
      <c r="C42" s="308"/>
      <c r="D42" s="113">
        <v>6.4663857849422968</v>
      </c>
      <c r="E42" s="115">
        <v>2471</v>
      </c>
      <c r="F42" s="114">
        <v>2570</v>
      </c>
      <c r="G42" s="114">
        <v>2578</v>
      </c>
      <c r="H42" s="114">
        <v>2509</v>
      </c>
      <c r="I42" s="140">
        <v>2405</v>
      </c>
      <c r="J42" s="115">
        <v>66</v>
      </c>
      <c r="K42" s="116">
        <v>2.7442827442827444</v>
      </c>
    </row>
    <row r="43" spans="1:11" ht="14.1" customHeight="1" x14ac:dyDescent="0.2">
      <c r="A43" s="306" t="s">
        <v>263</v>
      </c>
      <c r="B43" s="307" t="s">
        <v>264</v>
      </c>
      <c r="C43" s="308"/>
      <c r="D43" s="113">
        <v>5.6813126422945075</v>
      </c>
      <c r="E43" s="115">
        <v>2171</v>
      </c>
      <c r="F43" s="114">
        <v>2220</v>
      </c>
      <c r="G43" s="114">
        <v>2218</v>
      </c>
      <c r="H43" s="114">
        <v>2152</v>
      </c>
      <c r="I43" s="140">
        <v>2055</v>
      </c>
      <c r="J43" s="115">
        <v>116</v>
      </c>
      <c r="K43" s="116">
        <v>5.6447688564476888</v>
      </c>
    </row>
    <row r="44" spans="1:11" ht="14.1" customHeight="1" x14ac:dyDescent="0.2">
      <c r="A44" s="306">
        <v>53</v>
      </c>
      <c r="B44" s="307" t="s">
        <v>265</v>
      </c>
      <c r="C44" s="308"/>
      <c r="D44" s="113">
        <v>0.37683510847093921</v>
      </c>
      <c r="E44" s="115">
        <v>144</v>
      </c>
      <c r="F44" s="114">
        <v>175</v>
      </c>
      <c r="G44" s="114">
        <v>176</v>
      </c>
      <c r="H44" s="114">
        <v>174</v>
      </c>
      <c r="I44" s="140">
        <v>171</v>
      </c>
      <c r="J44" s="115">
        <v>-27</v>
      </c>
      <c r="K44" s="116">
        <v>-15.789473684210526</v>
      </c>
    </row>
    <row r="45" spans="1:11" ht="14.1" customHeight="1" x14ac:dyDescent="0.2">
      <c r="A45" s="306" t="s">
        <v>266</v>
      </c>
      <c r="B45" s="307" t="s">
        <v>267</v>
      </c>
      <c r="C45" s="308"/>
      <c r="D45" s="113">
        <v>0.35328291419150548</v>
      </c>
      <c r="E45" s="115">
        <v>135</v>
      </c>
      <c r="F45" s="114">
        <v>164</v>
      </c>
      <c r="G45" s="114">
        <v>164</v>
      </c>
      <c r="H45" s="114">
        <v>162</v>
      </c>
      <c r="I45" s="140">
        <v>159</v>
      </c>
      <c r="J45" s="115">
        <v>-24</v>
      </c>
      <c r="K45" s="116">
        <v>-15.09433962264151</v>
      </c>
    </row>
    <row r="46" spans="1:11" ht="14.1" customHeight="1" x14ac:dyDescent="0.2">
      <c r="A46" s="306">
        <v>54</v>
      </c>
      <c r="B46" s="307" t="s">
        <v>268</v>
      </c>
      <c r="C46" s="308"/>
      <c r="D46" s="113">
        <v>2.1641849632324077</v>
      </c>
      <c r="E46" s="115">
        <v>827</v>
      </c>
      <c r="F46" s="114">
        <v>821</v>
      </c>
      <c r="G46" s="114">
        <v>833</v>
      </c>
      <c r="H46" s="114">
        <v>836</v>
      </c>
      <c r="I46" s="140">
        <v>826</v>
      </c>
      <c r="J46" s="115">
        <v>1</v>
      </c>
      <c r="K46" s="116">
        <v>0.12106537530266344</v>
      </c>
    </row>
    <row r="47" spans="1:11" ht="14.1" customHeight="1" x14ac:dyDescent="0.2">
      <c r="A47" s="306">
        <v>61</v>
      </c>
      <c r="B47" s="307" t="s">
        <v>269</v>
      </c>
      <c r="C47" s="308"/>
      <c r="D47" s="113">
        <v>2.6875670583309343</v>
      </c>
      <c r="E47" s="115">
        <v>1027</v>
      </c>
      <c r="F47" s="114">
        <v>1286</v>
      </c>
      <c r="G47" s="114">
        <v>1300</v>
      </c>
      <c r="H47" s="114">
        <v>1269</v>
      </c>
      <c r="I47" s="140">
        <v>1272</v>
      </c>
      <c r="J47" s="115">
        <v>-245</v>
      </c>
      <c r="K47" s="116">
        <v>-19.261006289308177</v>
      </c>
    </row>
    <row r="48" spans="1:11" ht="14.1" customHeight="1" x14ac:dyDescent="0.2">
      <c r="A48" s="306">
        <v>62</v>
      </c>
      <c r="B48" s="307" t="s">
        <v>270</v>
      </c>
      <c r="C48" s="308"/>
      <c r="D48" s="113">
        <v>8.9838536623662097</v>
      </c>
      <c r="E48" s="115">
        <v>3433</v>
      </c>
      <c r="F48" s="114">
        <v>3445</v>
      </c>
      <c r="G48" s="114">
        <v>3429</v>
      </c>
      <c r="H48" s="114">
        <v>3378</v>
      </c>
      <c r="I48" s="140">
        <v>3413</v>
      </c>
      <c r="J48" s="115">
        <v>20</v>
      </c>
      <c r="K48" s="116">
        <v>0.58599472604746561</v>
      </c>
    </row>
    <row r="49" spans="1:11" ht="14.1" customHeight="1" x14ac:dyDescent="0.2">
      <c r="A49" s="306">
        <v>63</v>
      </c>
      <c r="B49" s="307" t="s">
        <v>271</v>
      </c>
      <c r="C49" s="308"/>
      <c r="D49" s="113">
        <v>1.805668228089917</v>
      </c>
      <c r="E49" s="115">
        <v>690</v>
      </c>
      <c r="F49" s="114">
        <v>697</v>
      </c>
      <c r="G49" s="114">
        <v>697</v>
      </c>
      <c r="H49" s="114">
        <v>694</v>
      </c>
      <c r="I49" s="140">
        <v>696</v>
      </c>
      <c r="J49" s="115">
        <v>-6</v>
      </c>
      <c r="K49" s="116">
        <v>-0.86206896551724133</v>
      </c>
    </row>
    <row r="50" spans="1:11" ht="14.1" customHeight="1" x14ac:dyDescent="0.2">
      <c r="A50" s="306" t="s">
        <v>272</v>
      </c>
      <c r="B50" s="307" t="s">
        <v>273</v>
      </c>
      <c r="C50" s="308"/>
      <c r="D50" s="113">
        <v>0.45272551226022556</v>
      </c>
      <c r="E50" s="115">
        <v>173</v>
      </c>
      <c r="F50" s="114">
        <v>180</v>
      </c>
      <c r="G50" s="114">
        <v>186</v>
      </c>
      <c r="H50" s="114">
        <v>176</v>
      </c>
      <c r="I50" s="140">
        <v>170</v>
      </c>
      <c r="J50" s="115">
        <v>3</v>
      </c>
      <c r="K50" s="116">
        <v>1.7647058823529411</v>
      </c>
    </row>
    <row r="51" spans="1:11" ht="14.1" customHeight="1" x14ac:dyDescent="0.2">
      <c r="A51" s="306" t="s">
        <v>274</v>
      </c>
      <c r="B51" s="307" t="s">
        <v>275</v>
      </c>
      <c r="C51" s="308"/>
      <c r="D51" s="113">
        <v>1.2299479234815376</v>
      </c>
      <c r="E51" s="115">
        <v>470</v>
      </c>
      <c r="F51" s="114">
        <v>468</v>
      </c>
      <c r="G51" s="114">
        <v>463</v>
      </c>
      <c r="H51" s="114">
        <v>471</v>
      </c>
      <c r="I51" s="140">
        <v>478</v>
      </c>
      <c r="J51" s="115">
        <v>-8</v>
      </c>
      <c r="K51" s="116">
        <v>-1.6736401673640167</v>
      </c>
    </row>
    <row r="52" spans="1:11" ht="14.1" customHeight="1" x14ac:dyDescent="0.2">
      <c r="A52" s="306">
        <v>71</v>
      </c>
      <c r="B52" s="307" t="s">
        <v>276</v>
      </c>
      <c r="C52" s="308"/>
      <c r="D52" s="113">
        <v>10.407452961034203</v>
      </c>
      <c r="E52" s="115">
        <v>3977</v>
      </c>
      <c r="F52" s="114">
        <v>4228</v>
      </c>
      <c r="G52" s="114">
        <v>4242</v>
      </c>
      <c r="H52" s="114">
        <v>4169</v>
      </c>
      <c r="I52" s="140">
        <v>4144</v>
      </c>
      <c r="J52" s="115">
        <v>-167</v>
      </c>
      <c r="K52" s="116">
        <v>-4.0299227799227797</v>
      </c>
    </row>
    <row r="53" spans="1:11" ht="14.1" customHeight="1" x14ac:dyDescent="0.2">
      <c r="A53" s="306" t="s">
        <v>277</v>
      </c>
      <c r="B53" s="307" t="s">
        <v>278</v>
      </c>
      <c r="C53" s="308"/>
      <c r="D53" s="113">
        <v>3.5118938581111139</v>
      </c>
      <c r="E53" s="115">
        <v>1342</v>
      </c>
      <c r="F53" s="114">
        <v>1361</v>
      </c>
      <c r="G53" s="114">
        <v>1370</v>
      </c>
      <c r="H53" s="114">
        <v>1309</v>
      </c>
      <c r="I53" s="140">
        <v>1303</v>
      </c>
      <c r="J53" s="115">
        <v>39</v>
      </c>
      <c r="K53" s="116">
        <v>2.9930928626247124</v>
      </c>
    </row>
    <row r="54" spans="1:11" ht="14.1" customHeight="1" x14ac:dyDescent="0.2">
      <c r="A54" s="306" t="s">
        <v>279</v>
      </c>
      <c r="B54" s="307" t="s">
        <v>280</v>
      </c>
      <c r="C54" s="308"/>
      <c r="D54" s="113">
        <v>6.1785256326381077</v>
      </c>
      <c r="E54" s="115">
        <v>2361</v>
      </c>
      <c r="F54" s="114">
        <v>2577</v>
      </c>
      <c r="G54" s="114">
        <v>2585</v>
      </c>
      <c r="H54" s="114">
        <v>2583</v>
      </c>
      <c r="I54" s="140">
        <v>2566</v>
      </c>
      <c r="J54" s="115">
        <v>-205</v>
      </c>
      <c r="K54" s="116">
        <v>-7.9890880748246298</v>
      </c>
    </row>
    <row r="55" spans="1:11" ht="14.1" customHeight="1" x14ac:dyDescent="0.2">
      <c r="A55" s="306">
        <v>72</v>
      </c>
      <c r="B55" s="307" t="s">
        <v>281</v>
      </c>
      <c r="C55" s="308"/>
      <c r="D55" s="113">
        <v>1.797817496663439</v>
      </c>
      <c r="E55" s="115">
        <v>687</v>
      </c>
      <c r="F55" s="114">
        <v>758</v>
      </c>
      <c r="G55" s="114">
        <v>892</v>
      </c>
      <c r="H55" s="114">
        <v>873</v>
      </c>
      <c r="I55" s="140">
        <v>866</v>
      </c>
      <c r="J55" s="115">
        <v>-179</v>
      </c>
      <c r="K55" s="116">
        <v>-20.669745958429562</v>
      </c>
    </row>
    <row r="56" spans="1:11" ht="14.1" customHeight="1" x14ac:dyDescent="0.2">
      <c r="A56" s="306" t="s">
        <v>282</v>
      </c>
      <c r="B56" s="307" t="s">
        <v>283</v>
      </c>
      <c r="C56" s="308"/>
      <c r="D56" s="113">
        <v>0.75890403789286365</v>
      </c>
      <c r="E56" s="115">
        <v>290</v>
      </c>
      <c r="F56" s="114">
        <v>303</v>
      </c>
      <c r="G56" s="114">
        <v>440</v>
      </c>
      <c r="H56" s="114">
        <v>431</v>
      </c>
      <c r="I56" s="140">
        <v>435</v>
      </c>
      <c r="J56" s="115">
        <v>-145</v>
      </c>
      <c r="K56" s="116">
        <v>-33.333333333333336</v>
      </c>
    </row>
    <row r="57" spans="1:11" ht="14.1" customHeight="1" x14ac:dyDescent="0.2">
      <c r="A57" s="306" t="s">
        <v>284</v>
      </c>
      <c r="B57" s="307" t="s">
        <v>285</v>
      </c>
      <c r="C57" s="308"/>
      <c r="D57" s="113">
        <v>0.71703347028498154</v>
      </c>
      <c r="E57" s="115">
        <v>274</v>
      </c>
      <c r="F57" s="114">
        <v>335</v>
      </c>
      <c r="G57" s="114">
        <v>333</v>
      </c>
      <c r="H57" s="114">
        <v>331</v>
      </c>
      <c r="I57" s="140">
        <v>327</v>
      </c>
      <c r="J57" s="115">
        <v>-53</v>
      </c>
      <c r="K57" s="116">
        <v>-16.207951070336392</v>
      </c>
    </row>
    <row r="58" spans="1:11" ht="14.1" customHeight="1" x14ac:dyDescent="0.2">
      <c r="A58" s="306">
        <v>73</v>
      </c>
      <c r="B58" s="307" t="s">
        <v>286</v>
      </c>
      <c r="C58" s="308"/>
      <c r="D58" s="113">
        <v>1.4419176719964411</v>
      </c>
      <c r="E58" s="115">
        <v>551</v>
      </c>
      <c r="F58" s="114">
        <v>562</v>
      </c>
      <c r="G58" s="114">
        <v>567</v>
      </c>
      <c r="H58" s="114">
        <v>546</v>
      </c>
      <c r="I58" s="140">
        <v>541</v>
      </c>
      <c r="J58" s="115">
        <v>10</v>
      </c>
      <c r="K58" s="116">
        <v>1.8484288354898337</v>
      </c>
    </row>
    <row r="59" spans="1:11" ht="14.1" customHeight="1" x14ac:dyDescent="0.2">
      <c r="A59" s="306" t="s">
        <v>287</v>
      </c>
      <c r="B59" s="307" t="s">
        <v>288</v>
      </c>
      <c r="C59" s="308"/>
      <c r="D59" s="113">
        <v>1.3817287310601105</v>
      </c>
      <c r="E59" s="115">
        <v>528</v>
      </c>
      <c r="F59" s="114">
        <v>533</v>
      </c>
      <c r="G59" s="114">
        <v>536</v>
      </c>
      <c r="H59" s="114">
        <v>518</v>
      </c>
      <c r="I59" s="140">
        <v>510</v>
      </c>
      <c r="J59" s="115">
        <v>18</v>
      </c>
      <c r="K59" s="116">
        <v>3.5294117647058822</v>
      </c>
    </row>
    <row r="60" spans="1:11" ht="14.1" customHeight="1" x14ac:dyDescent="0.2">
      <c r="A60" s="306">
        <v>81</v>
      </c>
      <c r="B60" s="307" t="s">
        <v>289</v>
      </c>
      <c r="C60" s="308"/>
      <c r="D60" s="113">
        <v>5.5007458194855152</v>
      </c>
      <c r="E60" s="115">
        <v>2102</v>
      </c>
      <c r="F60" s="114">
        <v>2110</v>
      </c>
      <c r="G60" s="114">
        <v>2082</v>
      </c>
      <c r="H60" s="114">
        <v>2059</v>
      </c>
      <c r="I60" s="140">
        <v>2041</v>
      </c>
      <c r="J60" s="115">
        <v>61</v>
      </c>
      <c r="K60" s="116">
        <v>2.9887310142087213</v>
      </c>
    </row>
    <row r="61" spans="1:11" ht="14.1" customHeight="1" x14ac:dyDescent="0.2">
      <c r="A61" s="306" t="s">
        <v>290</v>
      </c>
      <c r="B61" s="307" t="s">
        <v>291</v>
      </c>
      <c r="C61" s="308"/>
      <c r="D61" s="113">
        <v>2.1301651270510038</v>
      </c>
      <c r="E61" s="115">
        <v>814</v>
      </c>
      <c r="F61" s="114">
        <v>807</v>
      </c>
      <c r="G61" s="114">
        <v>804</v>
      </c>
      <c r="H61" s="114">
        <v>776</v>
      </c>
      <c r="I61" s="140">
        <v>786</v>
      </c>
      <c r="J61" s="115">
        <v>28</v>
      </c>
      <c r="K61" s="116">
        <v>3.5623409669211195</v>
      </c>
    </row>
    <row r="62" spans="1:11" ht="14.1" customHeight="1" x14ac:dyDescent="0.2">
      <c r="A62" s="306" t="s">
        <v>292</v>
      </c>
      <c r="B62" s="307" t="s">
        <v>293</v>
      </c>
      <c r="C62" s="308"/>
      <c r="D62" s="113">
        <v>1.5125742548347421</v>
      </c>
      <c r="E62" s="115">
        <v>578</v>
      </c>
      <c r="F62" s="114">
        <v>585</v>
      </c>
      <c r="G62" s="114">
        <v>573</v>
      </c>
      <c r="H62" s="114">
        <v>572</v>
      </c>
      <c r="I62" s="140">
        <v>562</v>
      </c>
      <c r="J62" s="115">
        <v>16</v>
      </c>
      <c r="K62" s="116">
        <v>2.8469750889679717</v>
      </c>
    </row>
    <row r="63" spans="1:11" ht="14.1" customHeight="1" x14ac:dyDescent="0.2">
      <c r="A63" s="306"/>
      <c r="B63" s="307" t="s">
        <v>294</v>
      </c>
      <c r="C63" s="308"/>
      <c r="D63" s="113">
        <v>1.3372412529767357</v>
      </c>
      <c r="E63" s="115">
        <v>511</v>
      </c>
      <c r="F63" s="114">
        <v>514</v>
      </c>
      <c r="G63" s="114">
        <v>502</v>
      </c>
      <c r="H63" s="114">
        <v>505</v>
      </c>
      <c r="I63" s="140">
        <v>495</v>
      </c>
      <c r="J63" s="115">
        <v>16</v>
      </c>
      <c r="K63" s="116">
        <v>3.2323232323232323</v>
      </c>
    </row>
    <row r="64" spans="1:11" ht="14.1" customHeight="1" x14ac:dyDescent="0.2">
      <c r="A64" s="306" t="s">
        <v>295</v>
      </c>
      <c r="B64" s="307" t="s">
        <v>296</v>
      </c>
      <c r="C64" s="308"/>
      <c r="D64" s="113">
        <v>0.34804909324052025</v>
      </c>
      <c r="E64" s="115">
        <v>133</v>
      </c>
      <c r="F64" s="114">
        <v>138</v>
      </c>
      <c r="G64" s="114">
        <v>133</v>
      </c>
      <c r="H64" s="114">
        <v>136</v>
      </c>
      <c r="I64" s="140">
        <v>131</v>
      </c>
      <c r="J64" s="115">
        <v>2</v>
      </c>
      <c r="K64" s="116">
        <v>1.5267175572519085</v>
      </c>
    </row>
    <row r="65" spans="1:11" ht="14.1" customHeight="1" x14ac:dyDescent="0.2">
      <c r="A65" s="306" t="s">
        <v>297</v>
      </c>
      <c r="B65" s="307" t="s">
        <v>298</v>
      </c>
      <c r="C65" s="308"/>
      <c r="D65" s="113">
        <v>0.74843639599089318</v>
      </c>
      <c r="E65" s="115">
        <v>286</v>
      </c>
      <c r="F65" s="114">
        <v>287</v>
      </c>
      <c r="G65" s="114">
        <v>285</v>
      </c>
      <c r="H65" s="114">
        <v>286</v>
      </c>
      <c r="I65" s="140">
        <v>277</v>
      </c>
      <c r="J65" s="115">
        <v>9</v>
      </c>
      <c r="K65" s="116">
        <v>3.2490974729241877</v>
      </c>
    </row>
    <row r="66" spans="1:11" ht="14.1" customHeight="1" x14ac:dyDescent="0.2">
      <c r="A66" s="306">
        <v>82</v>
      </c>
      <c r="B66" s="307" t="s">
        <v>299</v>
      </c>
      <c r="C66" s="308"/>
      <c r="D66" s="113">
        <v>3.4883416638316804</v>
      </c>
      <c r="E66" s="115">
        <v>1333</v>
      </c>
      <c r="F66" s="114">
        <v>1332</v>
      </c>
      <c r="G66" s="114">
        <v>1350</v>
      </c>
      <c r="H66" s="114">
        <v>1316</v>
      </c>
      <c r="I66" s="140">
        <v>1304</v>
      </c>
      <c r="J66" s="115">
        <v>29</v>
      </c>
      <c r="K66" s="116">
        <v>2.223926380368098</v>
      </c>
    </row>
    <row r="67" spans="1:11" ht="14.1" customHeight="1" x14ac:dyDescent="0.2">
      <c r="A67" s="306" t="s">
        <v>300</v>
      </c>
      <c r="B67" s="307" t="s">
        <v>301</v>
      </c>
      <c r="C67" s="308"/>
      <c r="D67" s="113">
        <v>2.5436369821788398</v>
      </c>
      <c r="E67" s="115">
        <v>972</v>
      </c>
      <c r="F67" s="114">
        <v>970</v>
      </c>
      <c r="G67" s="114">
        <v>982</v>
      </c>
      <c r="H67" s="114">
        <v>959</v>
      </c>
      <c r="I67" s="140">
        <v>949</v>
      </c>
      <c r="J67" s="115">
        <v>23</v>
      </c>
      <c r="K67" s="116">
        <v>2.4236037934668073</v>
      </c>
    </row>
    <row r="68" spans="1:11" ht="14.1" customHeight="1" x14ac:dyDescent="0.2">
      <c r="A68" s="306" t="s">
        <v>302</v>
      </c>
      <c r="B68" s="307" t="s">
        <v>303</v>
      </c>
      <c r="C68" s="308"/>
      <c r="D68" s="113">
        <v>0.59403867793682774</v>
      </c>
      <c r="E68" s="115">
        <v>227</v>
      </c>
      <c r="F68" s="114">
        <v>229</v>
      </c>
      <c r="G68" s="114">
        <v>230</v>
      </c>
      <c r="H68" s="114">
        <v>226</v>
      </c>
      <c r="I68" s="140">
        <v>225</v>
      </c>
      <c r="J68" s="115">
        <v>2</v>
      </c>
      <c r="K68" s="116">
        <v>0.88888888888888884</v>
      </c>
    </row>
    <row r="69" spans="1:11" ht="14.1" customHeight="1" x14ac:dyDescent="0.2">
      <c r="A69" s="306">
        <v>83</v>
      </c>
      <c r="B69" s="307" t="s">
        <v>304</v>
      </c>
      <c r="C69" s="308"/>
      <c r="D69" s="113">
        <v>4.7523094234946219</v>
      </c>
      <c r="E69" s="115">
        <v>1816</v>
      </c>
      <c r="F69" s="114">
        <v>1788</v>
      </c>
      <c r="G69" s="114">
        <v>1765</v>
      </c>
      <c r="H69" s="114">
        <v>1715</v>
      </c>
      <c r="I69" s="140">
        <v>1711</v>
      </c>
      <c r="J69" s="115">
        <v>105</v>
      </c>
      <c r="K69" s="116">
        <v>6.1367621274108712</v>
      </c>
    </row>
    <row r="70" spans="1:11" ht="14.1" customHeight="1" x14ac:dyDescent="0.2">
      <c r="A70" s="306" t="s">
        <v>305</v>
      </c>
      <c r="B70" s="307" t="s">
        <v>306</v>
      </c>
      <c r="C70" s="308"/>
      <c r="D70" s="113">
        <v>3.9201318922879649</v>
      </c>
      <c r="E70" s="115">
        <v>1498</v>
      </c>
      <c r="F70" s="114">
        <v>1477</v>
      </c>
      <c r="G70" s="114">
        <v>1454</v>
      </c>
      <c r="H70" s="114">
        <v>1407</v>
      </c>
      <c r="I70" s="140">
        <v>1396</v>
      </c>
      <c r="J70" s="115">
        <v>102</v>
      </c>
      <c r="K70" s="116">
        <v>7.3065902578796562</v>
      </c>
    </row>
    <row r="71" spans="1:11" ht="14.1" customHeight="1" x14ac:dyDescent="0.2">
      <c r="A71" s="306"/>
      <c r="B71" s="307" t="s">
        <v>307</v>
      </c>
      <c r="C71" s="308"/>
      <c r="D71" s="113">
        <v>3.467406380027739</v>
      </c>
      <c r="E71" s="115">
        <v>1325</v>
      </c>
      <c r="F71" s="114">
        <v>1314</v>
      </c>
      <c r="G71" s="114">
        <v>1295</v>
      </c>
      <c r="H71" s="114">
        <v>1252</v>
      </c>
      <c r="I71" s="140">
        <v>1244</v>
      </c>
      <c r="J71" s="115">
        <v>81</v>
      </c>
      <c r="K71" s="116">
        <v>6.5112540192926049</v>
      </c>
    </row>
    <row r="72" spans="1:11" ht="14.1" customHeight="1" x14ac:dyDescent="0.2">
      <c r="A72" s="306">
        <v>84</v>
      </c>
      <c r="B72" s="307" t="s">
        <v>308</v>
      </c>
      <c r="C72" s="308"/>
      <c r="D72" s="113">
        <v>0.40823803417685078</v>
      </c>
      <c r="E72" s="115">
        <v>156</v>
      </c>
      <c r="F72" s="114">
        <v>156</v>
      </c>
      <c r="G72" s="114">
        <v>155</v>
      </c>
      <c r="H72" s="114">
        <v>161</v>
      </c>
      <c r="I72" s="140">
        <v>158</v>
      </c>
      <c r="J72" s="115">
        <v>-2</v>
      </c>
      <c r="K72" s="116">
        <v>-1.2658227848101267</v>
      </c>
    </row>
    <row r="73" spans="1:11" ht="14.1" customHeight="1" x14ac:dyDescent="0.2">
      <c r="A73" s="306" t="s">
        <v>309</v>
      </c>
      <c r="B73" s="307" t="s">
        <v>310</v>
      </c>
      <c r="C73" s="308"/>
      <c r="D73" s="113">
        <v>0.15439771805406538</v>
      </c>
      <c r="E73" s="115">
        <v>59</v>
      </c>
      <c r="F73" s="114">
        <v>57</v>
      </c>
      <c r="G73" s="114">
        <v>56</v>
      </c>
      <c r="H73" s="114">
        <v>62</v>
      </c>
      <c r="I73" s="140">
        <v>61</v>
      </c>
      <c r="J73" s="115">
        <v>-2</v>
      </c>
      <c r="K73" s="116">
        <v>-3.278688524590164</v>
      </c>
    </row>
    <row r="74" spans="1:11" ht="14.1" customHeight="1" x14ac:dyDescent="0.2">
      <c r="A74" s="306" t="s">
        <v>311</v>
      </c>
      <c r="B74" s="307" t="s">
        <v>312</v>
      </c>
      <c r="C74" s="308"/>
      <c r="D74" s="113">
        <v>2.8786015230418967E-2</v>
      </c>
      <c r="E74" s="115">
        <v>11</v>
      </c>
      <c r="F74" s="114">
        <v>11</v>
      </c>
      <c r="G74" s="114">
        <v>11</v>
      </c>
      <c r="H74" s="114">
        <v>10</v>
      </c>
      <c r="I74" s="140">
        <v>8</v>
      </c>
      <c r="J74" s="115">
        <v>3</v>
      </c>
      <c r="K74" s="116">
        <v>37.5</v>
      </c>
    </row>
    <row r="75" spans="1:11" ht="14.1" customHeight="1" x14ac:dyDescent="0.2">
      <c r="A75" s="306" t="s">
        <v>313</v>
      </c>
      <c r="B75" s="307" t="s">
        <v>314</v>
      </c>
      <c r="C75" s="308"/>
      <c r="D75" s="113">
        <v>2.35521942794337E-2</v>
      </c>
      <c r="E75" s="115">
        <v>9</v>
      </c>
      <c r="F75" s="114">
        <v>11</v>
      </c>
      <c r="G75" s="114">
        <v>10</v>
      </c>
      <c r="H75" s="114">
        <v>11</v>
      </c>
      <c r="I75" s="140">
        <v>10</v>
      </c>
      <c r="J75" s="115">
        <v>-1</v>
      </c>
      <c r="K75" s="116">
        <v>-10</v>
      </c>
    </row>
    <row r="76" spans="1:11" ht="14.1" customHeight="1" x14ac:dyDescent="0.2">
      <c r="A76" s="306">
        <v>91</v>
      </c>
      <c r="B76" s="307" t="s">
        <v>315</v>
      </c>
      <c r="C76" s="308"/>
      <c r="D76" s="113">
        <v>7.3273493313793736E-2</v>
      </c>
      <c r="E76" s="115">
        <v>28</v>
      </c>
      <c r="F76" s="114">
        <v>26</v>
      </c>
      <c r="G76" s="114">
        <v>25</v>
      </c>
      <c r="H76" s="114">
        <v>25</v>
      </c>
      <c r="I76" s="140">
        <v>20</v>
      </c>
      <c r="J76" s="115">
        <v>8</v>
      </c>
      <c r="K76" s="116">
        <v>40</v>
      </c>
    </row>
    <row r="77" spans="1:11" ht="14.1" customHeight="1" x14ac:dyDescent="0.2">
      <c r="A77" s="306">
        <v>92</v>
      </c>
      <c r="B77" s="307" t="s">
        <v>316</v>
      </c>
      <c r="C77" s="308"/>
      <c r="D77" s="113">
        <v>1.2639677596629419</v>
      </c>
      <c r="E77" s="115">
        <v>483</v>
      </c>
      <c r="F77" s="114">
        <v>497</v>
      </c>
      <c r="G77" s="114">
        <v>472</v>
      </c>
      <c r="H77" s="114">
        <v>462</v>
      </c>
      <c r="I77" s="140">
        <v>453</v>
      </c>
      <c r="J77" s="115">
        <v>30</v>
      </c>
      <c r="K77" s="116">
        <v>6.6225165562913908</v>
      </c>
    </row>
    <row r="78" spans="1:11" ht="14.1" customHeight="1" x14ac:dyDescent="0.2">
      <c r="A78" s="306">
        <v>93</v>
      </c>
      <c r="B78" s="307" t="s">
        <v>317</v>
      </c>
      <c r="C78" s="308"/>
      <c r="D78" s="113">
        <v>0.26169104754926337</v>
      </c>
      <c r="E78" s="115">
        <v>100</v>
      </c>
      <c r="F78" s="114">
        <v>98</v>
      </c>
      <c r="G78" s="114">
        <v>100</v>
      </c>
      <c r="H78" s="114">
        <v>101</v>
      </c>
      <c r="I78" s="140">
        <v>98</v>
      </c>
      <c r="J78" s="115">
        <v>2</v>
      </c>
      <c r="K78" s="116">
        <v>2.0408163265306123</v>
      </c>
    </row>
    <row r="79" spans="1:11" ht="14.1" customHeight="1" x14ac:dyDescent="0.2">
      <c r="A79" s="306">
        <v>94</v>
      </c>
      <c r="B79" s="307" t="s">
        <v>318</v>
      </c>
      <c r="C79" s="308"/>
      <c r="D79" s="113" t="s">
        <v>513</v>
      </c>
      <c r="E79" s="115" t="s">
        <v>513</v>
      </c>
      <c r="F79" s="114" t="s">
        <v>513</v>
      </c>
      <c r="G79" s="114" t="s">
        <v>513</v>
      </c>
      <c r="H79" s="114">
        <v>18</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11963</v>
      </c>
      <c r="E12" s="114">
        <v>12228</v>
      </c>
      <c r="F12" s="114">
        <v>12391</v>
      </c>
      <c r="G12" s="114">
        <v>12451</v>
      </c>
      <c r="H12" s="140">
        <v>12228</v>
      </c>
      <c r="I12" s="115">
        <v>-265</v>
      </c>
      <c r="J12" s="116">
        <v>-2.167157343801112</v>
      </c>
      <c r="K12"/>
      <c r="L12"/>
      <c r="M12"/>
      <c r="N12"/>
      <c r="O12"/>
      <c r="P12"/>
    </row>
    <row r="13" spans="1:16" s="110" customFormat="1" ht="14.45" customHeight="1" x14ac:dyDescent="0.2">
      <c r="A13" s="120" t="s">
        <v>105</v>
      </c>
      <c r="B13" s="119" t="s">
        <v>106</v>
      </c>
      <c r="C13" s="113">
        <v>38.343224943576026</v>
      </c>
      <c r="D13" s="115">
        <v>4587</v>
      </c>
      <c r="E13" s="114">
        <v>4643</v>
      </c>
      <c r="F13" s="114">
        <v>4724</v>
      </c>
      <c r="G13" s="114">
        <v>4693</v>
      </c>
      <c r="H13" s="140">
        <v>4550</v>
      </c>
      <c r="I13" s="115">
        <v>37</v>
      </c>
      <c r="J13" s="116">
        <v>0.81318681318681318</v>
      </c>
      <c r="K13"/>
      <c r="L13"/>
      <c r="M13"/>
      <c r="N13"/>
      <c r="O13"/>
      <c r="P13"/>
    </row>
    <row r="14" spans="1:16" s="110" customFormat="1" ht="14.45" customHeight="1" x14ac:dyDescent="0.2">
      <c r="A14" s="120"/>
      <c r="B14" s="119" t="s">
        <v>107</v>
      </c>
      <c r="C14" s="113">
        <v>61.656775056423974</v>
      </c>
      <c r="D14" s="115">
        <v>7376</v>
      </c>
      <c r="E14" s="114">
        <v>7585</v>
      </c>
      <c r="F14" s="114">
        <v>7667</v>
      </c>
      <c r="G14" s="114">
        <v>7758</v>
      </c>
      <c r="H14" s="140">
        <v>7678</v>
      </c>
      <c r="I14" s="115">
        <v>-302</v>
      </c>
      <c r="J14" s="116">
        <v>-3.9333159676999219</v>
      </c>
      <c r="K14"/>
      <c r="L14"/>
      <c r="M14"/>
      <c r="N14"/>
      <c r="O14"/>
      <c r="P14"/>
    </row>
    <row r="15" spans="1:16" s="110" customFormat="1" ht="14.45" customHeight="1" x14ac:dyDescent="0.2">
      <c r="A15" s="118" t="s">
        <v>105</v>
      </c>
      <c r="B15" s="121" t="s">
        <v>108</v>
      </c>
      <c r="C15" s="113">
        <v>14.519769288639973</v>
      </c>
      <c r="D15" s="115">
        <v>1737</v>
      </c>
      <c r="E15" s="114">
        <v>1774</v>
      </c>
      <c r="F15" s="114">
        <v>1800</v>
      </c>
      <c r="G15" s="114">
        <v>1807</v>
      </c>
      <c r="H15" s="140">
        <v>1749</v>
      </c>
      <c r="I15" s="115">
        <v>-12</v>
      </c>
      <c r="J15" s="116">
        <v>-0.68610634648370494</v>
      </c>
      <c r="K15"/>
      <c r="L15"/>
      <c r="M15"/>
      <c r="N15"/>
      <c r="O15"/>
      <c r="P15"/>
    </row>
    <row r="16" spans="1:16" s="110" customFormat="1" ht="14.45" customHeight="1" x14ac:dyDescent="0.2">
      <c r="A16" s="118"/>
      <c r="B16" s="121" t="s">
        <v>109</v>
      </c>
      <c r="C16" s="113">
        <v>48.198612388196942</v>
      </c>
      <c r="D16" s="115">
        <v>5766</v>
      </c>
      <c r="E16" s="114">
        <v>5915</v>
      </c>
      <c r="F16" s="114">
        <v>5999</v>
      </c>
      <c r="G16" s="114">
        <v>6110</v>
      </c>
      <c r="H16" s="140">
        <v>6029</v>
      </c>
      <c r="I16" s="115">
        <v>-263</v>
      </c>
      <c r="J16" s="116">
        <v>-4.3622491292088243</v>
      </c>
      <c r="K16"/>
      <c r="L16"/>
      <c r="M16"/>
      <c r="N16"/>
      <c r="O16"/>
      <c r="P16"/>
    </row>
    <row r="17" spans="1:16" s="110" customFormat="1" ht="14.45" customHeight="1" x14ac:dyDescent="0.2">
      <c r="A17" s="118"/>
      <c r="B17" s="121" t="s">
        <v>110</v>
      </c>
      <c r="C17" s="113">
        <v>20.546685613976429</v>
      </c>
      <c r="D17" s="115">
        <v>2458</v>
      </c>
      <c r="E17" s="114">
        <v>2507</v>
      </c>
      <c r="F17" s="114">
        <v>2562</v>
      </c>
      <c r="G17" s="114">
        <v>2537</v>
      </c>
      <c r="H17" s="140">
        <v>2495</v>
      </c>
      <c r="I17" s="115">
        <v>-37</v>
      </c>
      <c r="J17" s="116">
        <v>-1.4829659318637274</v>
      </c>
      <c r="K17"/>
      <c r="L17"/>
      <c r="M17"/>
      <c r="N17"/>
      <c r="O17"/>
      <c r="P17"/>
    </row>
    <row r="18" spans="1:16" s="110" customFormat="1" ht="14.45" customHeight="1" x14ac:dyDescent="0.2">
      <c r="A18" s="120"/>
      <c r="B18" s="121" t="s">
        <v>111</v>
      </c>
      <c r="C18" s="113">
        <v>16.734932709186658</v>
      </c>
      <c r="D18" s="115">
        <v>2002</v>
      </c>
      <c r="E18" s="114">
        <v>2032</v>
      </c>
      <c r="F18" s="114">
        <v>2030</v>
      </c>
      <c r="G18" s="114">
        <v>1997</v>
      </c>
      <c r="H18" s="140">
        <v>1955</v>
      </c>
      <c r="I18" s="115">
        <v>47</v>
      </c>
      <c r="J18" s="116">
        <v>2.4040920716112533</v>
      </c>
      <c r="K18"/>
      <c r="L18"/>
      <c r="M18"/>
      <c r="N18"/>
      <c r="O18"/>
      <c r="P18"/>
    </row>
    <row r="19" spans="1:16" s="110" customFormat="1" ht="14.45" customHeight="1" x14ac:dyDescent="0.2">
      <c r="A19" s="120"/>
      <c r="B19" s="121" t="s">
        <v>112</v>
      </c>
      <c r="C19" s="113">
        <v>1.6383850204798127</v>
      </c>
      <c r="D19" s="115">
        <v>196</v>
      </c>
      <c r="E19" s="114">
        <v>209</v>
      </c>
      <c r="F19" s="114">
        <v>216</v>
      </c>
      <c r="G19" s="114">
        <v>177</v>
      </c>
      <c r="H19" s="140">
        <v>165</v>
      </c>
      <c r="I19" s="115">
        <v>31</v>
      </c>
      <c r="J19" s="116">
        <v>18.787878787878789</v>
      </c>
      <c r="K19"/>
      <c r="L19"/>
      <c r="M19"/>
      <c r="N19"/>
      <c r="O19"/>
      <c r="P19"/>
    </row>
    <row r="20" spans="1:16" s="110" customFormat="1" ht="14.45" customHeight="1" x14ac:dyDescent="0.2">
      <c r="A20" s="120" t="s">
        <v>113</v>
      </c>
      <c r="B20" s="119" t="s">
        <v>116</v>
      </c>
      <c r="C20" s="113">
        <v>94.70868511242999</v>
      </c>
      <c r="D20" s="115">
        <v>11330</v>
      </c>
      <c r="E20" s="114">
        <v>11608</v>
      </c>
      <c r="F20" s="114">
        <v>11769</v>
      </c>
      <c r="G20" s="114">
        <v>11838</v>
      </c>
      <c r="H20" s="140">
        <v>11610</v>
      </c>
      <c r="I20" s="115">
        <v>-280</v>
      </c>
      <c r="J20" s="116">
        <v>-2.4117140396210162</v>
      </c>
      <c r="K20"/>
      <c r="L20"/>
      <c r="M20"/>
      <c r="N20"/>
      <c r="O20"/>
      <c r="P20"/>
    </row>
    <row r="21" spans="1:16" s="110" customFormat="1" ht="14.45" customHeight="1" x14ac:dyDescent="0.2">
      <c r="A21" s="123"/>
      <c r="B21" s="124" t="s">
        <v>117</v>
      </c>
      <c r="C21" s="125">
        <v>5.1492100643651257</v>
      </c>
      <c r="D21" s="143">
        <v>616</v>
      </c>
      <c r="E21" s="144">
        <v>604</v>
      </c>
      <c r="F21" s="144">
        <v>605</v>
      </c>
      <c r="G21" s="144">
        <v>597</v>
      </c>
      <c r="H21" s="145">
        <v>603</v>
      </c>
      <c r="I21" s="143">
        <v>13</v>
      </c>
      <c r="J21" s="146">
        <v>2.1558872305140961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14485</v>
      </c>
      <c r="E56" s="114">
        <v>14883</v>
      </c>
      <c r="F56" s="114">
        <v>15012</v>
      </c>
      <c r="G56" s="114">
        <v>15084</v>
      </c>
      <c r="H56" s="140">
        <v>14750</v>
      </c>
      <c r="I56" s="115">
        <v>-265</v>
      </c>
      <c r="J56" s="116">
        <v>-1.7966101694915255</v>
      </c>
      <c r="K56"/>
      <c r="L56"/>
      <c r="M56"/>
      <c r="N56"/>
      <c r="O56"/>
      <c r="P56"/>
    </row>
    <row r="57" spans="1:16" s="110" customFormat="1" ht="14.45" customHeight="1" x14ac:dyDescent="0.2">
      <c r="A57" s="120" t="s">
        <v>105</v>
      </c>
      <c r="B57" s="119" t="s">
        <v>106</v>
      </c>
      <c r="C57" s="113">
        <v>36.561960648947185</v>
      </c>
      <c r="D57" s="115">
        <v>5296</v>
      </c>
      <c r="E57" s="114">
        <v>5448</v>
      </c>
      <c r="F57" s="114">
        <v>5511</v>
      </c>
      <c r="G57" s="114">
        <v>5486</v>
      </c>
      <c r="H57" s="140">
        <v>5320</v>
      </c>
      <c r="I57" s="115">
        <v>-24</v>
      </c>
      <c r="J57" s="116">
        <v>-0.45112781954887216</v>
      </c>
    </row>
    <row r="58" spans="1:16" s="110" customFormat="1" ht="14.45" customHeight="1" x14ac:dyDescent="0.2">
      <c r="A58" s="120"/>
      <c r="B58" s="119" t="s">
        <v>107</v>
      </c>
      <c r="C58" s="113">
        <v>63.438039351052815</v>
      </c>
      <c r="D58" s="115">
        <v>9189</v>
      </c>
      <c r="E58" s="114">
        <v>9435</v>
      </c>
      <c r="F58" s="114">
        <v>9501</v>
      </c>
      <c r="G58" s="114">
        <v>9598</v>
      </c>
      <c r="H58" s="140">
        <v>9430</v>
      </c>
      <c r="I58" s="115">
        <v>-241</v>
      </c>
      <c r="J58" s="116">
        <v>-2.5556733828207849</v>
      </c>
    </row>
    <row r="59" spans="1:16" s="110" customFormat="1" ht="14.45" customHeight="1" x14ac:dyDescent="0.2">
      <c r="A59" s="118" t="s">
        <v>105</v>
      </c>
      <c r="B59" s="121" t="s">
        <v>108</v>
      </c>
      <c r="C59" s="113">
        <v>14.090438384535727</v>
      </c>
      <c r="D59" s="115">
        <v>2041</v>
      </c>
      <c r="E59" s="114">
        <v>2106</v>
      </c>
      <c r="F59" s="114">
        <v>2146</v>
      </c>
      <c r="G59" s="114">
        <v>2140</v>
      </c>
      <c r="H59" s="140">
        <v>2017</v>
      </c>
      <c r="I59" s="115">
        <v>24</v>
      </c>
      <c r="J59" s="116">
        <v>1.1898859692612791</v>
      </c>
    </row>
    <row r="60" spans="1:16" s="110" customFormat="1" ht="14.45" customHeight="1" x14ac:dyDescent="0.2">
      <c r="A60" s="118"/>
      <c r="B60" s="121" t="s">
        <v>109</v>
      </c>
      <c r="C60" s="113">
        <v>48.360372799447703</v>
      </c>
      <c r="D60" s="115">
        <v>7005</v>
      </c>
      <c r="E60" s="114">
        <v>7250</v>
      </c>
      <c r="F60" s="114">
        <v>7318</v>
      </c>
      <c r="G60" s="114">
        <v>7424</v>
      </c>
      <c r="H60" s="140">
        <v>7302</v>
      </c>
      <c r="I60" s="115">
        <v>-297</v>
      </c>
      <c r="J60" s="116">
        <v>-4.0673788003286768</v>
      </c>
    </row>
    <row r="61" spans="1:16" s="110" customFormat="1" ht="14.45" customHeight="1" x14ac:dyDescent="0.2">
      <c r="A61" s="118"/>
      <c r="B61" s="121" t="s">
        <v>110</v>
      </c>
      <c r="C61" s="113">
        <v>20.849154297549187</v>
      </c>
      <c r="D61" s="115">
        <v>3020</v>
      </c>
      <c r="E61" s="114">
        <v>3065</v>
      </c>
      <c r="F61" s="114">
        <v>3082</v>
      </c>
      <c r="G61" s="114">
        <v>3076</v>
      </c>
      <c r="H61" s="140">
        <v>3065</v>
      </c>
      <c r="I61" s="115">
        <v>-45</v>
      </c>
      <c r="J61" s="116">
        <v>-1.4681892332789559</v>
      </c>
    </row>
    <row r="62" spans="1:16" s="110" customFormat="1" ht="14.45" customHeight="1" x14ac:dyDescent="0.2">
      <c r="A62" s="120"/>
      <c r="B62" s="121" t="s">
        <v>111</v>
      </c>
      <c r="C62" s="113">
        <v>16.70003451846738</v>
      </c>
      <c r="D62" s="115">
        <v>2419</v>
      </c>
      <c r="E62" s="114">
        <v>2462</v>
      </c>
      <c r="F62" s="114">
        <v>2466</v>
      </c>
      <c r="G62" s="114">
        <v>2444</v>
      </c>
      <c r="H62" s="140">
        <v>2366</v>
      </c>
      <c r="I62" s="115">
        <v>53</v>
      </c>
      <c r="J62" s="116">
        <v>2.2400676246830091</v>
      </c>
    </row>
    <row r="63" spans="1:16" s="110" customFormat="1" ht="14.45" customHeight="1" x14ac:dyDescent="0.2">
      <c r="A63" s="120"/>
      <c r="B63" s="121" t="s">
        <v>112</v>
      </c>
      <c r="C63" s="113">
        <v>1.6845012081463584</v>
      </c>
      <c r="D63" s="115">
        <v>244</v>
      </c>
      <c r="E63" s="114">
        <v>262</v>
      </c>
      <c r="F63" s="114">
        <v>288</v>
      </c>
      <c r="G63" s="114">
        <v>245</v>
      </c>
      <c r="H63" s="140">
        <v>218</v>
      </c>
      <c r="I63" s="115">
        <v>26</v>
      </c>
      <c r="J63" s="116">
        <v>11.926605504587156</v>
      </c>
    </row>
    <row r="64" spans="1:16" s="110" customFormat="1" ht="14.45" customHeight="1" x14ac:dyDescent="0.2">
      <c r="A64" s="120" t="s">
        <v>113</v>
      </c>
      <c r="B64" s="119" t="s">
        <v>116</v>
      </c>
      <c r="C64" s="113">
        <v>95.353814290645502</v>
      </c>
      <c r="D64" s="115">
        <v>13812</v>
      </c>
      <c r="E64" s="114">
        <v>14210</v>
      </c>
      <c r="F64" s="114">
        <v>14366</v>
      </c>
      <c r="G64" s="114">
        <v>14432</v>
      </c>
      <c r="H64" s="140">
        <v>14119</v>
      </c>
      <c r="I64" s="115">
        <v>-307</v>
      </c>
      <c r="J64" s="116">
        <v>-2.1743749557334087</v>
      </c>
    </row>
    <row r="65" spans="1:10" s="110" customFormat="1" ht="14.45" customHeight="1" x14ac:dyDescent="0.2">
      <c r="A65" s="123"/>
      <c r="B65" s="124" t="s">
        <v>117</v>
      </c>
      <c r="C65" s="125">
        <v>4.52882292026234</v>
      </c>
      <c r="D65" s="143">
        <v>656</v>
      </c>
      <c r="E65" s="144">
        <v>655</v>
      </c>
      <c r="F65" s="144">
        <v>628</v>
      </c>
      <c r="G65" s="144">
        <v>635</v>
      </c>
      <c r="H65" s="145">
        <v>615</v>
      </c>
      <c r="I65" s="143">
        <v>41</v>
      </c>
      <c r="J65" s="146">
        <v>6.666666666666667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11963</v>
      </c>
      <c r="G11" s="114">
        <v>12228</v>
      </c>
      <c r="H11" s="114">
        <v>12391</v>
      </c>
      <c r="I11" s="114">
        <v>12451</v>
      </c>
      <c r="J11" s="140">
        <v>12228</v>
      </c>
      <c r="K11" s="114">
        <v>-265</v>
      </c>
      <c r="L11" s="116">
        <v>-2.167157343801112</v>
      </c>
    </row>
    <row r="12" spans="1:17" s="110" customFormat="1" ht="24" customHeight="1" x14ac:dyDescent="0.2">
      <c r="A12" s="604" t="s">
        <v>185</v>
      </c>
      <c r="B12" s="605"/>
      <c r="C12" s="605"/>
      <c r="D12" s="606"/>
      <c r="E12" s="113">
        <v>38.343224943576026</v>
      </c>
      <c r="F12" s="115">
        <v>4587</v>
      </c>
      <c r="G12" s="114">
        <v>4643</v>
      </c>
      <c r="H12" s="114">
        <v>4724</v>
      </c>
      <c r="I12" s="114">
        <v>4693</v>
      </c>
      <c r="J12" s="140">
        <v>4550</v>
      </c>
      <c r="K12" s="114">
        <v>37</v>
      </c>
      <c r="L12" s="116">
        <v>0.81318681318681318</v>
      </c>
    </row>
    <row r="13" spans="1:17" s="110" customFormat="1" ht="15" customHeight="1" x14ac:dyDescent="0.2">
      <c r="A13" s="120"/>
      <c r="B13" s="612" t="s">
        <v>107</v>
      </c>
      <c r="C13" s="612"/>
      <c r="E13" s="113">
        <v>61.656775056423974</v>
      </c>
      <c r="F13" s="115">
        <v>7376</v>
      </c>
      <c r="G13" s="114">
        <v>7585</v>
      </c>
      <c r="H13" s="114">
        <v>7667</v>
      </c>
      <c r="I13" s="114">
        <v>7758</v>
      </c>
      <c r="J13" s="140">
        <v>7678</v>
      </c>
      <c r="K13" s="114">
        <v>-302</v>
      </c>
      <c r="L13" s="116">
        <v>-3.9333159676999219</v>
      </c>
    </row>
    <row r="14" spans="1:17" s="110" customFormat="1" ht="22.5" customHeight="1" x14ac:dyDescent="0.2">
      <c r="A14" s="604" t="s">
        <v>186</v>
      </c>
      <c r="B14" s="605"/>
      <c r="C14" s="605"/>
      <c r="D14" s="606"/>
      <c r="E14" s="113">
        <v>14.519769288639973</v>
      </c>
      <c r="F14" s="115">
        <v>1737</v>
      </c>
      <c r="G14" s="114">
        <v>1774</v>
      </c>
      <c r="H14" s="114">
        <v>1800</v>
      </c>
      <c r="I14" s="114">
        <v>1807</v>
      </c>
      <c r="J14" s="140">
        <v>1749</v>
      </c>
      <c r="K14" s="114">
        <v>-12</v>
      </c>
      <c r="L14" s="116">
        <v>-0.68610634648370494</v>
      </c>
    </row>
    <row r="15" spans="1:17" s="110" customFormat="1" ht="15" customHeight="1" x14ac:dyDescent="0.2">
      <c r="A15" s="120"/>
      <c r="B15" s="119"/>
      <c r="C15" s="258" t="s">
        <v>106</v>
      </c>
      <c r="E15" s="113">
        <v>45.077720207253883</v>
      </c>
      <c r="F15" s="115">
        <v>783</v>
      </c>
      <c r="G15" s="114">
        <v>769</v>
      </c>
      <c r="H15" s="114">
        <v>806</v>
      </c>
      <c r="I15" s="114">
        <v>791</v>
      </c>
      <c r="J15" s="140">
        <v>757</v>
      </c>
      <c r="K15" s="114">
        <v>26</v>
      </c>
      <c r="L15" s="116">
        <v>3.4346103038309117</v>
      </c>
    </row>
    <row r="16" spans="1:17" s="110" customFormat="1" ht="15" customHeight="1" x14ac:dyDescent="0.2">
      <c r="A16" s="120"/>
      <c r="B16" s="119"/>
      <c r="C16" s="258" t="s">
        <v>107</v>
      </c>
      <c r="E16" s="113">
        <v>54.922279792746117</v>
      </c>
      <c r="F16" s="115">
        <v>954</v>
      </c>
      <c r="G16" s="114">
        <v>1005</v>
      </c>
      <c r="H16" s="114">
        <v>994</v>
      </c>
      <c r="I16" s="114">
        <v>1016</v>
      </c>
      <c r="J16" s="140">
        <v>992</v>
      </c>
      <c r="K16" s="114">
        <v>-38</v>
      </c>
      <c r="L16" s="116">
        <v>-3.8306451612903225</v>
      </c>
    </row>
    <row r="17" spans="1:12" s="110" customFormat="1" ht="15" customHeight="1" x14ac:dyDescent="0.2">
      <c r="A17" s="120"/>
      <c r="B17" s="121" t="s">
        <v>109</v>
      </c>
      <c r="C17" s="258"/>
      <c r="E17" s="113">
        <v>48.198612388196942</v>
      </c>
      <c r="F17" s="115">
        <v>5766</v>
      </c>
      <c r="G17" s="114">
        <v>5915</v>
      </c>
      <c r="H17" s="114">
        <v>5999</v>
      </c>
      <c r="I17" s="114">
        <v>6110</v>
      </c>
      <c r="J17" s="140">
        <v>6029</v>
      </c>
      <c r="K17" s="114">
        <v>-263</v>
      </c>
      <c r="L17" s="116">
        <v>-4.3622491292088243</v>
      </c>
    </row>
    <row r="18" spans="1:12" s="110" customFormat="1" ht="15" customHeight="1" x14ac:dyDescent="0.2">
      <c r="A18" s="120"/>
      <c r="B18" s="119"/>
      <c r="C18" s="258" t="s">
        <v>106</v>
      </c>
      <c r="E18" s="113">
        <v>34.131113423517171</v>
      </c>
      <c r="F18" s="115">
        <v>1968</v>
      </c>
      <c r="G18" s="114">
        <v>2007</v>
      </c>
      <c r="H18" s="114">
        <v>2033</v>
      </c>
      <c r="I18" s="114">
        <v>2042</v>
      </c>
      <c r="J18" s="140">
        <v>1992</v>
      </c>
      <c r="K18" s="114">
        <v>-24</v>
      </c>
      <c r="L18" s="116">
        <v>-1.2048192771084338</v>
      </c>
    </row>
    <row r="19" spans="1:12" s="110" customFormat="1" ht="15" customHeight="1" x14ac:dyDescent="0.2">
      <c r="A19" s="120"/>
      <c r="B19" s="119"/>
      <c r="C19" s="258" t="s">
        <v>107</v>
      </c>
      <c r="E19" s="113">
        <v>65.868886576482836</v>
      </c>
      <c r="F19" s="115">
        <v>3798</v>
      </c>
      <c r="G19" s="114">
        <v>3908</v>
      </c>
      <c r="H19" s="114">
        <v>3966</v>
      </c>
      <c r="I19" s="114">
        <v>4068</v>
      </c>
      <c r="J19" s="140">
        <v>4037</v>
      </c>
      <c r="K19" s="114">
        <v>-239</v>
      </c>
      <c r="L19" s="116">
        <v>-5.9202378003467926</v>
      </c>
    </row>
    <row r="20" spans="1:12" s="110" customFormat="1" ht="15" customHeight="1" x14ac:dyDescent="0.2">
      <c r="A20" s="120"/>
      <c r="B20" s="121" t="s">
        <v>110</v>
      </c>
      <c r="C20" s="258"/>
      <c r="E20" s="113">
        <v>20.546685613976429</v>
      </c>
      <c r="F20" s="115">
        <v>2458</v>
      </c>
      <c r="G20" s="114">
        <v>2507</v>
      </c>
      <c r="H20" s="114">
        <v>2562</v>
      </c>
      <c r="I20" s="114">
        <v>2537</v>
      </c>
      <c r="J20" s="140">
        <v>2495</v>
      </c>
      <c r="K20" s="114">
        <v>-37</v>
      </c>
      <c r="L20" s="116">
        <v>-1.4829659318637274</v>
      </c>
    </row>
    <row r="21" spans="1:12" s="110" customFormat="1" ht="15" customHeight="1" x14ac:dyDescent="0.2">
      <c r="A21" s="120"/>
      <c r="B21" s="119"/>
      <c r="C21" s="258" t="s">
        <v>106</v>
      </c>
      <c r="E21" s="113">
        <v>31.163547599674533</v>
      </c>
      <c r="F21" s="115">
        <v>766</v>
      </c>
      <c r="G21" s="114">
        <v>782</v>
      </c>
      <c r="H21" s="114">
        <v>792</v>
      </c>
      <c r="I21" s="114">
        <v>789</v>
      </c>
      <c r="J21" s="140">
        <v>758</v>
      </c>
      <c r="K21" s="114">
        <v>8</v>
      </c>
      <c r="L21" s="116">
        <v>1.0554089709762533</v>
      </c>
    </row>
    <row r="22" spans="1:12" s="110" customFormat="1" ht="15" customHeight="1" x14ac:dyDescent="0.2">
      <c r="A22" s="120"/>
      <c r="B22" s="119"/>
      <c r="C22" s="258" t="s">
        <v>107</v>
      </c>
      <c r="E22" s="113">
        <v>68.83645240032547</v>
      </c>
      <c r="F22" s="115">
        <v>1692</v>
      </c>
      <c r="G22" s="114">
        <v>1725</v>
      </c>
      <c r="H22" s="114">
        <v>1770</v>
      </c>
      <c r="I22" s="114">
        <v>1748</v>
      </c>
      <c r="J22" s="140">
        <v>1737</v>
      </c>
      <c r="K22" s="114">
        <v>-45</v>
      </c>
      <c r="L22" s="116">
        <v>-2.5906735751295336</v>
      </c>
    </row>
    <row r="23" spans="1:12" s="110" customFormat="1" ht="15" customHeight="1" x14ac:dyDescent="0.2">
      <c r="A23" s="120"/>
      <c r="B23" s="121" t="s">
        <v>111</v>
      </c>
      <c r="C23" s="258"/>
      <c r="E23" s="113">
        <v>16.734932709186658</v>
      </c>
      <c r="F23" s="115">
        <v>2002</v>
      </c>
      <c r="G23" s="114">
        <v>2032</v>
      </c>
      <c r="H23" s="114">
        <v>2030</v>
      </c>
      <c r="I23" s="114">
        <v>1997</v>
      </c>
      <c r="J23" s="140">
        <v>1955</v>
      </c>
      <c r="K23" s="114">
        <v>47</v>
      </c>
      <c r="L23" s="116">
        <v>2.4040920716112533</v>
      </c>
    </row>
    <row r="24" spans="1:12" s="110" customFormat="1" ht="15" customHeight="1" x14ac:dyDescent="0.2">
      <c r="A24" s="120"/>
      <c r="B24" s="119"/>
      <c r="C24" s="258" t="s">
        <v>106</v>
      </c>
      <c r="E24" s="113">
        <v>53.446553446553445</v>
      </c>
      <c r="F24" s="115">
        <v>1070</v>
      </c>
      <c r="G24" s="114">
        <v>1085</v>
      </c>
      <c r="H24" s="114">
        <v>1093</v>
      </c>
      <c r="I24" s="114">
        <v>1071</v>
      </c>
      <c r="J24" s="140">
        <v>1043</v>
      </c>
      <c r="K24" s="114">
        <v>27</v>
      </c>
      <c r="L24" s="116">
        <v>2.588686481303931</v>
      </c>
    </row>
    <row r="25" spans="1:12" s="110" customFormat="1" ht="15" customHeight="1" x14ac:dyDescent="0.2">
      <c r="A25" s="120"/>
      <c r="B25" s="119"/>
      <c r="C25" s="258" t="s">
        <v>107</v>
      </c>
      <c r="E25" s="113">
        <v>46.553446553446555</v>
      </c>
      <c r="F25" s="115">
        <v>932</v>
      </c>
      <c r="G25" s="114">
        <v>947</v>
      </c>
      <c r="H25" s="114">
        <v>937</v>
      </c>
      <c r="I25" s="114">
        <v>926</v>
      </c>
      <c r="J25" s="140">
        <v>912</v>
      </c>
      <c r="K25" s="114">
        <v>20</v>
      </c>
      <c r="L25" s="116">
        <v>2.192982456140351</v>
      </c>
    </row>
    <row r="26" spans="1:12" s="110" customFormat="1" ht="15" customHeight="1" x14ac:dyDescent="0.2">
      <c r="A26" s="120"/>
      <c r="C26" s="121" t="s">
        <v>187</v>
      </c>
      <c r="D26" s="110" t="s">
        <v>188</v>
      </c>
      <c r="E26" s="113">
        <v>1.6383850204798127</v>
      </c>
      <c r="F26" s="115">
        <v>196</v>
      </c>
      <c r="G26" s="114">
        <v>209</v>
      </c>
      <c r="H26" s="114">
        <v>216</v>
      </c>
      <c r="I26" s="114">
        <v>177</v>
      </c>
      <c r="J26" s="140">
        <v>165</v>
      </c>
      <c r="K26" s="114">
        <v>31</v>
      </c>
      <c r="L26" s="116">
        <v>18.787878787878789</v>
      </c>
    </row>
    <row r="27" spans="1:12" s="110" customFormat="1" ht="15" customHeight="1" x14ac:dyDescent="0.2">
      <c r="A27" s="120"/>
      <c r="B27" s="119"/>
      <c r="D27" s="259" t="s">
        <v>106</v>
      </c>
      <c r="E27" s="113">
        <v>50.510204081632651</v>
      </c>
      <c r="F27" s="115">
        <v>99</v>
      </c>
      <c r="G27" s="114">
        <v>108</v>
      </c>
      <c r="H27" s="114">
        <v>110</v>
      </c>
      <c r="I27" s="114">
        <v>85</v>
      </c>
      <c r="J27" s="140">
        <v>75</v>
      </c>
      <c r="K27" s="114">
        <v>24</v>
      </c>
      <c r="L27" s="116">
        <v>32</v>
      </c>
    </row>
    <row r="28" spans="1:12" s="110" customFormat="1" ht="15" customHeight="1" x14ac:dyDescent="0.2">
      <c r="A28" s="120"/>
      <c r="B28" s="119"/>
      <c r="D28" s="259" t="s">
        <v>107</v>
      </c>
      <c r="E28" s="113">
        <v>49.489795918367349</v>
      </c>
      <c r="F28" s="115">
        <v>97</v>
      </c>
      <c r="G28" s="114">
        <v>101</v>
      </c>
      <c r="H28" s="114">
        <v>106</v>
      </c>
      <c r="I28" s="114">
        <v>92</v>
      </c>
      <c r="J28" s="140">
        <v>90</v>
      </c>
      <c r="K28" s="114">
        <v>7</v>
      </c>
      <c r="L28" s="116">
        <v>7.7777777777777777</v>
      </c>
    </row>
    <row r="29" spans="1:12" s="110" customFormat="1" ht="24" customHeight="1" x14ac:dyDescent="0.2">
      <c r="A29" s="604" t="s">
        <v>189</v>
      </c>
      <c r="B29" s="605"/>
      <c r="C29" s="605"/>
      <c r="D29" s="606"/>
      <c r="E29" s="113">
        <v>94.70868511242999</v>
      </c>
      <c r="F29" s="115">
        <v>11330</v>
      </c>
      <c r="G29" s="114">
        <v>11608</v>
      </c>
      <c r="H29" s="114">
        <v>11769</v>
      </c>
      <c r="I29" s="114">
        <v>11838</v>
      </c>
      <c r="J29" s="140">
        <v>11610</v>
      </c>
      <c r="K29" s="114">
        <v>-280</v>
      </c>
      <c r="L29" s="116">
        <v>-2.4117140396210162</v>
      </c>
    </row>
    <row r="30" spans="1:12" s="110" customFormat="1" ht="15" customHeight="1" x14ac:dyDescent="0.2">
      <c r="A30" s="120"/>
      <c r="B30" s="119"/>
      <c r="C30" s="258" t="s">
        <v>106</v>
      </c>
      <c r="E30" s="113">
        <v>38.128861429832305</v>
      </c>
      <c r="F30" s="115">
        <v>4320</v>
      </c>
      <c r="G30" s="114">
        <v>4389</v>
      </c>
      <c r="H30" s="114">
        <v>4464</v>
      </c>
      <c r="I30" s="114">
        <v>4429</v>
      </c>
      <c r="J30" s="140">
        <v>4272</v>
      </c>
      <c r="K30" s="114">
        <v>48</v>
      </c>
      <c r="L30" s="116">
        <v>1.1235955056179776</v>
      </c>
    </row>
    <row r="31" spans="1:12" s="110" customFormat="1" ht="15" customHeight="1" x14ac:dyDescent="0.2">
      <c r="A31" s="120"/>
      <c r="B31" s="119"/>
      <c r="C31" s="258" t="s">
        <v>107</v>
      </c>
      <c r="E31" s="113">
        <v>61.871138570167695</v>
      </c>
      <c r="F31" s="115">
        <v>7010</v>
      </c>
      <c r="G31" s="114">
        <v>7219</v>
      </c>
      <c r="H31" s="114">
        <v>7305</v>
      </c>
      <c r="I31" s="114">
        <v>7409</v>
      </c>
      <c r="J31" s="140">
        <v>7338</v>
      </c>
      <c r="K31" s="114">
        <v>-328</v>
      </c>
      <c r="L31" s="116">
        <v>-4.4698828018533661</v>
      </c>
    </row>
    <row r="32" spans="1:12" s="110" customFormat="1" ht="15" customHeight="1" x14ac:dyDescent="0.2">
      <c r="A32" s="120"/>
      <c r="B32" s="119" t="s">
        <v>117</v>
      </c>
      <c r="C32" s="258"/>
      <c r="E32" s="113">
        <v>5.1492100643651257</v>
      </c>
      <c r="F32" s="114">
        <v>616</v>
      </c>
      <c r="G32" s="114">
        <v>604</v>
      </c>
      <c r="H32" s="114">
        <v>605</v>
      </c>
      <c r="I32" s="114">
        <v>597</v>
      </c>
      <c r="J32" s="140">
        <v>603</v>
      </c>
      <c r="K32" s="114">
        <v>13</v>
      </c>
      <c r="L32" s="116">
        <v>2.1558872305140961</v>
      </c>
    </row>
    <row r="33" spans="1:12" s="110" customFormat="1" ht="15" customHeight="1" x14ac:dyDescent="0.2">
      <c r="A33" s="120"/>
      <c r="B33" s="119"/>
      <c r="C33" s="258" t="s">
        <v>106</v>
      </c>
      <c r="E33" s="113">
        <v>43.344155844155843</v>
      </c>
      <c r="F33" s="114">
        <v>267</v>
      </c>
      <c r="G33" s="114">
        <v>253</v>
      </c>
      <c r="H33" s="114">
        <v>259</v>
      </c>
      <c r="I33" s="114">
        <v>262</v>
      </c>
      <c r="J33" s="140">
        <v>278</v>
      </c>
      <c r="K33" s="114">
        <v>-11</v>
      </c>
      <c r="L33" s="116">
        <v>-3.9568345323741005</v>
      </c>
    </row>
    <row r="34" spans="1:12" s="110" customFormat="1" ht="15" customHeight="1" x14ac:dyDescent="0.2">
      <c r="A34" s="120"/>
      <c r="B34" s="119"/>
      <c r="C34" s="258" t="s">
        <v>107</v>
      </c>
      <c r="E34" s="113">
        <v>56.655844155844157</v>
      </c>
      <c r="F34" s="114">
        <v>349</v>
      </c>
      <c r="G34" s="114">
        <v>351</v>
      </c>
      <c r="H34" s="114">
        <v>346</v>
      </c>
      <c r="I34" s="114">
        <v>335</v>
      </c>
      <c r="J34" s="140">
        <v>325</v>
      </c>
      <c r="K34" s="114">
        <v>24</v>
      </c>
      <c r="L34" s="116">
        <v>7.384615384615385</v>
      </c>
    </row>
    <row r="35" spans="1:12" s="110" customFormat="1" ht="24" customHeight="1" x14ac:dyDescent="0.2">
      <c r="A35" s="604" t="s">
        <v>192</v>
      </c>
      <c r="B35" s="605"/>
      <c r="C35" s="605"/>
      <c r="D35" s="606"/>
      <c r="E35" s="113">
        <v>14.937724651007272</v>
      </c>
      <c r="F35" s="114">
        <v>1787</v>
      </c>
      <c r="G35" s="114">
        <v>1847</v>
      </c>
      <c r="H35" s="114">
        <v>1875</v>
      </c>
      <c r="I35" s="114">
        <v>1933</v>
      </c>
      <c r="J35" s="114">
        <v>1879</v>
      </c>
      <c r="K35" s="318">
        <v>-92</v>
      </c>
      <c r="L35" s="319">
        <v>-4.8962213943587019</v>
      </c>
    </row>
    <row r="36" spans="1:12" s="110" customFormat="1" ht="15" customHeight="1" x14ac:dyDescent="0.2">
      <c r="A36" s="120"/>
      <c r="B36" s="119"/>
      <c r="C36" s="258" t="s">
        <v>106</v>
      </c>
      <c r="E36" s="113">
        <v>37.716843872411864</v>
      </c>
      <c r="F36" s="114">
        <v>674</v>
      </c>
      <c r="G36" s="114">
        <v>668</v>
      </c>
      <c r="H36" s="114">
        <v>690</v>
      </c>
      <c r="I36" s="114">
        <v>710</v>
      </c>
      <c r="J36" s="114">
        <v>685</v>
      </c>
      <c r="K36" s="318">
        <v>-11</v>
      </c>
      <c r="L36" s="116">
        <v>-1.6058394160583942</v>
      </c>
    </row>
    <row r="37" spans="1:12" s="110" customFormat="1" ht="15" customHeight="1" x14ac:dyDescent="0.2">
      <c r="A37" s="120"/>
      <c r="B37" s="119"/>
      <c r="C37" s="258" t="s">
        <v>107</v>
      </c>
      <c r="E37" s="113">
        <v>62.283156127588136</v>
      </c>
      <c r="F37" s="114">
        <v>1113</v>
      </c>
      <c r="G37" s="114">
        <v>1179</v>
      </c>
      <c r="H37" s="114">
        <v>1185</v>
      </c>
      <c r="I37" s="114">
        <v>1223</v>
      </c>
      <c r="J37" s="140">
        <v>1194</v>
      </c>
      <c r="K37" s="114">
        <v>-81</v>
      </c>
      <c r="L37" s="116">
        <v>-6.78391959798995</v>
      </c>
    </row>
    <row r="38" spans="1:12" s="110" customFormat="1" ht="15" customHeight="1" x14ac:dyDescent="0.2">
      <c r="A38" s="120"/>
      <c r="B38" s="119" t="s">
        <v>328</v>
      </c>
      <c r="C38" s="258"/>
      <c r="E38" s="113">
        <v>65.48524617570844</v>
      </c>
      <c r="F38" s="114">
        <v>7834</v>
      </c>
      <c r="G38" s="114">
        <v>8018</v>
      </c>
      <c r="H38" s="114">
        <v>8096</v>
      </c>
      <c r="I38" s="114">
        <v>8141</v>
      </c>
      <c r="J38" s="140">
        <v>8054</v>
      </c>
      <c r="K38" s="114">
        <v>-220</v>
      </c>
      <c r="L38" s="116">
        <v>-2.7315619567916563</v>
      </c>
    </row>
    <row r="39" spans="1:12" s="110" customFormat="1" ht="15" customHeight="1" x14ac:dyDescent="0.2">
      <c r="A39" s="120"/>
      <c r="B39" s="119"/>
      <c r="C39" s="258" t="s">
        <v>106</v>
      </c>
      <c r="E39" s="113">
        <v>38.664794485575698</v>
      </c>
      <c r="F39" s="115">
        <v>3029</v>
      </c>
      <c r="G39" s="114">
        <v>3088</v>
      </c>
      <c r="H39" s="114">
        <v>3136</v>
      </c>
      <c r="I39" s="114">
        <v>3123</v>
      </c>
      <c r="J39" s="140">
        <v>3051</v>
      </c>
      <c r="K39" s="114">
        <v>-22</v>
      </c>
      <c r="L39" s="116">
        <v>-0.72107505735824318</v>
      </c>
    </row>
    <row r="40" spans="1:12" s="110" customFormat="1" ht="15" customHeight="1" x14ac:dyDescent="0.2">
      <c r="A40" s="120"/>
      <c r="B40" s="119"/>
      <c r="C40" s="258" t="s">
        <v>107</v>
      </c>
      <c r="E40" s="113">
        <v>61.335205514424302</v>
      </c>
      <c r="F40" s="115">
        <v>4805</v>
      </c>
      <c r="G40" s="114">
        <v>4930</v>
      </c>
      <c r="H40" s="114">
        <v>4960</v>
      </c>
      <c r="I40" s="114">
        <v>5018</v>
      </c>
      <c r="J40" s="140">
        <v>5003</v>
      </c>
      <c r="K40" s="114">
        <v>-198</v>
      </c>
      <c r="L40" s="116">
        <v>-3.957625424745153</v>
      </c>
    </row>
    <row r="41" spans="1:12" s="110" customFormat="1" ht="15" customHeight="1" x14ac:dyDescent="0.2">
      <c r="A41" s="120"/>
      <c r="B41" s="320" t="s">
        <v>517</v>
      </c>
      <c r="C41" s="258"/>
      <c r="E41" s="113">
        <v>6.110507397809914</v>
      </c>
      <c r="F41" s="115">
        <v>731</v>
      </c>
      <c r="G41" s="114">
        <v>739</v>
      </c>
      <c r="H41" s="114">
        <v>743</v>
      </c>
      <c r="I41" s="114">
        <v>713</v>
      </c>
      <c r="J41" s="140">
        <v>670</v>
      </c>
      <c r="K41" s="114">
        <v>61</v>
      </c>
      <c r="L41" s="116">
        <v>9.1044776119402986</v>
      </c>
    </row>
    <row r="42" spans="1:12" s="110" customFormat="1" ht="15" customHeight="1" x14ac:dyDescent="0.2">
      <c r="A42" s="120"/>
      <c r="B42" s="119"/>
      <c r="C42" s="268" t="s">
        <v>106</v>
      </c>
      <c r="D42" s="182"/>
      <c r="E42" s="113">
        <v>45.00683994528044</v>
      </c>
      <c r="F42" s="115">
        <v>329</v>
      </c>
      <c r="G42" s="114">
        <v>333</v>
      </c>
      <c r="H42" s="114">
        <v>343</v>
      </c>
      <c r="I42" s="114">
        <v>320</v>
      </c>
      <c r="J42" s="140">
        <v>296</v>
      </c>
      <c r="K42" s="114">
        <v>33</v>
      </c>
      <c r="L42" s="116">
        <v>11.148648648648649</v>
      </c>
    </row>
    <row r="43" spans="1:12" s="110" customFormat="1" ht="15" customHeight="1" x14ac:dyDescent="0.2">
      <c r="A43" s="120"/>
      <c r="B43" s="119"/>
      <c r="C43" s="268" t="s">
        <v>107</v>
      </c>
      <c r="D43" s="182"/>
      <c r="E43" s="113">
        <v>54.99316005471956</v>
      </c>
      <c r="F43" s="115">
        <v>402</v>
      </c>
      <c r="G43" s="114">
        <v>406</v>
      </c>
      <c r="H43" s="114">
        <v>400</v>
      </c>
      <c r="I43" s="114">
        <v>393</v>
      </c>
      <c r="J43" s="140">
        <v>374</v>
      </c>
      <c r="K43" s="114">
        <v>28</v>
      </c>
      <c r="L43" s="116">
        <v>7.4866310160427805</v>
      </c>
    </row>
    <row r="44" spans="1:12" s="110" customFormat="1" ht="15" customHeight="1" x14ac:dyDescent="0.2">
      <c r="A44" s="120"/>
      <c r="B44" s="119" t="s">
        <v>205</v>
      </c>
      <c r="C44" s="268"/>
      <c r="D44" s="182"/>
      <c r="E44" s="113">
        <v>13.46652177547438</v>
      </c>
      <c r="F44" s="115">
        <v>1611</v>
      </c>
      <c r="G44" s="114">
        <v>1624</v>
      </c>
      <c r="H44" s="114">
        <v>1677</v>
      </c>
      <c r="I44" s="114">
        <v>1664</v>
      </c>
      <c r="J44" s="140">
        <v>1625</v>
      </c>
      <c r="K44" s="114">
        <v>-14</v>
      </c>
      <c r="L44" s="116">
        <v>-0.86153846153846159</v>
      </c>
    </row>
    <row r="45" spans="1:12" s="110" customFormat="1" ht="15" customHeight="1" x14ac:dyDescent="0.2">
      <c r="A45" s="120"/>
      <c r="B45" s="119"/>
      <c r="C45" s="268" t="s">
        <v>106</v>
      </c>
      <c r="D45" s="182"/>
      <c r="E45" s="113">
        <v>34.450651769087521</v>
      </c>
      <c r="F45" s="115">
        <v>555</v>
      </c>
      <c r="G45" s="114">
        <v>554</v>
      </c>
      <c r="H45" s="114">
        <v>555</v>
      </c>
      <c r="I45" s="114">
        <v>540</v>
      </c>
      <c r="J45" s="140">
        <v>518</v>
      </c>
      <c r="K45" s="114">
        <v>37</v>
      </c>
      <c r="L45" s="116">
        <v>7.1428571428571432</v>
      </c>
    </row>
    <row r="46" spans="1:12" s="110" customFormat="1" ht="15" customHeight="1" x14ac:dyDescent="0.2">
      <c r="A46" s="123"/>
      <c r="B46" s="124"/>
      <c r="C46" s="260" t="s">
        <v>107</v>
      </c>
      <c r="D46" s="261"/>
      <c r="E46" s="125">
        <v>65.549348230912472</v>
      </c>
      <c r="F46" s="143">
        <v>1056</v>
      </c>
      <c r="G46" s="144">
        <v>1070</v>
      </c>
      <c r="H46" s="144">
        <v>1122</v>
      </c>
      <c r="I46" s="144">
        <v>1124</v>
      </c>
      <c r="J46" s="145">
        <v>1107</v>
      </c>
      <c r="K46" s="144">
        <v>-51</v>
      </c>
      <c r="L46" s="146">
        <v>-4.6070460704607044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11963</v>
      </c>
      <c r="E11" s="114">
        <v>12228</v>
      </c>
      <c r="F11" s="114">
        <v>12391</v>
      </c>
      <c r="G11" s="114">
        <v>12451</v>
      </c>
      <c r="H11" s="140">
        <v>12228</v>
      </c>
      <c r="I11" s="115">
        <v>-265</v>
      </c>
      <c r="J11" s="116">
        <v>-2.167157343801112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12.722561230460586</v>
      </c>
      <c r="D14" s="115">
        <v>1522</v>
      </c>
      <c r="E14" s="114">
        <v>1623</v>
      </c>
      <c r="F14" s="114">
        <v>1611</v>
      </c>
      <c r="G14" s="114">
        <v>1584</v>
      </c>
      <c r="H14" s="140">
        <v>1576</v>
      </c>
      <c r="I14" s="115">
        <v>-54</v>
      </c>
      <c r="J14" s="116">
        <v>-3.4263959390862944</v>
      </c>
      <c r="K14" s="110"/>
      <c r="L14" s="110"/>
      <c r="M14" s="110"/>
      <c r="N14" s="110"/>
      <c r="O14" s="110"/>
    </row>
    <row r="15" spans="1:15" s="110" customFormat="1" ht="24.95" customHeight="1" x14ac:dyDescent="0.2">
      <c r="A15" s="193" t="s">
        <v>216</v>
      </c>
      <c r="B15" s="199" t="s">
        <v>217</v>
      </c>
      <c r="C15" s="113">
        <v>6.7457995486082085</v>
      </c>
      <c r="D15" s="115">
        <v>807</v>
      </c>
      <c r="E15" s="114">
        <v>876</v>
      </c>
      <c r="F15" s="114">
        <v>857</v>
      </c>
      <c r="G15" s="114">
        <v>852</v>
      </c>
      <c r="H15" s="140">
        <v>841</v>
      </c>
      <c r="I15" s="115">
        <v>-34</v>
      </c>
      <c r="J15" s="116">
        <v>-4.0428061831153386</v>
      </c>
    </row>
    <row r="16" spans="1:15" s="287" customFormat="1" ht="24.95" customHeight="1" x14ac:dyDescent="0.2">
      <c r="A16" s="193" t="s">
        <v>218</v>
      </c>
      <c r="B16" s="199" t="s">
        <v>141</v>
      </c>
      <c r="C16" s="113">
        <v>4.497199699072139</v>
      </c>
      <c r="D16" s="115">
        <v>538</v>
      </c>
      <c r="E16" s="114">
        <v>562</v>
      </c>
      <c r="F16" s="114">
        <v>575</v>
      </c>
      <c r="G16" s="114">
        <v>573</v>
      </c>
      <c r="H16" s="140">
        <v>578</v>
      </c>
      <c r="I16" s="115">
        <v>-40</v>
      </c>
      <c r="J16" s="116">
        <v>-6.9204152249134951</v>
      </c>
      <c r="K16" s="110"/>
      <c r="L16" s="110"/>
      <c r="M16" s="110"/>
      <c r="N16" s="110"/>
      <c r="O16" s="110"/>
    </row>
    <row r="17" spans="1:15" s="110" customFormat="1" ht="24.95" customHeight="1" x14ac:dyDescent="0.2">
      <c r="A17" s="193" t="s">
        <v>142</v>
      </c>
      <c r="B17" s="199" t="s">
        <v>220</v>
      </c>
      <c r="C17" s="113">
        <v>1.4795619827802391</v>
      </c>
      <c r="D17" s="115">
        <v>177</v>
      </c>
      <c r="E17" s="114">
        <v>185</v>
      </c>
      <c r="F17" s="114">
        <v>179</v>
      </c>
      <c r="G17" s="114">
        <v>159</v>
      </c>
      <c r="H17" s="140">
        <v>157</v>
      </c>
      <c r="I17" s="115">
        <v>20</v>
      </c>
      <c r="J17" s="116">
        <v>12.738853503184714</v>
      </c>
    </row>
    <row r="18" spans="1:15" s="287" customFormat="1" ht="24.95" customHeight="1" x14ac:dyDescent="0.2">
      <c r="A18" s="201" t="s">
        <v>144</v>
      </c>
      <c r="B18" s="202" t="s">
        <v>145</v>
      </c>
      <c r="C18" s="113">
        <v>7.0132909805232799</v>
      </c>
      <c r="D18" s="115">
        <v>839</v>
      </c>
      <c r="E18" s="114">
        <v>816</v>
      </c>
      <c r="F18" s="114">
        <v>834</v>
      </c>
      <c r="G18" s="114">
        <v>826</v>
      </c>
      <c r="H18" s="140">
        <v>792</v>
      </c>
      <c r="I18" s="115">
        <v>47</v>
      </c>
      <c r="J18" s="116">
        <v>5.9343434343434343</v>
      </c>
      <c r="K18" s="110"/>
      <c r="L18" s="110"/>
      <c r="M18" s="110"/>
      <c r="N18" s="110"/>
      <c r="O18" s="110"/>
    </row>
    <row r="19" spans="1:15" s="110" customFormat="1" ht="24.95" customHeight="1" x14ac:dyDescent="0.2">
      <c r="A19" s="193" t="s">
        <v>146</v>
      </c>
      <c r="B19" s="199" t="s">
        <v>147</v>
      </c>
      <c r="C19" s="113">
        <v>18.975173451475381</v>
      </c>
      <c r="D19" s="115">
        <v>2270</v>
      </c>
      <c r="E19" s="114">
        <v>2260</v>
      </c>
      <c r="F19" s="114">
        <v>2244</v>
      </c>
      <c r="G19" s="114">
        <v>2220</v>
      </c>
      <c r="H19" s="140">
        <v>2213</v>
      </c>
      <c r="I19" s="115">
        <v>57</v>
      </c>
      <c r="J19" s="116">
        <v>2.5756891098056935</v>
      </c>
    </row>
    <row r="20" spans="1:15" s="287" customFormat="1" ht="24.95" customHeight="1" x14ac:dyDescent="0.2">
      <c r="A20" s="193" t="s">
        <v>148</v>
      </c>
      <c r="B20" s="199" t="s">
        <v>149</v>
      </c>
      <c r="C20" s="113">
        <v>4.9067959541920922</v>
      </c>
      <c r="D20" s="115">
        <v>587</v>
      </c>
      <c r="E20" s="114">
        <v>618</v>
      </c>
      <c r="F20" s="114">
        <v>632</v>
      </c>
      <c r="G20" s="114">
        <v>631</v>
      </c>
      <c r="H20" s="140">
        <v>618</v>
      </c>
      <c r="I20" s="115">
        <v>-31</v>
      </c>
      <c r="J20" s="116">
        <v>-5.0161812297734629</v>
      </c>
      <c r="K20" s="110"/>
      <c r="L20" s="110"/>
      <c r="M20" s="110"/>
      <c r="N20" s="110"/>
      <c r="O20" s="110"/>
    </row>
    <row r="21" spans="1:15" s="110" customFormat="1" ht="24.95" customHeight="1" x14ac:dyDescent="0.2">
      <c r="A21" s="201" t="s">
        <v>150</v>
      </c>
      <c r="B21" s="202" t="s">
        <v>151</v>
      </c>
      <c r="C21" s="113">
        <v>13.742372314636796</v>
      </c>
      <c r="D21" s="115">
        <v>1644</v>
      </c>
      <c r="E21" s="114">
        <v>1799</v>
      </c>
      <c r="F21" s="114">
        <v>1888</v>
      </c>
      <c r="G21" s="114">
        <v>2042</v>
      </c>
      <c r="H21" s="140">
        <v>1895</v>
      </c>
      <c r="I21" s="115">
        <v>-251</v>
      </c>
      <c r="J21" s="116">
        <v>-13.24538258575198</v>
      </c>
    </row>
    <row r="22" spans="1:15" s="110" customFormat="1" ht="24.95" customHeight="1" x14ac:dyDescent="0.2">
      <c r="A22" s="201" t="s">
        <v>152</v>
      </c>
      <c r="B22" s="199" t="s">
        <v>153</v>
      </c>
      <c r="C22" s="113">
        <v>3.4188748641645073</v>
      </c>
      <c r="D22" s="115">
        <v>409</v>
      </c>
      <c r="E22" s="114">
        <v>432</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185</v>
      </c>
      <c r="G23" s="114">
        <v>182</v>
      </c>
      <c r="H23" s="140">
        <v>188</v>
      </c>
      <c r="I23" s="115" t="s">
        <v>513</v>
      </c>
      <c r="J23" s="116" t="s">
        <v>513</v>
      </c>
    </row>
    <row r="24" spans="1:15" s="110" customFormat="1" ht="24.95" customHeight="1" x14ac:dyDescent="0.2">
      <c r="A24" s="193" t="s">
        <v>156</v>
      </c>
      <c r="B24" s="199" t="s">
        <v>221</v>
      </c>
      <c r="C24" s="113">
        <v>6.7625177631029008</v>
      </c>
      <c r="D24" s="115">
        <v>809</v>
      </c>
      <c r="E24" s="114">
        <v>790</v>
      </c>
      <c r="F24" s="114">
        <v>777</v>
      </c>
      <c r="G24" s="114">
        <v>779</v>
      </c>
      <c r="H24" s="140">
        <v>779</v>
      </c>
      <c r="I24" s="115">
        <v>30</v>
      </c>
      <c r="J24" s="116">
        <v>3.8510911424903722</v>
      </c>
    </row>
    <row r="25" spans="1:15" s="110" customFormat="1" ht="24.95" customHeight="1" x14ac:dyDescent="0.2">
      <c r="A25" s="193" t="s">
        <v>222</v>
      </c>
      <c r="B25" s="204" t="s">
        <v>159</v>
      </c>
      <c r="C25" s="113">
        <v>7.5148374153640392</v>
      </c>
      <c r="D25" s="115">
        <v>899</v>
      </c>
      <c r="E25" s="114">
        <v>871</v>
      </c>
      <c r="F25" s="114">
        <v>879</v>
      </c>
      <c r="G25" s="114">
        <v>896</v>
      </c>
      <c r="H25" s="140">
        <v>910</v>
      </c>
      <c r="I25" s="115">
        <v>-11</v>
      </c>
      <c r="J25" s="116">
        <v>-1.2087912087912087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3.3102064699490095</v>
      </c>
      <c r="D27" s="115">
        <v>396</v>
      </c>
      <c r="E27" s="114">
        <v>399</v>
      </c>
      <c r="F27" s="114">
        <v>404</v>
      </c>
      <c r="G27" s="114">
        <v>401</v>
      </c>
      <c r="H27" s="140">
        <v>409</v>
      </c>
      <c r="I27" s="115">
        <v>-13</v>
      </c>
      <c r="J27" s="116">
        <v>-3.1784841075794623</v>
      </c>
    </row>
    <row r="28" spans="1:15" s="110" customFormat="1" ht="24.95" customHeight="1" x14ac:dyDescent="0.2">
      <c r="A28" s="193" t="s">
        <v>163</v>
      </c>
      <c r="B28" s="199" t="s">
        <v>164</v>
      </c>
      <c r="C28" s="113">
        <v>1.06160662041294</v>
      </c>
      <c r="D28" s="115">
        <v>127</v>
      </c>
      <c r="E28" s="114">
        <v>126</v>
      </c>
      <c r="F28" s="114">
        <v>127</v>
      </c>
      <c r="G28" s="114">
        <v>132</v>
      </c>
      <c r="H28" s="140">
        <v>127</v>
      </c>
      <c r="I28" s="115">
        <v>0</v>
      </c>
      <c r="J28" s="116">
        <v>0</v>
      </c>
    </row>
    <row r="29" spans="1:15" s="110" customFormat="1" ht="24.95" customHeight="1" x14ac:dyDescent="0.2">
      <c r="A29" s="193">
        <v>86</v>
      </c>
      <c r="B29" s="199" t="s">
        <v>165</v>
      </c>
      <c r="C29" s="113">
        <v>4.8064866672239406</v>
      </c>
      <c r="D29" s="115">
        <v>575</v>
      </c>
      <c r="E29" s="114">
        <v>575</v>
      </c>
      <c r="F29" s="114">
        <v>581</v>
      </c>
      <c r="G29" s="114">
        <v>584</v>
      </c>
      <c r="H29" s="140">
        <v>598</v>
      </c>
      <c r="I29" s="115">
        <v>-23</v>
      </c>
      <c r="J29" s="116">
        <v>-3.8461538461538463</v>
      </c>
    </row>
    <row r="30" spans="1:15" s="110" customFormat="1" ht="24.95" customHeight="1" x14ac:dyDescent="0.2">
      <c r="A30" s="193">
        <v>87.88</v>
      </c>
      <c r="B30" s="204" t="s">
        <v>166</v>
      </c>
      <c r="C30" s="113">
        <v>2.4492184234723733</v>
      </c>
      <c r="D30" s="115">
        <v>293</v>
      </c>
      <c r="E30" s="114">
        <v>293</v>
      </c>
      <c r="F30" s="114">
        <v>293</v>
      </c>
      <c r="G30" s="114">
        <v>257</v>
      </c>
      <c r="H30" s="140">
        <v>252</v>
      </c>
      <c r="I30" s="115">
        <v>41</v>
      </c>
      <c r="J30" s="116">
        <v>16.269841269841269</v>
      </c>
    </row>
    <row r="31" spans="1:15" s="110" customFormat="1" ht="24.95" customHeight="1" x14ac:dyDescent="0.2">
      <c r="A31" s="193" t="s">
        <v>167</v>
      </c>
      <c r="B31" s="199" t="s">
        <v>168</v>
      </c>
      <c r="C31" s="113">
        <v>9.17829975758589</v>
      </c>
      <c r="D31" s="115">
        <v>1098</v>
      </c>
      <c r="E31" s="114">
        <v>1133</v>
      </c>
      <c r="F31" s="114">
        <v>1156</v>
      </c>
      <c r="G31" s="114">
        <v>1157</v>
      </c>
      <c r="H31" s="140">
        <v>1093</v>
      </c>
      <c r="I31" s="115">
        <v>5</v>
      </c>
      <c r="J31" s="116">
        <v>0.45745654162854527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77.447128646660531</v>
      </c>
      <c r="D36" s="143">
        <v>9265</v>
      </c>
      <c r="E36" s="144">
        <v>9468</v>
      </c>
      <c r="F36" s="144">
        <v>9599</v>
      </c>
      <c r="G36" s="144">
        <v>9697</v>
      </c>
      <c r="H36" s="145">
        <v>9514</v>
      </c>
      <c r="I36" s="143">
        <v>-249</v>
      </c>
      <c r="J36" s="146">
        <v>-2.6171957115829305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11963</v>
      </c>
      <c r="F11" s="264">
        <v>12228</v>
      </c>
      <c r="G11" s="264">
        <v>12391</v>
      </c>
      <c r="H11" s="264">
        <v>12451</v>
      </c>
      <c r="I11" s="265">
        <v>12228</v>
      </c>
      <c r="J11" s="263">
        <v>-265</v>
      </c>
      <c r="K11" s="266">
        <v>-2.167157343801112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49.193346150631115</v>
      </c>
      <c r="E13" s="115">
        <v>5885</v>
      </c>
      <c r="F13" s="114">
        <v>5966</v>
      </c>
      <c r="G13" s="114">
        <v>6089</v>
      </c>
      <c r="H13" s="114">
        <v>6126</v>
      </c>
      <c r="I13" s="140">
        <v>5968</v>
      </c>
      <c r="J13" s="115">
        <v>-83</v>
      </c>
      <c r="K13" s="116">
        <v>-1.3907506702412868</v>
      </c>
    </row>
    <row r="14" spans="1:15" ht="15.95" customHeight="1" x14ac:dyDescent="0.2">
      <c r="A14" s="306" t="s">
        <v>230</v>
      </c>
      <c r="B14" s="307"/>
      <c r="C14" s="308"/>
      <c r="D14" s="113">
        <v>40.717211401822283</v>
      </c>
      <c r="E14" s="115">
        <v>4871</v>
      </c>
      <c r="F14" s="114">
        <v>5057</v>
      </c>
      <c r="G14" s="114">
        <v>5090</v>
      </c>
      <c r="H14" s="114">
        <v>5103</v>
      </c>
      <c r="I14" s="140">
        <v>5075</v>
      </c>
      <c r="J14" s="115">
        <v>-204</v>
      </c>
      <c r="K14" s="116">
        <v>-4.0197044334975374</v>
      </c>
    </row>
    <row r="15" spans="1:15" ht="15.95" customHeight="1" x14ac:dyDescent="0.2">
      <c r="A15" s="306" t="s">
        <v>231</v>
      </c>
      <c r="B15" s="307"/>
      <c r="C15" s="308"/>
      <c r="D15" s="113">
        <v>4.5473543425562148</v>
      </c>
      <c r="E15" s="115">
        <v>544</v>
      </c>
      <c r="F15" s="114">
        <v>548</v>
      </c>
      <c r="G15" s="114">
        <v>558</v>
      </c>
      <c r="H15" s="114">
        <v>549</v>
      </c>
      <c r="I15" s="140">
        <v>543</v>
      </c>
      <c r="J15" s="115">
        <v>1</v>
      </c>
      <c r="K15" s="116">
        <v>0.18416206261510129</v>
      </c>
    </row>
    <row r="16" spans="1:15" ht="15.95" customHeight="1" x14ac:dyDescent="0.2">
      <c r="A16" s="306" t="s">
        <v>232</v>
      </c>
      <c r="B16" s="307"/>
      <c r="C16" s="308"/>
      <c r="D16" s="113">
        <v>2.2068043132993398</v>
      </c>
      <c r="E16" s="115">
        <v>264</v>
      </c>
      <c r="F16" s="114">
        <v>259</v>
      </c>
      <c r="G16" s="114">
        <v>245</v>
      </c>
      <c r="H16" s="114">
        <v>239</v>
      </c>
      <c r="I16" s="140">
        <v>243</v>
      </c>
      <c r="J16" s="115">
        <v>21</v>
      </c>
      <c r="K16" s="116">
        <v>8.6419753086419746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1.8975173451475382</v>
      </c>
      <c r="E18" s="115">
        <v>227</v>
      </c>
      <c r="F18" s="114">
        <v>223</v>
      </c>
      <c r="G18" s="114">
        <v>236</v>
      </c>
      <c r="H18" s="114">
        <v>228</v>
      </c>
      <c r="I18" s="140">
        <v>222</v>
      </c>
      <c r="J18" s="115">
        <v>5</v>
      </c>
      <c r="K18" s="116">
        <v>2.2522522522522523</v>
      </c>
    </row>
    <row r="19" spans="1:11" ht="14.1" customHeight="1" x14ac:dyDescent="0.2">
      <c r="A19" s="306" t="s">
        <v>235</v>
      </c>
      <c r="B19" s="307" t="s">
        <v>236</v>
      </c>
      <c r="C19" s="308"/>
      <c r="D19" s="113">
        <v>1.3123798378333194</v>
      </c>
      <c r="E19" s="115">
        <v>157</v>
      </c>
      <c r="F19" s="114">
        <v>154</v>
      </c>
      <c r="G19" s="114">
        <v>160</v>
      </c>
      <c r="H19" s="114">
        <v>155</v>
      </c>
      <c r="I19" s="140">
        <v>154</v>
      </c>
      <c r="J19" s="115">
        <v>3</v>
      </c>
      <c r="K19" s="116">
        <v>1.948051948051948</v>
      </c>
    </row>
    <row r="20" spans="1:11" ht="14.1" customHeight="1" x14ac:dyDescent="0.2">
      <c r="A20" s="306">
        <v>12</v>
      </c>
      <c r="B20" s="307" t="s">
        <v>237</v>
      </c>
      <c r="C20" s="308"/>
      <c r="D20" s="113">
        <v>1.3625344813173954</v>
      </c>
      <c r="E20" s="115">
        <v>163</v>
      </c>
      <c r="F20" s="114">
        <v>155</v>
      </c>
      <c r="G20" s="114">
        <v>152</v>
      </c>
      <c r="H20" s="114">
        <v>157</v>
      </c>
      <c r="I20" s="140">
        <v>160</v>
      </c>
      <c r="J20" s="115">
        <v>3</v>
      </c>
      <c r="K20" s="116">
        <v>1.875</v>
      </c>
    </row>
    <row r="21" spans="1:11" ht="14.1" customHeight="1" x14ac:dyDescent="0.2">
      <c r="A21" s="306">
        <v>21</v>
      </c>
      <c r="B21" s="307" t="s">
        <v>238</v>
      </c>
      <c r="C21" s="308"/>
      <c r="D21" s="113">
        <v>0.2507732174203795</v>
      </c>
      <c r="E21" s="115">
        <v>30</v>
      </c>
      <c r="F21" s="114">
        <v>33</v>
      </c>
      <c r="G21" s="114">
        <v>31</v>
      </c>
      <c r="H21" s="114">
        <v>29</v>
      </c>
      <c r="I21" s="140">
        <v>25</v>
      </c>
      <c r="J21" s="115">
        <v>5</v>
      </c>
      <c r="K21" s="116">
        <v>20</v>
      </c>
    </row>
    <row r="22" spans="1:11" ht="14.1" customHeight="1" x14ac:dyDescent="0.2">
      <c r="A22" s="306">
        <v>22</v>
      </c>
      <c r="B22" s="307" t="s">
        <v>239</v>
      </c>
      <c r="C22" s="308"/>
      <c r="D22" s="113">
        <v>0.66036947254033274</v>
      </c>
      <c r="E22" s="115">
        <v>79</v>
      </c>
      <c r="F22" s="114">
        <v>79</v>
      </c>
      <c r="G22" s="114">
        <v>83</v>
      </c>
      <c r="H22" s="114">
        <v>87</v>
      </c>
      <c r="I22" s="140">
        <v>83</v>
      </c>
      <c r="J22" s="115">
        <v>-4</v>
      </c>
      <c r="K22" s="116">
        <v>-4.8192771084337354</v>
      </c>
    </row>
    <row r="23" spans="1:11" ht="14.1" customHeight="1" x14ac:dyDescent="0.2">
      <c r="A23" s="306">
        <v>23</v>
      </c>
      <c r="B23" s="307" t="s">
        <v>240</v>
      </c>
      <c r="C23" s="308"/>
      <c r="D23" s="113">
        <v>0.24241411017303352</v>
      </c>
      <c r="E23" s="115">
        <v>29</v>
      </c>
      <c r="F23" s="114">
        <v>31</v>
      </c>
      <c r="G23" s="114">
        <v>28</v>
      </c>
      <c r="H23" s="114">
        <v>28</v>
      </c>
      <c r="I23" s="140">
        <v>27</v>
      </c>
      <c r="J23" s="115">
        <v>2</v>
      </c>
      <c r="K23" s="116">
        <v>7.4074074074074074</v>
      </c>
    </row>
    <row r="24" spans="1:11" ht="14.1" customHeight="1" x14ac:dyDescent="0.2">
      <c r="A24" s="306">
        <v>24</v>
      </c>
      <c r="B24" s="307" t="s">
        <v>241</v>
      </c>
      <c r="C24" s="308"/>
      <c r="D24" s="113">
        <v>0.91114268996071224</v>
      </c>
      <c r="E24" s="115">
        <v>109</v>
      </c>
      <c r="F24" s="114">
        <v>105</v>
      </c>
      <c r="G24" s="114">
        <v>112</v>
      </c>
      <c r="H24" s="114">
        <v>113</v>
      </c>
      <c r="I24" s="140">
        <v>114</v>
      </c>
      <c r="J24" s="115">
        <v>-5</v>
      </c>
      <c r="K24" s="116">
        <v>-4.3859649122807021</v>
      </c>
    </row>
    <row r="25" spans="1:11" ht="14.1" customHeight="1" x14ac:dyDescent="0.2">
      <c r="A25" s="306">
        <v>25</v>
      </c>
      <c r="B25" s="307" t="s">
        <v>242</v>
      </c>
      <c r="C25" s="308"/>
      <c r="D25" s="113">
        <v>1.3123798378333194</v>
      </c>
      <c r="E25" s="115">
        <v>157</v>
      </c>
      <c r="F25" s="114">
        <v>163</v>
      </c>
      <c r="G25" s="114">
        <v>167</v>
      </c>
      <c r="H25" s="114">
        <v>155</v>
      </c>
      <c r="I25" s="140">
        <v>153</v>
      </c>
      <c r="J25" s="115">
        <v>4</v>
      </c>
      <c r="K25" s="116">
        <v>2.6143790849673203</v>
      </c>
    </row>
    <row r="26" spans="1:11" ht="14.1" customHeight="1" x14ac:dyDescent="0.2">
      <c r="A26" s="306">
        <v>26</v>
      </c>
      <c r="B26" s="307" t="s">
        <v>243</v>
      </c>
      <c r="C26" s="308"/>
      <c r="D26" s="113">
        <v>2.7417871771294826</v>
      </c>
      <c r="E26" s="115">
        <v>328</v>
      </c>
      <c r="F26" s="114">
        <v>323</v>
      </c>
      <c r="G26" s="114">
        <v>321</v>
      </c>
      <c r="H26" s="114">
        <v>333</v>
      </c>
      <c r="I26" s="140">
        <v>337</v>
      </c>
      <c r="J26" s="115">
        <v>-9</v>
      </c>
      <c r="K26" s="116">
        <v>-2.6706231454005933</v>
      </c>
    </row>
    <row r="27" spans="1:11" ht="14.1" customHeight="1" x14ac:dyDescent="0.2">
      <c r="A27" s="306">
        <v>27</v>
      </c>
      <c r="B27" s="307" t="s">
        <v>244</v>
      </c>
      <c r="C27" s="308"/>
      <c r="D27" s="113">
        <v>0.50990554208810501</v>
      </c>
      <c r="E27" s="115">
        <v>61</v>
      </c>
      <c r="F27" s="114">
        <v>59</v>
      </c>
      <c r="G27" s="114">
        <v>61</v>
      </c>
      <c r="H27" s="114">
        <v>53</v>
      </c>
      <c r="I27" s="140">
        <v>50</v>
      </c>
      <c r="J27" s="115">
        <v>11</v>
      </c>
      <c r="K27" s="116">
        <v>22</v>
      </c>
    </row>
    <row r="28" spans="1:11" ht="14.1" customHeight="1" x14ac:dyDescent="0.2">
      <c r="A28" s="306">
        <v>28</v>
      </c>
      <c r="B28" s="307" t="s">
        <v>245</v>
      </c>
      <c r="C28" s="308"/>
      <c r="D28" s="113">
        <v>0.32600518264649336</v>
      </c>
      <c r="E28" s="115">
        <v>39</v>
      </c>
      <c r="F28" s="114">
        <v>37</v>
      </c>
      <c r="G28" s="114">
        <v>38</v>
      </c>
      <c r="H28" s="114">
        <v>37</v>
      </c>
      <c r="I28" s="140">
        <v>35</v>
      </c>
      <c r="J28" s="115">
        <v>4</v>
      </c>
      <c r="K28" s="116">
        <v>11.428571428571429</v>
      </c>
    </row>
    <row r="29" spans="1:11" ht="14.1" customHeight="1" x14ac:dyDescent="0.2">
      <c r="A29" s="306">
        <v>29</v>
      </c>
      <c r="B29" s="307" t="s">
        <v>246</v>
      </c>
      <c r="C29" s="308"/>
      <c r="D29" s="113">
        <v>6.5869765109086353</v>
      </c>
      <c r="E29" s="115">
        <v>788</v>
      </c>
      <c r="F29" s="114">
        <v>865</v>
      </c>
      <c r="G29" s="114">
        <v>884</v>
      </c>
      <c r="H29" s="114">
        <v>926</v>
      </c>
      <c r="I29" s="140">
        <v>852</v>
      </c>
      <c r="J29" s="115">
        <v>-64</v>
      </c>
      <c r="K29" s="116">
        <v>-7.511737089201878</v>
      </c>
    </row>
    <row r="30" spans="1:11" ht="14.1" customHeight="1" x14ac:dyDescent="0.2">
      <c r="A30" s="306" t="s">
        <v>247</v>
      </c>
      <c r="B30" s="307" t="s">
        <v>248</v>
      </c>
      <c r="C30" s="308"/>
      <c r="D30" s="113">
        <v>0.86098804647663629</v>
      </c>
      <c r="E30" s="115">
        <v>103</v>
      </c>
      <c r="F30" s="114">
        <v>119</v>
      </c>
      <c r="G30" s="114">
        <v>121</v>
      </c>
      <c r="H30" s="114">
        <v>108</v>
      </c>
      <c r="I30" s="140">
        <v>111</v>
      </c>
      <c r="J30" s="115">
        <v>-8</v>
      </c>
      <c r="K30" s="116">
        <v>-7.2072072072072073</v>
      </c>
    </row>
    <row r="31" spans="1:11" ht="14.1" customHeight="1" x14ac:dyDescent="0.2">
      <c r="A31" s="306" t="s">
        <v>249</v>
      </c>
      <c r="B31" s="307" t="s">
        <v>250</v>
      </c>
      <c r="C31" s="308"/>
      <c r="D31" s="113">
        <v>5.625679177463847</v>
      </c>
      <c r="E31" s="115">
        <v>673</v>
      </c>
      <c r="F31" s="114">
        <v>733</v>
      </c>
      <c r="G31" s="114">
        <v>751</v>
      </c>
      <c r="H31" s="114">
        <v>807</v>
      </c>
      <c r="I31" s="140">
        <v>728</v>
      </c>
      <c r="J31" s="115">
        <v>-55</v>
      </c>
      <c r="K31" s="116">
        <v>-7.5549450549450547</v>
      </c>
    </row>
    <row r="32" spans="1:11" ht="14.1" customHeight="1" x14ac:dyDescent="0.2">
      <c r="A32" s="306">
        <v>31</v>
      </c>
      <c r="B32" s="307" t="s">
        <v>251</v>
      </c>
      <c r="C32" s="308"/>
      <c r="D32" s="113">
        <v>0.21733678843099558</v>
      </c>
      <c r="E32" s="115">
        <v>26</v>
      </c>
      <c r="F32" s="114">
        <v>27</v>
      </c>
      <c r="G32" s="114">
        <v>27</v>
      </c>
      <c r="H32" s="114">
        <v>24</v>
      </c>
      <c r="I32" s="140">
        <v>26</v>
      </c>
      <c r="J32" s="115">
        <v>0</v>
      </c>
      <c r="K32" s="116">
        <v>0</v>
      </c>
    </row>
    <row r="33" spans="1:11" ht="14.1" customHeight="1" x14ac:dyDescent="0.2">
      <c r="A33" s="306">
        <v>32</v>
      </c>
      <c r="B33" s="307" t="s">
        <v>252</v>
      </c>
      <c r="C33" s="308"/>
      <c r="D33" s="113">
        <v>1.6133076987377748</v>
      </c>
      <c r="E33" s="115">
        <v>193</v>
      </c>
      <c r="F33" s="114">
        <v>192</v>
      </c>
      <c r="G33" s="114">
        <v>217</v>
      </c>
      <c r="H33" s="114">
        <v>222</v>
      </c>
      <c r="I33" s="140">
        <v>191</v>
      </c>
      <c r="J33" s="115">
        <v>2</v>
      </c>
      <c r="K33" s="116">
        <v>1.0471204188481675</v>
      </c>
    </row>
    <row r="34" spans="1:11" ht="14.1" customHeight="1" x14ac:dyDescent="0.2">
      <c r="A34" s="306">
        <v>33</v>
      </c>
      <c r="B34" s="307" t="s">
        <v>253</v>
      </c>
      <c r="C34" s="308"/>
      <c r="D34" s="113">
        <v>0.84426983198194427</v>
      </c>
      <c r="E34" s="115">
        <v>101</v>
      </c>
      <c r="F34" s="114">
        <v>95</v>
      </c>
      <c r="G34" s="114">
        <v>99</v>
      </c>
      <c r="H34" s="114">
        <v>104</v>
      </c>
      <c r="I34" s="140">
        <v>109</v>
      </c>
      <c r="J34" s="115">
        <v>-8</v>
      </c>
      <c r="K34" s="116">
        <v>-7.3394495412844041</v>
      </c>
    </row>
    <row r="35" spans="1:11" ht="14.1" customHeight="1" x14ac:dyDescent="0.2">
      <c r="A35" s="306">
        <v>34</v>
      </c>
      <c r="B35" s="307" t="s">
        <v>254</v>
      </c>
      <c r="C35" s="308"/>
      <c r="D35" s="113">
        <v>3.494106829390621</v>
      </c>
      <c r="E35" s="115">
        <v>418</v>
      </c>
      <c r="F35" s="114">
        <v>436</v>
      </c>
      <c r="G35" s="114">
        <v>440</v>
      </c>
      <c r="H35" s="114">
        <v>440</v>
      </c>
      <c r="I35" s="140">
        <v>419</v>
      </c>
      <c r="J35" s="115">
        <v>-1</v>
      </c>
      <c r="K35" s="116">
        <v>-0.2386634844868735</v>
      </c>
    </row>
    <row r="36" spans="1:11" ht="14.1" customHeight="1" x14ac:dyDescent="0.2">
      <c r="A36" s="306">
        <v>41</v>
      </c>
      <c r="B36" s="307" t="s">
        <v>255</v>
      </c>
      <c r="C36" s="308"/>
      <c r="D36" s="113">
        <v>0.10030928696815181</v>
      </c>
      <c r="E36" s="115">
        <v>12</v>
      </c>
      <c r="F36" s="114">
        <v>10</v>
      </c>
      <c r="G36" s="114">
        <v>9</v>
      </c>
      <c r="H36" s="114">
        <v>9</v>
      </c>
      <c r="I36" s="140">
        <v>11</v>
      </c>
      <c r="J36" s="115">
        <v>1</v>
      </c>
      <c r="K36" s="116">
        <v>9.0909090909090917</v>
      </c>
    </row>
    <row r="37" spans="1:11" ht="14.1" customHeight="1" x14ac:dyDescent="0.2">
      <c r="A37" s="306">
        <v>42</v>
      </c>
      <c r="B37" s="307" t="s">
        <v>256</v>
      </c>
      <c r="C37" s="308"/>
      <c r="D37" s="113" t="s">
        <v>513</v>
      </c>
      <c r="E37" s="115" t="s">
        <v>513</v>
      </c>
      <c r="F37" s="114">
        <v>3</v>
      </c>
      <c r="G37" s="114">
        <v>3</v>
      </c>
      <c r="H37" s="114">
        <v>3</v>
      </c>
      <c r="I37" s="140" t="s">
        <v>513</v>
      </c>
      <c r="J37" s="115" t="s">
        <v>513</v>
      </c>
      <c r="K37" s="116" t="s">
        <v>513</v>
      </c>
    </row>
    <row r="38" spans="1:11" ht="14.1" customHeight="1" x14ac:dyDescent="0.2">
      <c r="A38" s="306">
        <v>43</v>
      </c>
      <c r="B38" s="307" t="s">
        <v>257</v>
      </c>
      <c r="C38" s="308"/>
      <c r="D38" s="113">
        <v>0.49318732759341305</v>
      </c>
      <c r="E38" s="115">
        <v>59</v>
      </c>
      <c r="F38" s="114">
        <v>66</v>
      </c>
      <c r="G38" s="114">
        <v>63</v>
      </c>
      <c r="H38" s="114">
        <v>65</v>
      </c>
      <c r="I38" s="140">
        <v>64</v>
      </c>
      <c r="J38" s="115">
        <v>-5</v>
      </c>
      <c r="K38" s="116">
        <v>-7.8125</v>
      </c>
    </row>
    <row r="39" spans="1:11" ht="14.1" customHeight="1" x14ac:dyDescent="0.2">
      <c r="A39" s="306">
        <v>51</v>
      </c>
      <c r="B39" s="307" t="s">
        <v>258</v>
      </c>
      <c r="C39" s="308"/>
      <c r="D39" s="113">
        <v>6.7123631196188249</v>
      </c>
      <c r="E39" s="115">
        <v>803</v>
      </c>
      <c r="F39" s="114">
        <v>821</v>
      </c>
      <c r="G39" s="114">
        <v>827</v>
      </c>
      <c r="H39" s="114">
        <v>809</v>
      </c>
      <c r="I39" s="140">
        <v>824</v>
      </c>
      <c r="J39" s="115">
        <v>-21</v>
      </c>
      <c r="K39" s="116">
        <v>-2.5485436893203883</v>
      </c>
    </row>
    <row r="40" spans="1:11" ht="14.1" customHeight="1" x14ac:dyDescent="0.2">
      <c r="A40" s="306" t="s">
        <v>259</v>
      </c>
      <c r="B40" s="307" t="s">
        <v>260</v>
      </c>
      <c r="C40" s="308"/>
      <c r="D40" s="113">
        <v>6.5702582964139431</v>
      </c>
      <c r="E40" s="115">
        <v>786</v>
      </c>
      <c r="F40" s="114">
        <v>804</v>
      </c>
      <c r="G40" s="114">
        <v>811</v>
      </c>
      <c r="H40" s="114">
        <v>793</v>
      </c>
      <c r="I40" s="140">
        <v>808</v>
      </c>
      <c r="J40" s="115">
        <v>-22</v>
      </c>
      <c r="K40" s="116">
        <v>-2.722772277227723</v>
      </c>
    </row>
    <row r="41" spans="1:11" ht="14.1" customHeight="1" x14ac:dyDescent="0.2">
      <c r="A41" s="306"/>
      <c r="B41" s="307" t="s">
        <v>261</v>
      </c>
      <c r="C41" s="308"/>
      <c r="D41" s="113">
        <v>3.1764607539914738</v>
      </c>
      <c r="E41" s="115">
        <v>380</v>
      </c>
      <c r="F41" s="114">
        <v>404</v>
      </c>
      <c r="G41" s="114">
        <v>400</v>
      </c>
      <c r="H41" s="114">
        <v>395</v>
      </c>
      <c r="I41" s="140">
        <v>407</v>
      </c>
      <c r="J41" s="115">
        <v>-27</v>
      </c>
      <c r="K41" s="116">
        <v>-6.6339066339066335</v>
      </c>
    </row>
    <row r="42" spans="1:11" ht="14.1" customHeight="1" x14ac:dyDescent="0.2">
      <c r="A42" s="306">
        <v>52</v>
      </c>
      <c r="B42" s="307" t="s">
        <v>262</v>
      </c>
      <c r="C42" s="308"/>
      <c r="D42" s="113">
        <v>5.3414695310540834</v>
      </c>
      <c r="E42" s="115">
        <v>639</v>
      </c>
      <c r="F42" s="114">
        <v>647</v>
      </c>
      <c r="G42" s="114">
        <v>657</v>
      </c>
      <c r="H42" s="114">
        <v>630</v>
      </c>
      <c r="I42" s="140">
        <v>609</v>
      </c>
      <c r="J42" s="115">
        <v>30</v>
      </c>
      <c r="K42" s="116">
        <v>4.9261083743842367</v>
      </c>
    </row>
    <row r="43" spans="1:11" ht="14.1" customHeight="1" x14ac:dyDescent="0.2">
      <c r="A43" s="306" t="s">
        <v>263</v>
      </c>
      <c r="B43" s="307" t="s">
        <v>264</v>
      </c>
      <c r="C43" s="308"/>
      <c r="D43" s="113">
        <v>5.1157736353757421</v>
      </c>
      <c r="E43" s="115">
        <v>612</v>
      </c>
      <c r="F43" s="114">
        <v>621</v>
      </c>
      <c r="G43" s="114">
        <v>629</v>
      </c>
      <c r="H43" s="114">
        <v>608</v>
      </c>
      <c r="I43" s="140">
        <v>589</v>
      </c>
      <c r="J43" s="115">
        <v>23</v>
      </c>
      <c r="K43" s="116">
        <v>3.9049235993208828</v>
      </c>
    </row>
    <row r="44" spans="1:11" ht="14.1" customHeight="1" x14ac:dyDescent="0.2">
      <c r="A44" s="306">
        <v>53</v>
      </c>
      <c r="B44" s="307" t="s">
        <v>265</v>
      </c>
      <c r="C44" s="308"/>
      <c r="D44" s="113">
        <v>1.1702750146284377</v>
      </c>
      <c r="E44" s="115">
        <v>140</v>
      </c>
      <c r="F44" s="114">
        <v>142</v>
      </c>
      <c r="G44" s="114">
        <v>146</v>
      </c>
      <c r="H44" s="114">
        <v>143</v>
      </c>
      <c r="I44" s="140">
        <v>144</v>
      </c>
      <c r="J44" s="115">
        <v>-4</v>
      </c>
      <c r="K44" s="116">
        <v>-2.7777777777777777</v>
      </c>
    </row>
    <row r="45" spans="1:11" ht="14.1" customHeight="1" x14ac:dyDescent="0.2">
      <c r="A45" s="306" t="s">
        <v>266</v>
      </c>
      <c r="B45" s="307" t="s">
        <v>267</v>
      </c>
      <c r="C45" s="308"/>
      <c r="D45" s="113">
        <v>1.1619159073810916</v>
      </c>
      <c r="E45" s="115">
        <v>139</v>
      </c>
      <c r="F45" s="114">
        <v>141</v>
      </c>
      <c r="G45" s="114">
        <v>145</v>
      </c>
      <c r="H45" s="114">
        <v>142</v>
      </c>
      <c r="I45" s="140">
        <v>143</v>
      </c>
      <c r="J45" s="115">
        <v>-4</v>
      </c>
      <c r="K45" s="116">
        <v>-2.7972027972027971</v>
      </c>
    </row>
    <row r="46" spans="1:11" ht="14.1" customHeight="1" x14ac:dyDescent="0.2">
      <c r="A46" s="306">
        <v>54</v>
      </c>
      <c r="B46" s="307" t="s">
        <v>268</v>
      </c>
      <c r="C46" s="308"/>
      <c r="D46" s="113">
        <v>11.293153891164424</v>
      </c>
      <c r="E46" s="115">
        <v>1351</v>
      </c>
      <c r="F46" s="114">
        <v>1399</v>
      </c>
      <c r="G46" s="114">
        <v>1436</v>
      </c>
      <c r="H46" s="114">
        <v>1436</v>
      </c>
      <c r="I46" s="140">
        <v>1442</v>
      </c>
      <c r="J46" s="115">
        <v>-91</v>
      </c>
      <c r="K46" s="116">
        <v>-6.3106796116504853</v>
      </c>
    </row>
    <row r="47" spans="1:11" ht="14.1" customHeight="1" x14ac:dyDescent="0.2">
      <c r="A47" s="306">
        <v>61</v>
      </c>
      <c r="B47" s="307" t="s">
        <v>269</v>
      </c>
      <c r="C47" s="308"/>
      <c r="D47" s="113">
        <v>0.56841929281952686</v>
      </c>
      <c r="E47" s="115">
        <v>68</v>
      </c>
      <c r="F47" s="114">
        <v>69</v>
      </c>
      <c r="G47" s="114">
        <v>66</v>
      </c>
      <c r="H47" s="114">
        <v>59</v>
      </c>
      <c r="I47" s="140">
        <v>59</v>
      </c>
      <c r="J47" s="115">
        <v>9</v>
      </c>
      <c r="K47" s="116">
        <v>15.254237288135593</v>
      </c>
    </row>
    <row r="48" spans="1:11" ht="14.1" customHeight="1" x14ac:dyDescent="0.2">
      <c r="A48" s="306">
        <v>62</v>
      </c>
      <c r="B48" s="307" t="s">
        <v>270</v>
      </c>
      <c r="C48" s="308"/>
      <c r="D48" s="113">
        <v>14.085095711777981</v>
      </c>
      <c r="E48" s="115">
        <v>1685</v>
      </c>
      <c r="F48" s="114">
        <v>1636</v>
      </c>
      <c r="G48" s="114">
        <v>1619</v>
      </c>
      <c r="H48" s="114">
        <v>1598</v>
      </c>
      <c r="I48" s="140">
        <v>1581</v>
      </c>
      <c r="J48" s="115">
        <v>104</v>
      </c>
      <c r="K48" s="116">
        <v>6.5781151170145478</v>
      </c>
    </row>
    <row r="49" spans="1:11" ht="14.1" customHeight="1" x14ac:dyDescent="0.2">
      <c r="A49" s="306">
        <v>63</v>
      </c>
      <c r="B49" s="307" t="s">
        <v>271</v>
      </c>
      <c r="C49" s="308"/>
      <c r="D49" s="113">
        <v>11.226281033185655</v>
      </c>
      <c r="E49" s="115">
        <v>1343</v>
      </c>
      <c r="F49" s="114">
        <v>1466</v>
      </c>
      <c r="G49" s="114">
        <v>1529</v>
      </c>
      <c r="H49" s="114">
        <v>1577</v>
      </c>
      <c r="I49" s="140">
        <v>1478</v>
      </c>
      <c r="J49" s="115">
        <v>-135</v>
      </c>
      <c r="K49" s="116">
        <v>-9.1339648173207042</v>
      </c>
    </row>
    <row r="50" spans="1:11" ht="14.1" customHeight="1" x14ac:dyDescent="0.2">
      <c r="A50" s="306" t="s">
        <v>272</v>
      </c>
      <c r="B50" s="307" t="s">
        <v>273</v>
      </c>
      <c r="C50" s="308"/>
      <c r="D50" s="113">
        <v>0.32600518264649336</v>
      </c>
      <c r="E50" s="115">
        <v>39</v>
      </c>
      <c r="F50" s="114">
        <v>48</v>
      </c>
      <c r="G50" s="114">
        <v>48</v>
      </c>
      <c r="H50" s="114">
        <v>53</v>
      </c>
      <c r="I50" s="140">
        <v>47</v>
      </c>
      <c r="J50" s="115">
        <v>-8</v>
      </c>
      <c r="K50" s="116">
        <v>-17.021276595744681</v>
      </c>
    </row>
    <row r="51" spans="1:11" ht="14.1" customHeight="1" x14ac:dyDescent="0.2">
      <c r="A51" s="306" t="s">
        <v>274</v>
      </c>
      <c r="B51" s="307" t="s">
        <v>275</v>
      </c>
      <c r="C51" s="308"/>
      <c r="D51" s="113">
        <v>10.758171027334281</v>
      </c>
      <c r="E51" s="115">
        <v>1287</v>
      </c>
      <c r="F51" s="114">
        <v>1398</v>
      </c>
      <c r="G51" s="114">
        <v>1449</v>
      </c>
      <c r="H51" s="114">
        <v>1491</v>
      </c>
      <c r="I51" s="140">
        <v>1404</v>
      </c>
      <c r="J51" s="115">
        <v>-117</v>
      </c>
      <c r="K51" s="116">
        <v>-8.3333333333333339</v>
      </c>
    </row>
    <row r="52" spans="1:11" ht="14.1" customHeight="1" x14ac:dyDescent="0.2">
      <c r="A52" s="306">
        <v>71</v>
      </c>
      <c r="B52" s="307" t="s">
        <v>276</v>
      </c>
      <c r="C52" s="308"/>
      <c r="D52" s="113">
        <v>12.998411769623004</v>
      </c>
      <c r="E52" s="115">
        <v>1555</v>
      </c>
      <c r="F52" s="114">
        <v>1581</v>
      </c>
      <c r="G52" s="114">
        <v>1568</v>
      </c>
      <c r="H52" s="114">
        <v>1570</v>
      </c>
      <c r="I52" s="140">
        <v>1599</v>
      </c>
      <c r="J52" s="115">
        <v>-44</v>
      </c>
      <c r="K52" s="116">
        <v>-2.7517198248905568</v>
      </c>
    </row>
    <row r="53" spans="1:11" ht="14.1" customHeight="1" x14ac:dyDescent="0.2">
      <c r="A53" s="306" t="s">
        <v>277</v>
      </c>
      <c r="B53" s="307" t="s">
        <v>278</v>
      </c>
      <c r="C53" s="308"/>
      <c r="D53" s="113">
        <v>1.1702750146284377</v>
      </c>
      <c r="E53" s="115">
        <v>140</v>
      </c>
      <c r="F53" s="114">
        <v>136</v>
      </c>
      <c r="G53" s="114">
        <v>134</v>
      </c>
      <c r="H53" s="114">
        <v>134</v>
      </c>
      <c r="I53" s="140">
        <v>140</v>
      </c>
      <c r="J53" s="115">
        <v>0</v>
      </c>
      <c r="K53" s="116">
        <v>0</v>
      </c>
    </row>
    <row r="54" spans="1:11" ht="14.1" customHeight="1" x14ac:dyDescent="0.2">
      <c r="A54" s="306" t="s">
        <v>279</v>
      </c>
      <c r="B54" s="307" t="s">
        <v>280</v>
      </c>
      <c r="C54" s="308"/>
      <c r="D54" s="113">
        <v>11.25971746217504</v>
      </c>
      <c r="E54" s="115">
        <v>1347</v>
      </c>
      <c r="F54" s="114">
        <v>1375</v>
      </c>
      <c r="G54" s="114">
        <v>1364</v>
      </c>
      <c r="H54" s="114">
        <v>1366</v>
      </c>
      <c r="I54" s="140">
        <v>1386</v>
      </c>
      <c r="J54" s="115">
        <v>-39</v>
      </c>
      <c r="K54" s="116">
        <v>-2.8138528138528138</v>
      </c>
    </row>
    <row r="55" spans="1:11" ht="14.1" customHeight="1" x14ac:dyDescent="0.2">
      <c r="A55" s="306">
        <v>72</v>
      </c>
      <c r="B55" s="307" t="s">
        <v>281</v>
      </c>
      <c r="C55" s="308"/>
      <c r="D55" s="113">
        <v>1.01981108417621</v>
      </c>
      <c r="E55" s="115">
        <v>122</v>
      </c>
      <c r="F55" s="114">
        <v>121</v>
      </c>
      <c r="G55" s="114">
        <v>125</v>
      </c>
      <c r="H55" s="114">
        <v>132</v>
      </c>
      <c r="I55" s="140">
        <v>135</v>
      </c>
      <c r="J55" s="115">
        <v>-13</v>
      </c>
      <c r="K55" s="116">
        <v>-9.6296296296296298</v>
      </c>
    </row>
    <row r="56" spans="1:11" ht="14.1" customHeight="1" x14ac:dyDescent="0.2">
      <c r="A56" s="306" t="s">
        <v>282</v>
      </c>
      <c r="B56" s="307" t="s">
        <v>283</v>
      </c>
      <c r="C56" s="308"/>
      <c r="D56" s="113">
        <v>0.1504639304522277</v>
      </c>
      <c r="E56" s="115">
        <v>18</v>
      </c>
      <c r="F56" s="114">
        <v>18</v>
      </c>
      <c r="G56" s="114">
        <v>18</v>
      </c>
      <c r="H56" s="114">
        <v>19</v>
      </c>
      <c r="I56" s="140">
        <v>18</v>
      </c>
      <c r="J56" s="115">
        <v>0</v>
      </c>
      <c r="K56" s="116">
        <v>0</v>
      </c>
    </row>
    <row r="57" spans="1:11" ht="14.1" customHeight="1" x14ac:dyDescent="0.2">
      <c r="A57" s="306" t="s">
        <v>284</v>
      </c>
      <c r="B57" s="307" t="s">
        <v>285</v>
      </c>
      <c r="C57" s="308"/>
      <c r="D57" s="113">
        <v>0.67708768703502464</v>
      </c>
      <c r="E57" s="115">
        <v>81</v>
      </c>
      <c r="F57" s="114">
        <v>83</v>
      </c>
      <c r="G57" s="114">
        <v>86</v>
      </c>
      <c r="H57" s="114">
        <v>91</v>
      </c>
      <c r="I57" s="140">
        <v>96</v>
      </c>
      <c r="J57" s="115">
        <v>-15</v>
      </c>
      <c r="K57" s="116">
        <v>-15.625</v>
      </c>
    </row>
    <row r="58" spans="1:11" ht="14.1" customHeight="1" x14ac:dyDescent="0.2">
      <c r="A58" s="306">
        <v>73</v>
      </c>
      <c r="B58" s="307" t="s">
        <v>286</v>
      </c>
      <c r="C58" s="308"/>
      <c r="D58" s="113">
        <v>0.60185572180891078</v>
      </c>
      <c r="E58" s="115">
        <v>72</v>
      </c>
      <c r="F58" s="114">
        <v>73</v>
      </c>
      <c r="G58" s="114">
        <v>75</v>
      </c>
      <c r="H58" s="114">
        <v>78</v>
      </c>
      <c r="I58" s="140">
        <v>81</v>
      </c>
      <c r="J58" s="115">
        <v>-9</v>
      </c>
      <c r="K58" s="116">
        <v>-11.111111111111111</v>
      </c>
    </row>
    <row r="59" spans="1:11" ht="14.1" customHeight="1" x14ac:dyDescent="0.2">
      <c r="A59" s="306" t="s">
        <v>287</v>
      </c>
      <c r="B59" s="307" t="s">
        <v>288</v>
      </c>
      <c r="C59" s="308"/>
      <c r="D59" s="113">
        <v>0.45975089860402907</v>
      </c>
      <c r="E59" s="115">
        <v>55</v>
      </c>
      <c r="F59" s="114">
        <v>57</v>
      </c>
      <c r="G59" s="114">
        <v>59</v>
      </c>
      <c r="H59" s="114">
        <v>61</v>
      </c>
      <c r="I59" s="140">
        <v>64</v>
      </c>
      <c r="J59" s="115">
        <v>-9</v>
      </c>
      <c r="K59" s="116">
        <v>-14.0625</v>
      </c>
    </row>
    <row r="60" spans="1:11" ht="14.1" customHeight="1" x14ac:dyDescent="0.2">
      <c r="A60" s="306">
        <v>81</v>
      </c>
      <c r="B60" s="307" t="s">
        <v>289</v>
      </c>
      <c r="C60" s="308"/>
      <c r="D60" s="113">
        <v>2.5077321742037952</v>
      </c>
      <c r="E60" s="115">
        <v>300</v>
      </c>
      <c r="F60" s="114">
        <v>296</v>
      </c>
      <c r="G60" s="114">
        <v>292</v>
      </c>
      <c r="H60" s="114">
        <v>307</v>
      </c>
      <c r="I60" s="140">
        <v>317</v>
      </c>
      <c r="J60" s="115">
        <v>-17</v>
      </c>
      <c r="K60" s="116">
        <v>-5.3627760252365935</v>
      </c>
    </row>
    <row r="61" spans="1:11" ht="14.1" customHeight="1" x14ac:dyDescent="0.2">
      <c r="A61" s="306" t="s">
        <v>290</v>
      </c>
      <c r="B61" s="307" t="s">
        <v>291</v>
      </c>
      <c r="C61" s="308"/>
      <c r="D61" s="113">
        <v>1.3040207305859735</v>
      </c>
      <c r="E61" s="115">
        <v>156</v>
      </c>
      <c r="F61" s="114">
        <v>155</v>
      </c>
      <c r="G61" s="114">
        <v>151</v>
      </c>
      <c r="H61" s="114">
        <v>158</v>
      </c>
      <c r="I61" s="140">
        <v>166</v>
      </c>
      <c r="J61" s="115">
        <v>-10</v>
      </c>
      <c r="K61" s="116">
        <v>-6.024096385542169</v>
      </c>
    </row>
    <row r="62" spans="1:11" ht="14.1" customHeight="1" x14ac:dyDescent="0.2">
      <c r="A62" s="306" t="s">
        <v>292</v>
      </c>
      <c r="B62" s="307" t="s">
        <v>293</v>
      </c>
      <c r="C62" s="308"/>
      <c r="D62" s="113">
        <v>0.4430326841093371</v>
      </c>
      <c r="E62" s="115">
        <v>53</v>
      </c>
      <c r="F62" s="114">
        <v>52</v>
      </c>
      <c r="G62" s="114">
        <v>52</v>
      </c>
      <c r="H62" s="114">
        <v>55</v>
      </c>
      <c r="I62" s="140">
        <v>58</v>
      </c>
      <c r="J62" s="115">
        <v>-5</v>
      </c>
      <c r="K62" s="116">
        <v>-8.6206896551724146</v>
      </c>
    </row>
    <row r="63" spans="1:11" ht="14.1" customHeight="1" x14ac:dyDescent="0.2">
      <c r="A63" s="306"/>
      <c r="B63" s="307" t="s">
        <v>294</v>
      </c>
      <c r="C63" s="308"/>
      <c r="D63" s="113">
        <v>0.40123714787260722</v>
      </c>
      <c r="E63" s="115">
        <v>48</v>
      </c>
      <c r="F63" s="114">
        <v>46</v>
      </c>
      <c r="G63" s="114">
        <v>46</v>
      </c>
      <c r="H63" s="114">
        <v>49</v>
      </c>
      <c r="I63" s="140">
        <v>51</v>
      </c>
      <c r="J63" s="115">
        <v>-3</v>
      </c>
      <c r="K63" s="116">
        <v>-5.882352941176471</v>
      </c>
    </row>
    <row r="64" spans="1:11" ht="14.1" customHeight="1" x14ac:dyDescent="0.2">
      <c r="A64" s="306" t="s">
        <v>295</v>
      </c>
      <c r="B64" s="307" t="s">
        <v>296</v>
      </c>
      <c r="C64" s="308"/>
      <c r="D64" s="113">
        <v>3.3436428989383933E-2</v>
      </c>
      <c r="E64" s="115">
        <v>4</v>
      </c>
      <c r="F64" s="114">
        <v>4</v>
      </c>
      <c r="G64" s="114">
        <v>4</v>
      </c>
      <c r="H64" s="114">
        <v>3</v>
      </c>
      <c r="I64" s="140">
        <v>3</v>
      </c>
      <c r="J64" s="115">
        <v>1</v>
      </c>
      <c r="K64" s="116">
        <v>33.333333333333336</v>
      </c>
    </row>
    <row r="65" spans="1:11" ht="14.1" customHeight="1" x14ac:dyDescent="0.2">
      <c r="A65" s="306" t="s">
        <v>297</v>
      </c>
      <c r="B65" s="307" t="s">
        <v>298</v>
      </c>
      <c r="C65" s="308"/>
      <c r="D65" s="113">
        <v>0.47646911309872103</v>
      </c>
      <c r="E65" s="115">
        <v>57</v>
      </c>
      <c r="F65" s="114">
        <v>57</v>
      </c>
      <c r="G65" s="114">
        <v>60</v>
      </c>
      <c r="H65" s="114">
        <v>65</v>
      </c>
      <c r="I65" s="140">
        <v>70</v>
      </c>
      <c r="J65" s="115">
        <v>-13</v>
      </c>
      <c r="K65" s="116">
        <v>-18.571428571428573</v>
      </c>
    </row>
    <row r="66" spans="1:11" ht="14.1" customHeight="1" x14ac:dyDescent="0.2">
      <c r="A66" s="306">
        <v>82</v>
      </c>
      <c r="B66" s="307" t="s">
        <v>299</v>
      </c>
      <c r="C66" s="308"/>
      <c r="D66" s="113">
        <v>1.3040207305859735</v>
      </c>
      <c r="E66" s="115">
        <v>156</v>
      </c>
      <c r="F66" s="114">
        <v>174</v>
      </c>
      <c r="G66" s="114">
        <v>184</v>
      </c>
      <c r="H66" s="114">
        <v>183</v>
      </c>
      <c r="I66" s="140">
        <v>198</v>
      </c>
      <c r="J66" s="115">
        <v>-42</v>
      </c>
      <c r="K66" s="116">
        <v>-21.212121212121211</v>
      </c>
    </row>
    <row r="67" spans="1:11" ht="14.1" customHeight="1" x14ac:dyDescent="0.2">
      <c r="A67" s="306" t="s">
        <v>300</v>
      </c>
      <c r="B67" s="307" t="s">
        <v>301</v>
      </c>
      <c r="C67" s="308"/>
      <c r="D67" s="113">
        <v>0.45975089860402907</v>
      </c>
      <c r="E67" s="115">
        <v>55</v>
      </c>
      <c r="F67" s="114">
        <v>60</v>
      </c>
      <c r="G67" s="114">
        <v>62</v>
      </c>
      <c r="H67" s="114">
        <v>61</v>
      </c>
      <c r="I67" s="140">
        <v>60</v>
      </c>
      <c r="J67" s="115">
        <v>-5</v>
      </c>
      <c r="K67" s="116">
        <v>-8.3333333333333339</v>
      </c>
    </row>
    <row r="68" spans="1:11" ht="14.1" customHeight="1" x14ac:dyDescent="0.2">
      <c r="A68" s="306" t="s">
        <v>302</v>
      </c>
      <c r="B68" s="307" t="s">
        <v>303</v>
      </c>
      <c r="C68" s="308"/>
      <c r="D68" s="113">
        <v>0.61021482905625679</v>
      </c>
      <c r="E68" s="115">
        <v>73</v>
      </c>
      <c r="F68" s="114">
        <v>82</v>
      </c>
      <c r="G68" s="114">
        <v>87</v>
      </c>
      <c r="H68" s="114">
        <v>87</v>
      </c>
      <c r="I68" s="140">
        <v>98</v>
      </c>
      <c r="J68" s="115">
        <v>-25</v>
      </c>
      <c r="K68" s="116">
        <v>-25.510204081632654</v>
      </c>
    </row>
    <row r="69" spans="1:11" ht="14.1" customHeight="1" x14ac:dyDescent="0.2">
      <c r="A69" s="306">
        <v>83</v>
      </c>
      <c r="B69" s="307" t="s">
        <v>304</v>
      </c>
      <c r="C69" s="308"/>
      <c r="D69" s="113">
        <v>2.1315723480732256</v>
      </c>
      <c r="E69" s="115">
        <v>255</v>
      </c>
      <c r="F69" s="114">
        <v>249</v>
      </c>
      <c r="G69" s="114">
        <v>249</v>
      </c>
      <c r="H69" s="114">
        <v>251</v>
      </c>
      <c r="I69" s="140">
        <v>248</v>
      </c>
      <c r="J69" s="115">
        <v>7</v>
      </c>
      <c r="K69" s="116">
        <v>2.8225806451612905</v>
      </c>
    </row>
    <row r="70" spans="1:11" ht="14.1" customHeight="1" x14ac:dyDescent="0.2">
      <c r="A70" s="306" t="s">
        <v>305</v>
      </c>
      <c r="B70" s="307" t="s">
        <v>306</v>
      </c>
      <c r="C70" s="308"/>
      <c r="D70" s="113">
        <v>0.51826464933545102</v>
      </c>
      <c r="E70" s="115">
        <v>62</v>
      </c>
      <c r="F70" s="114">
        <v>60</v>
      </c>
      <c r="G70" s="114">
        <v>57</v>
      </c>
      <c r="H70" s="114">
        <v>56</v>
      </c>
      <c r="I70" s="140">
        <v>56</v>
      </c>
      <c r="J70" s="115">
        <v>6</v>
      </c>
      <c r="K70" s="116">
        <v>10.714285714285714</v>
      </c>
    </row>
    <row r="71" spans="1:11" ht="14.1" customHeight="1" x14ac:dyDescent="0.2">
      <c r="A71" s="306"/>
      <c r="B71" s="307" t="s">
        <v>307</v>
      </c>
      <c r="C71" s="308"/>
      <c r="D71" s="113">
        <v>0.3678007188832233</v>
      </c>
      <c r="E71" s="115">
        <v>44</v>
      </c>
      <c r="F71" s="114">
        <v>43</v>
      </c>
      <c r="G71" s="114">
        <v>43</v>
      </c>
      <c r="H71" s="114">
        <v>44</v>
      </c>
      <c r="I71" s="140">
        <v>44</v>
      </c>
      <c r="J71" s="115">
        <v>0</v>
      </c>
      <c r="K71" s="116">
        <v>0</v>
      </c>
    </row>
    <row r="72" spans="1:11" ht="14.1" customHeight="1" x14ac:dyDescent="0.2">
      <c r="A72" s="306">
        <v>84</v>
      </c>
      <c r="B72" s="307" t="s">
        <v>308</v>
      </c>
      <c r="C72" s="308"/>
      <c r="D72" s="113">
        <v>1.2287887653598595</v>
      </c>
      <c r="E72" s="115">
        <v>147</v>
      </c>
      <c r="F72" s="114">
        <v>149</v>
      </c>
      <c r="G72" s="114">
        <v>140</v>
      </c>
      <c r="H72" s="114">
        <v>124</v>
      </c>
      <c r="I72" s="140">
        <v>127</v>
      </c>
      <c r="J72" s="115">
        <v>20</v>
      </c>
      <c r="K72" s="116">
        <v>15.748031496062993</v>
      </c>
    </row>
    <row r="73" spans="1:11" ht="14.1" customHeight="1" x14ac:dyDescent="0.2">
      <c r="A73" s="306" t="s">
        <v>309</v>
      </c>
      <c r="B73" s="307" t="s">
        <v>310</v>
      </c>
      <c r="C73" s="308"/>
      <c r="D73" s="113">
        <v>4.1795536236729915E-2</v>
      </c>
      <c r="E73" s="115">
        <v>5</v>
      </c>
      <c r="F73" s="114">
        <v>5</v>
      </c>
      <c r="G73" s="114">
        <v>4</v>
      </c>
      <c r="H73" s="114">
        <v>3</v>
      </c>
      <c r="I73" s="140">
        <v>4</v>
      </c>
      <c r="J73" s="115">
        <v>1</v>
      </c>
      <c r="K73" s="116">
        <v>25</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4.1795536236729915E-2</v>
      </c>
      <c r="E76" s="115">
        <v>5</v>
      </c>
      <c r="F76" s="114" t="s">
        <v>513</v>
      </c>
      <c r="G76" s="114" t="s">
        <v>513</v>
      </c>
      <c r="H76" s="114" t="s">
        <v>513</v>
      </c>
      <c r="I76" s="140">
        <v>3</v>
      </c>
      <c r="J76" s="115">
        <v>2</v>
      </c>
      <c r="K76" s="116">
        <v>66.666666666666671</v>
      </c>
    </row>
    <row r="77" spans="1:11" ht="14.1" customHeight="1" x14ac:dyDescent="0.2">
      <c r="A77" s="306">
        <v>92</v>
      </c>
      <c r="B77" s="307" t="s">
        <v>316</v>
      </c>
      <c r="C77" s="308"/>
      <c r="D77" s="113">
        <v>0.32600518264649336</v>
      </c>
      <c r="E77" s="115">
        <v>39</v>
      </c>
      <c r="F77" s="114">
        <v>38</v>
      </c>
      <c r="G77" s="114">
        <v>35</v>
      </c>
      <c r="H77" s="114">
        <v>43</v>
      </c>
      <c r="I77" s="140">
        <v>43</v>
      </c>
      <c r="J77" s="115">
        <v>-4</v>
      </c>
      <c r="K77" s="116">
        <v>-9.3023255813953494</v>
      </c>
    </row>
    <row r="78" spans="1:11" ht="14.1" customHeight="1" x14ac:dyDescent="0.2">
      <c r="A78" s="306">
        <v>93</v>
      </c>
      <c r="B78" s="307" t="s">
        <v>317</v>
      </c>
      <c r="C78" s="308"/>
      <c r="D78" s="113">
        <v>0.10866839421549779</v>
      </c>
      <c r="E78" s="115">
        <v>13</v>
      </c>
      <c r="F78" s="114">
        <v>14</v>
      </c>
      <c r="G78" s="114">
        <v>15</v>
      </c>
      <c r="H78" s="114">
        <v>14</v>
      </c>
      <c r="I78" s="140">
        <v>16</v>
      </c>
      <c r="J78" s="115">
        <v>-3</v>
      </c>
      <c r="K78" s="116">
        <v>-18.75</v>
      </c>
    </row>
    <row r="79" spans="1:11" ht="14.1" customHeight="1" x14ac:dyDescent="0.2">
      <c r="A79" s="306">
        <v>94</v>
      </c>
      <c r="B79" s="307" t="s">
        <v>318</v>
      </c>
      <c r="C79" s="308"/>
      <c r="D79" s="113">
        <v>0.40123714787260722</v>
      </c>
      <c r="E79" s="115">
        <v>48</v>
      </c>
      <c r="F79" s="114">
        <v>50</v>
      </c>
      <c r="G79" s="114">
        <v>45</v>
      </c>
      <c r="H79" s="114">
        <v>46</v>
      </c>
      <c r="I79" s="140">
        <v>43</v>
      </c>
      <c r="J79" s="115">
        <v>5</v>
      </c>
      <c r="K79" s="116">
        <v>11.627906976744185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3.3352837916910474</v>
      </c>
      <c r="E81" s="143">
        <v>399</v>
      </c>
      <c r="F81" s="144">
        <v>398</v>
      </c>
      <c r="G81" s="144">
        <v>409</v>
      </c>
      <c r="H81" s="144">
        <v>434</v>
      </c>
      <c r="I81" s="145">
        <v>399</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2809</v>
      </c>
      <c r="G12" s="536">
        <v>2456</v>
      </c>
      <c r="H12" s="536">
        <v>3508</v>
      </c>
      <c r="I12" s="536">
        <v>2412</v>
      </c>
      <c r="J12" s="537">
        <v>2921</v>
      </c>
      <c r="K12" s="538">
        <v>-112</v>
      </c>
      <c r="L12" s="349">
        <v>-3.8343033207805548</v>
      </c>
    </row>
    <row r="13" spans="1:17" s="110" customFormat="1" ht="15" customHeight="1" x14ac:dyDescent="0.2">
      <c r="A13" s="350" t="s">
        <v>344</v>
      </c>
      <c r="B13" s="351" t="s">
        <v>345</v>
      </c>
      <c r="C13" s="347"/>
      <c r="D13" s="347"/>
      <c r="E13" s="348"/>
      <c r="F13" s="536">
        <v>1685</v>
      </c>
      <c r="G13" s="536">
        <v>1540</v>
      </c>
      <c r="H13" s="536">
        <v>2025</v>
      </c>
      <c r="I13" s="536">
        <v>1508</v>
      </c>
      <c r="J13" s="537">
        <v>1797</v>
      </c>
      <c r="K13" s="538">
        <v>-112</v>
      </c>
      <c r="L13" s="349">
        <v>-6.2326099053978856</v>
      </c>
    </row>
    <row r="14" spans="1:17" s="110" customFormat="1" ht="22.5" customHeight="1" x14ac:dyDescent="0.2">
      <c r="A14" s="350"/>
      <c r="B14" s="351" t="s">
        <v>346</v>
      </c>
      <c r="C14" s="347"/>
      <c r="D14" s="347"/>
      <c r="E14" s="348"/>
      <c r="F14" s="536">
        <v>1124</v>
      </c>
      <c r="G14" s="536">
        <v>916</v>
      </c>
      <c r="H14" s="536">
        <v>1483</v>
      </c>
      <c r="I14" s="536">
        <v>904</v>
      </c>
      <c r="J14" s="537">
        <v>1124</v>
      </c>
      <c r="K14" s="538">
        <v>0</v>
      </c>
      <c r="L14" s="349">
        <v>0</v>
      </c>
    </row>
    <row r="15" spans="1:17" s="110" customFormat="1" ht="15" customHeight="1" x14ac:dyDescent="0.2">
      <c r="A15" s="350" t="s">
        <v>347</v>
      </c>
      <c r="B15" s="351" t="s">
        <v>108</v>
      </c>
      <c r="C15" s="347"/>
      <c r="D15" s="347"/>
      <c r="E15" s="348"/>
      <c r="F15" s="536">
        <v>664</v>
      </c>
      <c r="G15" s="536">
        <v>520</v>
      </c>
      <c r="H15" s="536">
        <v>1494</v>
      </c>
      <c r="I15" s="536">
        <v>480</v>
      </c>
      <c r="J15" s="537">
        <v>701</v>
      </c>
      <c r="K15" s="538">
        <v>-37</v>
      </c>
      <c r="L15" s="349">
        <v>-5.2781740370898715</v>
      </c>
    </row>
    <row r="16" spans="1:17" s="110" customFormat="1" ht="15" customHeight="1" x14ac:dyDescent="0.2">
      <c r="A16" s="350"/>
      <c r="B16" s="351" t="s">
        <v>109</v>
      </c>
      <c r="C16" s="347"/>
      <c r="D16" s="347"/>
      <c r="E16" s="348"/>
      <c r="F16" s="536">
        <v>1840</v>
      </c>
      <c r="G16" s="536">
        <v>1667</v>
      </c>
      <c r="H16" s="536">
        <v>1745</v>
      </c>
      <c r="I16" s="536">
        <v>1667</v>
      </c>
      <c r="J16" s="537">
        <v>1902</v>
      </c>
      <c r="K16" s="538">
        <v>-62</v>
      </c>
      <c r="L16" s="349">
        <v>-3.2597266035751842</v>
      </c>
    </row>
    <row r="17" spans="1:12" s="110" customFormat="1" ht="15" customHeight="1" x14ac:dyDescent="0.2">
      <c r="A17" s="350"/>
      <c r="B17" s="351" t="s">
        <v>110</v>
      </c>
      <c r="C17" s="347"/>
      <c r="D17" s="347"/>
      <c r="E17" s="348"/>
      <c r="F17" s="536">
        <v>281</v>
      </c>
      <c r="G17" s="536">
        <v>250</v>
      </c>
      <c r="H17" s="536">
        <v>245</v>
      </c>
      <c r="I17" s="536">
        <v>244</v>
      </c>
      <c r="J17" s="537">
        <v>294</v>
      </c>
      <c r="K17" s="538">
        <v>-13</v>
      </c>
      <c r="L17" s="349">
        <v>-4.4217687074829932</v>
      </c>
    </row>
    <row r="18" spans="1:12" s="110" customFormat="1" ht="15" customHeight="1" x14ac:dyDescent="0.2">
      <c r="A18" s="350"/>
      <c r="B18" s="351" t="s">
        <v>111</v>
      </c>
      <c r="C18" s="347"/>
      <c r="D18" s="347"/>
      <c r="E18" s="348"/>
      <c r="F18" s="536">
        <v>24</v>
      </c>
      <c r="G18" s="536">
        <v>19</v>
      </c>
      <c r="H18" s="536">
        <v>24</v>
      </c>
      <c r="I18" s="536">
        <v>21</v>
      </c>
      <c r="J18" s="537">
        <v>24</v>
      </c>
      <c r="K18" s="538">
        <v>0</v>
      </c>
      <c r="L18" s="349">
        <v>0</v>
      </c>
    </row>
    <row r="19" spans="1:12" s="110" customFormat="1" ht="15" customHeight="1" x14ac:dyDescent="0.2">
      <c r="A19" s="118" t="s">
        <v>113</v>
      </c>
      <c r="B19" s="119" t="s">
        <v>181</v>
      </c>
      <c r="C19" s="347"/>
      <c r="D19" s="347"/>
      <c r="E19" s="348"/>
      <c r="F19" s="536">
        <v>1932</v>
      </c>
      <c r="G19" s="536">
        <v>1699</v>
      </c>
      <c r="H19" s="536">
        <v>2531</v>
      </c>
      <c r="I19" s="536">
        <v>1591</v>
      </c>
      <c r="J19" s="537">
        <v>2018</v>
      </c>
      <c r="K19" s="538">
        <v>-86</v>
      </c>
      <c r="L19" s="349">
        <v>-4.2616451932606543</v>
      </c>
    </row>
    <row r="20" spans="1:12" s="110" customFormat="1" ht="15" customHeight="1" x14ac:dyDescent="0.2">
      <c r="A20" s="118"/>
      <c r="B20" s="119" t="s">
        <v>182</v>
      </c>
      <c r="C20" s="347"/>
      <c r="D20" s="347"/>
      <c r="E20" s="348"/>
      <c r="F20" s="536">
        <v>877</v>
      </c>
      <c r="G20" s="536">
        <v>757</v>
      </c>
      <c r="H20" s="536">
        <v>977</v>
      </c>
      <c r="I20" s="536">
        <v>821</v>
      </c>
      <c r="J20" s="537">
        <v>903</v>
      </c>
      <c r="K20" s="538">
        <v>-26</v>
      </c>
      <c r="L20" s="349">
        <v>-2.8792912513842746</v>
      </c>
    </row>
    <row r="21" spans="1:12" s="110" customFormat="1" ht="15" customHeight="1" x14ac:dyDescent="0.2">
      <c r="A21" s="118" t="s">
        <v>113</v>
      </c>
      <c r="B21" s="119" t="s">
        <v>116</v>
      </c>
      <c r="C21" s="347"/>
      <c r="D21" s="347"/>
      <c r="E21" s="348"/>
      <c r="F21" s="536">
        <v>2251</v>
      </c>
      <c r="G21" s="536">
        <v>1894</v>
      </c>
      <c r="H21" s="536">
        <v>2835</v>
      </c>
      <c r="I21" s="536">
        <v>1770</v>
      </c>
      <c r="J21" s="537">
        <v>2397</v>
      </c>
      <c r="K21" s="538">
        <v>-146</v>
      </c>
      <c r="L21" s="349">
        <v>-6.090947017104714</v>
      </c>
    </row>
    <row r="22" spans="1:12" s="110" customFormat="1" ht="15" customHeight="1" x14ac:dyDescent="0.2">
      <c r="A22" s="118"/>
      <c r="B22" s="119" t="s">
        <v>117</v>
      </c>
      <c r="C22" s="347"/>
      <c r="D22" s="347"/>
      <c r="E22" s="348"/>
      <c r="F22" s="536">
        <v>555</v>
      </c>
      <c r="G22" s="536">
        <v>561</v>
      </c>
      <c r="H22" s="536">
        <v>673</v>
      </c>
      <c r="I22" s="536">
        <v>638</v>
      </c>
      <c r="J22" s="537">
        <v>522</v>
      </c>
      <c r="K22" s="538">
        <v>33</v>
      </c>
      <c r="L22" s="349">
        <v>6.3218390804597702</v>
      </c>
    </row>
    <row r="23" spans="1:12" s="110" customFormat="1" ht="15" customHeight="1" x14ac:dyDescent="0.2">
      <c r="A23" s="352" t="s">
        <v>347</v>
      </c>
      <c r="B23" s="353" t="s">
        <v>193</v>
      </c>
      <c r="C23" s="354"/>
      <c r="D23" s="354"/>
      <c r="E23" s="355"/>
      <c r="F23" s="539">
        <v>63</v>
      </c>
      <c r="G23" s="539">
        <v>115</v>
      </c>
      <c r="H23" s="539">
        <v>721</v>
      </c>
      <c r="I23" s="539">
        <v>30</v>
      </c>
      <c r="J23" s="540">
        <v>67</v>
      </c>
      <c r="K23" s="541">
        <v>-4</v>
      </c>
      <c r="L23" s="356">
        <v>-5.9701492537313436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30.3</v>
      </c>
      <c r="G25" s="542">
        <v>29.2</v>
      </c>
      <c r="H25" s="542">
        <v>32.700000000000003</v>
      </c>
      <c r="I25" s="542">
        <v>31.7</v>
      </c>
      <c r="J25" s="542">
        <v>29</v>
      </c>
      <c r="K25" s="543" t="s">
        <v>349</v>
      </c>
      <c r="L25" s="364">
        <v>1.3000000000000007</v>
      </c>
    </row>
    <row r="26" spans="1:12" s="110" customFormat="1" ht="15" customHeight="1" x14ac:dyDescent="0.2">
      <c r="A26" s="365" t="s">
        <v>105</v>
      </c>
      <c r="B26" s="366" t="s">
        <v>345</v>
      </c>
      <c r="C26" s="362"/>
      <c r="D26" s="362"/>
      <c r="E26" s="363"/>
      <c r="F26" s="542">
        <v>29</v>
      </c>
      <c r="G26" s="542">
        <v>26.1</v>
      </c>
      <c r="H26" s="542">
        <v>31.4</v>
      </c>
      <c r="I26" s="542">
        <v>29.7</v>
      </c>
      <c r="J26" s="544">
        <v>27.1</v>
      </c>
      <c r="K26" s="543" t="s">
        <v>349</v>
      </c>
      <c r="L26" s="364">
        <v>1.8999999999999986</v>
      </c>
    </row>
    <row r="27" spans="1:12" s="110" customFormat="1" ht="15" customHeight="1" x14ac:dyDescent="0.2">
      <c r="A27" s="365"/>
      <c r="B27" s="366" t="s">
        <v>346</v>
      </c>
      <c r="C27" s="362"/>
      <c r="D27" s="362"/>
      <c r="E27" s="363"/>
      <c r="F27" s="542">
        <v>32.4</v>
      </c>
      <c r="G27" s="542">
        <v>34.5</v>
      </c>
      <c r="H27" s="542">
        <v>34.299999999999997</v>
      </c>
      <c r="I27" s="542">
        <v>34.9</v>
      </c>
      <c r="J27" s="542">
        <v>32.1</v>
      </c>
      <c r="K27" s="543" t="s">
        <v>349</v>
      </c>
      <c r="L27" s="364">
        <v>0.29999999999999716</v>
      </c>
    </row>
    <row r="28" spans="1:12" s="110" customFormat="1" ht="15" customHeight="1" x14ac:dyDescent="0.2">
      <c r="A28" s="365" t="s">
        <v>113</v>
      </c>
      <c r="B28" s="366" t="s">
        <v>108</v>
      </c>
      <c r="C28" s="362"/>
      <c r="D28" s="362"/>
      <c r="E28" s="363"/>
      <c r="F28" s="542">
        <v>42.1</v>
      </c>
      <c r="G28" s="542">
        <v>42.2</v>
      </c>
      <c r="H28" s="542">
        <v>45.8</v>
      </c>
      <c r="I28" s="542">
        <v>45.9</v>
      </c>
      <c r="J28" s="542">
        <v>43.4</v>
      </c>
      <c r="K28" s="543" t="s">
        <v>349</v>
      </c>
      <c r="L28" s="364">
        <v>-1.2999999999999972</v>
      </c>
    </row>
    <row r="29" spans="1:12" s="110" customFormat="1" ht="11.25" x14ac:dyDescent="0.2">
      <c r="A29" s="365"/>
      <c r="B29" s="366" t="s">
        <v>109</v>
      </c>
      <c r="C29" s="362"/>
      <c r="D29" s="362"/>
      <c r="E29" s="363"/>
      <c r="F29" s="542">
        <v>27.8</v>
      </c>
      <c r="G29" s="542">
        <v>27.5</v>
      </c>
      <c r="H29" s="542">
        <v>29.5</v>
      </c>
      <c r="I29" s="542">
        <v>28.5</v>
      </c>
      <c r="J29" s="544">
        <v>26.5</v>
      </c>
      <c r="K29" s="543" t="s">
        <v>349</v>
      </c>
      <c r="L29" s="364">
        <v>1.3000000000000007</v>
      </c>
    </row>
    <row r="30" spans="1:12" s="110" customFormat="1" ht="15" customHeight="1" x14ac:dyDescent="0.2">
      <c r="A30" s="365"/>
      <c r="B30" s="366" t="s">
        <v>110</v>
      </c>
      <c r="C30" s="362"/>
      <c r="D30" s="362"/>
      <c r="E30" s="363"/>
      <c r="F30" s="542">
        <v>21</v>
      </c>
      <c r="G30" s="542">
        <v>18.5</v>
      </c>
      <c r="H30" s="542">
        <v>15.6</v>
      </c>
      <c r="I30" s="542">
        <v>28.3</v>
      </c>
      <c r="J30" s="542">
        <v>15</v>
      </c>
      <c r="K30" s="543" t="s">
        <v>349</v>
      </c>
      <c r="L30" s="364">
        <v>6</v>
      </c>
    </row>
    <row r="31" spans="1:12" s="110" customFormat="1" ht="15" customHeight="1" x14ac:dyDescent="0.2">
      <c r="A31" s="365"/>
      <c r="B31" s="366" t="s">
        <v>111</v>
      </c>
      <c r="C31" s="362"/>
      <c r="D31" s="362"/>
      <c r="E31" s="363"/>
      <c r="F31" s="542">
        <v>33.299999999999997</v>
      </c>
      <c r="G31" s="542">
        <v>52.6</v>
      </c>
      <c r="H31" s="542">
        <v>16.7</v>
      </c>
      <c r="I31" s="542">
        <v>25</v>
      </c>
      <c r="J31" s="542">
        <v>20.8</v>
      </c>
      <c r="K31" s="543" t="s">
        <v>349</v>
      </c>
      <c r="L31" s="364">
        <v>12.499999999999996</v>
      </c>
    </row>
    <row r="32" spans="1:12" s="110" customFormat="1" ht="15" customHeight="1" x14ac:dyDescent="0.2">
      <c r="A32" s="367" t="s">
        <v>113</v>
      </c>
      <c r="B32" s="368" t="s">
        <v>181</v>
      </c>
      <c r="C32" s="362"/>
      <c r="D32" s="362"/>
      <c r="E32" s="363"/>
      <c r="F32" s="542">
        <v>29.3</v>
      </c>
      <c r="G32" s="542">
        <v>25.2</v>
      </c>
      <c r="H32" s="542">
        <v>32.700000000000003</v>
      </c>
      <c r="I32" s="542">
        <v>29.7</v>
      </c>
      <c r="J32" s="544">
        <v>26.5</v>
      </c>
      <c r="K32" s="543" t="s">
        <v>349</v>
      </c>
      <c r="L32" s="364">
        <v>2.8000000000000007</v>
      </c>
    </row>
    <row r="33" spans="1:12" s="110" customFormat="1" ht="15" customHeight="1" x14ac:dyDescent="0.2">
      <c r="A33" s="367"/>
      <c r="B33" s="368" t="s">
        <v>182</v>
      </c>
      <c r="C33" s="362"/>
      <c r="D33" s="362"/>
      <c r="E33" s="363"/>
      <c r="F33" s="542">
        <v>32.6</v>
      </c>
      <c r="G33" s="542">
        <v>37.5</v>
      </c>
      <c r="H33" s="542">
        <v>32.5</v>
      </c>
      <c r="I33" s="542">
        <v>35.4</v>
      </c>
      <c r="J33" s="542">
        <v>34.4</v>
      </c>
      <c r="K33" s="543" t="s">
        <v>349</v>
      </c>
      <c r="L33" s="364">
        <v>-1.7999999999999972</v>
      </c>
    </row>
    <row r="34" spans="1:12" s="369" customFormat="1" ht="15" customHeight="1" x14ac:dyDescent="0.2">
      <c r="A34" s="367" t="s">
        <v>113</v>
      </c>
      <c r="B34" s="368" t="s">
        <v>116</v>
      </c>
      <c r="C34" s="362"/>
      <c r="D34" s="362"/>
      <c r="E34" s="363"/>
      <c r="F34" s="542">
        <v>26.7</v>
      </c>
      <c r="G34" s="542">
        <v>26.6</v>
      </c>
      <c r="H34" s="542">
        <v>32.200000000000003</v>
      </c>
      <c r="I34" s="542">
        <v>31.7</v>
      </c>
      <c r="J34" s="542">
        <v>26.7</v>
      </c>
      <c r="K34" s="543" t="s">
        <v>349</v>
      </c>
      <c r="L34" s="364">
        <v>0</v>
      </c>
    </row>
    <row r="35" spans="1:12" s="369" customFormat="1" ht="11.25" x14ac:dyDescent="0.2">
      <c r="A35" s="370"/>
      <c r="B35" s="371" t="s">
        <v>117</v>
      </c>
      <c r="C35" s="372"/>
      <c r="D35" s="372"/>
      <c r="E35" s="373"/>
      <c r="F35" s="545">
        <v>45.1</v>
      </c>
      <c r="G35" s="545">
        <v>37.9</v>
      </c>
      <c r="H35" s="545">
        <v>34.4</v>
      </c>
      <c r="I35" s="545">
        <v>31.4</v>
      </c>
      <c r="J35" s="546">
        <v>39.299999999999997</v>
      </c>
      <c r="K35" s="547" t="s">
        <v>349</v>
      </c>
      <c r="L35" s="374">
        <v>5.8000000000000043</v>
      </c>
    </row>
    <row r="36" spans="1:12" s="369" customFormat="1" ht="15.95" customHeight="1" x14ac:dyDescent="0.2">
      <c r="A36" s="375" t="s">
        <v>350</v>
      </c>
      <c r="B36" s="376"/>
      <c r="C36" s="377"/>
      <c r="D36" s="376"/>
      <c r="E36" s="378"/>
      <c r="F36" s="548">
        <v>2734</v>
      </c>
      <c r="G36" s="548">
        <v>2314</v>
      </c>
      <c r="H36" s="548">
        <v>2706</v>
      </c>
      <c r="I36" s="548">
        <v>2361</v>
      </c>
      <c r="J36" s="548">
        <v>2834</v>
      </c>
      <c r="K36" s="549">
        <v>-100</v>
      </c>
      <c r="L36" s="380">
        <v>-3.5285815102328866</v>
      </c>
    </row>
    <row r="37" spans="1:12" s="369" customFormat="1" ht="15.95" customHeight="1" x14ac:dyDescent="0.2">
      <c r="A37" s="381"/>
      <c r="B37" s="382" t="s">
        <v>113</v>
      </c>
      <c r="C37" s="382" t="s">
        <v>351</v>
      </c>
      <c r="D37" s="382"/>
      <c r="E37" s="383"/>
      <c r="F37" s="548">
        <v>829</v>
      </c>
      <c r="G37" s="548">
        <v>676</v>
      </c>
      <c r="H37" s="548">
        <v>884</v>
      </c>
      <c r="I37" s="548">
        <v>748</v>
      </c>
      <c r="J37" s="548">
        <v>822</v>
      </c>
      <c r="K37" s="549">
        <v>7</v>
      </c>
      <c r="L37" s="380">
        <v>0.85158150851581504</v>
      </c>
    </row>
    <row r="38" spans="1:12" s="369" customFormat="1" ht="15.95" customHeight="1" x14ac:dyDescent="0.2">
      <c r="A38" s="381"/>
      <c r="B38" s="384" t="s">
        <v>105</v>
      </c>
      <c r="C38" s="384" t="s">
        <v>106</v>
      </c>
      <c r="D38" s="385"/>
      <c r="E38" s="383"/>
      <c r="F38" s="548">
        <v>1651</v>
      </c>
      <c r="G38" s="548">
        <v>1450</v>
      </c>
      <c r="H38" s="548">
        <v>1520</v>
      </c>
      <c r="I38" s="548">
        <v>1476</v>
      </c>
      <c r="J38" s="550">
        <v>1752</v>
      </c>
      <c r="K38" s="549">
        <v>-101</v>
      </c>
      <c r="L38" s="380">
        <v>-5.7648401826484017</v>
      </c>
    </row>
    <row r="39" spans="1:12" s="369" customFormat="1" ht="15.95" customHeight="1" x14ac:dyDescent="0.2">
      <c r="A39" s="381"/>
      <c r="B39" s="385"/>
      <c r="C39" s="382" t="s">
        <v>352</v>
      </c>
      <c r="D39" s="385"/>
      <c r="E39" s="383"/>
      <c r="F39" s="548">
        <v>478</v>
      </c>
      <c r="G39" s="548">
        <v>378</v>
      </c>
      <c r="H39" s="548">
        <v>477</v>
      </c>
      <c r="I39" s="548">
        <v>439</v>
      </c>
      <c r="J39" s="548">
        <v>475</v>
      </c>
      <c r="K39" s="549">
        <v>3</v>
      </c>
      <c r="L39" s="380">
        <v>0.63157894736842102</v>
      </c>
    </row>
    <row r="40" spans="1:12" s="369" customFormat="1" ht="15.95" customHeight="1" x14ac:dyDescent="0.2">
      <c r="A40" s="381"/>
      <c r="B40" s="384"/>
      <c r="C40" s="384" t="s">
        <v>107</v>
      </c>
      <c r="D40" s="385"/>
      <c r="E40" s="383"/>
      <c r="F40" s="548">
        <v>1083</v>
      </c>
      <c r="G40" s="548">
        <v>864</v>
      </c>
      <c r="H40" s="548">
        <v>1186</v>
      </c>
      <c r="I40" s="548">
        <v>885</v>
      </c>
      <c r="J40" s="548">
        <v>1082</v>
      </c>
      <c r="K40" s="549">
        <v>1</v>
      </c>
      <c r="L40" s="380">
        <v>9.2421441774491686E-2</v>
      </c>
    </row>
    <row r="41" spans="1:12" s="369" customFormat="1" ht="24" customHeight="1" x14ac:dyDescent="0.2">
      <c r="A41" s="381"/>
      <c r="B41" s="385"/>
      <c r="C41" s="382" t="s">
        <v>352</v>
      </c>
      <c r="D41" s="385"/>
      <c r="E41" s="383"/>
      <c r="F41" s="548">
        <v>351</v>
      </c>
      <c r="G41" s="548">
        <v>298</v>
      </c>
      <c r="H41" s="548">
        <v>407</v>
      </c>
      <c r="I41" s="548">
        <v>309</v>
      </c>
      <c r="J41" s="550">
        <v>347</v>
      </c>
      <c r="K41" s="549">
        <v>4</v>
      </c>
      <c r="L41" s="380">
        <v>1.1527377521613833</v>
      </c>
    </row>
    <row r="42" spans="1:12" s="110" customFormat="1" ht="15" customHeight="1" x14ac:dyDescent="0.2">
      <c r="A42" s="381"/>
      <c r="B42" s="384" t="s">
        <v>113</v>
      </c>
      <c r="C42" s="384" t="s">
        <v>353</v>
      </c>
      <c r="D42" s="385"/>
      <c r="E42" s="383"/>
      <c r="F42" s="548">
        <v>606</v>
      </c>
      <c r="G42" s="548">
        <v>396</v>
      </c>
      <c r="H42" s="548">
        <v>758</v>
      </c>
      <c r="I42" s="548">
        <v>442</v>
      </c>
      <c r="J42" s="548">
        <v>632</v>
      </c>
      <c r="K42" s="549">
        <v>-26</v>
      </c>
      <c r="L42" s="380">
        <v>-4.1139240506329111</v>
      </c>
    </row>
    <row r="43" spans="1:12" s="110" customFormat="1" ht="15" customHeight="1" x14ac:dyDescent="0.2">
      <c r="A43" s="381"/>
      <c r="B43" s="385"/>
      <c r="C43" s="382" t="s">
        <v>352</v>
      </c>
      <c r="D43" s="385"/>
      <c r="E43" s="383"/>
      <c r="F43" s="548">
        <v>255</v>
      </c>
      <c r="G43" s="548">
        <v>167</v>
      </c>
      <c r="H43" s="548">
        <v>347</v>
      </c>
      <c r="I43" s="548">
        <v>203</v>
      </c>
      <c r="J43" s="548">
        <v>274</v>
      </c>
      <c r="K43" s="549">
        <v>-19</v>
      </c>
      <c r="L43" s="380">
        <v>-6.9343065693430654</v>
      </c>
    </row>
    <row r="44" spans="1:12" s="110" customFormat="1" ht="15" customHeight="1" x14ac:dyDescent="0.2">
      <c r="A44" s="381"/>
      <c r="B44" s="384"/>
      <c r="C44" s="366" t="s">
        <v>109</v>
      </c>
      <c r="D44" s="385"/>
      <c r="E44" s="383"/>
      <c r="F44" s="548">
        <v>1823</v>
      </c>
      <c r="G44" s="548">
        <v>1650</v>
      </c>
      <c r="H44" s="548">
        <v>1680</v>
      </c>
      <c r="I44" s="548">
        <v>1655</v>
      </c>
      <c r="J44" s="550">
        <v>1884</v>
      </c>
      <c r="K44" s="549">
        <v>-61</v>
      </c>
      <c r="L44" s="380">
        <v>-3.2377919320594479</v>
      </c>
    </row>
    <row r="45" spans="1:12" s="110" customFormat="1" ht="15" customHeight="1" x14ac:dyDescent="0.2">
      <c r="A45" s="381"/>
      <c r="B45" s="385"/>
      <c r="C45" s="382" t="s">
        <v>352</v>
      </c>
      <c r="D45" s="385"/>
      <c r="E45" s="383"/>
      <c r="F45" s="548">
        <v>507</v>
      </c>
      <c r="G45" s="548">
        <v>453</v>
      </c>
      <c r="H45" s="548">
        <v>495</v>
      </c>
      <c r="I45" s="548">
        <v>471</v>
      </c>
      <c r="J45" s="548">
        <v>499</v>
      </c>
      <c r="K45" s="549">
        <v>8</v>
      </c>
      <c r="L45" s="380">
        <v>1.6032064128256514</v>
      </c>
    </row>
    <row r="46" spans="1:12" s="110" customFormat="1" ht="15" customHeight="1" x14ac:dyDescent="0.2">
      <c r="A46" s="381"/>
      <c r="B46" s="384"/>
      <c r="C46" s="366" t="s">
        <v>110</v>
      </c>
      <c r="D46" s="385"/>
      <c r="E46" s="383"/>
      <c r="F46" s="548">
        <v>281</v>
      </c>
      <c r="G46" s="548">
        <v>249</v>
      </c>
      <c r="H46" s="548">
        <v>244</v>
      </c>
      <c r="I46" s="548">
        <v>244</v>
      </c>
      <c r="J46" s="548">
        <v>294</v>
      </c>
      <c r="K46" s="549">
        <v>-13</v>
      </c>
      <c r="L46" s="380">
        <v>-4.4217687074829932</v>
      </c>
    </row>
    <row r="47" spans="1:12" s="110" customFormat="1" ht="15" customHeight="1" x14ac:dyDescent="0.2">
      <c r="A47" s="381"/>
      <c r="B47" s="385"/>
      <c r="C47" s="382" t="s">
        <v>352</v>
      </c>
      <c r="D47" s="385"/>
      <c r="E47" s="383"/>
      <c r="F47" s="548">
        <v>59</v>
      </c>
      <c r="G47" s="548">
        <v>46</v>
      </c>
      <c r="H47" s="548">
        <v>38</v>
      </c>
      <c r="I47" s="548">
        <v>69</v>
      </c>
      <c r="J47" s="550">
        <v>44</v>
      </c>
      <c r="K47" s="549">
        <v>15</v>
      </c>
      <c r="L47" s="380">
        <v>34.090909090909093</v>
      </c>
    </row>
    <row r="48" spans="1:12" s="110" customFormat="1" ht="15" customHeight="1" x14ac:dyDescent="0.2">
      <c r="A48" s="381"/>
      <c r="B48" s="385"/>
      <c r="C48" s="366" t="s">
        <v>111</v>
      </c>
      <c r="D48" s="386"/>
      <c r="E48" s="387"/>
      <c r="F48" s="548">
        <v>24</v>
      </c>
      <c r="G48" s="548">
        <v>19</v>
      </c>
      <c r="H48" s="548">
        <v>24</v>
      </c>
      <c r="I48" s="548">
        <v>20</v>
      </c>
      <c r="J48" s="548">
        <v>24</v>
      </c>
      <c r="K48" s="549">
        <v>0</v>
      </c>
      <c r="L48" s="380">
        <v>0</v>
      </c>
    </row>
    <row r="49" spans="1:12" s="110" customFormat="1" ht="15" customHeight="1" x14ac:dyDescent="0.2">
      <c r="A49" s="381"/>
      <c r="B49" s="385"/>
      <c r="C49" s="382" t="s">
        <v>352</v>
      </c>
      <c r="D49" s="385"/>
      <c r="E49" s="383"/>
      <c r="F49" s="548">
        <v>8</v>
      </c>
      <c r="G49" s="548">
        <v>10</v>
      </c>
      <c r="H49" s="548">
        <v>4</v>
      </c>
      <c r="I49" s="548">
        <v>5</v>
      </c>
      <c r="J49" s="548">
        <v>5</v>
      </c>
      <c r="K49" s="549">
        <v>3</v>
      </c>
      <c r="L49" s="380">
        <v>60</v>
      </c>
    </row>
    <row r="50" spans="1:12" s="110" customFormat="1" ht="15" customHeight="1" x14ac:dyDescent="0.2">
      <c r="A50" s="381"/>
      <c r="B50" s="384" t="s">
        <v>113</v>
      </c>
      <c r="C50" s="382" t="s">
        <v>181</v>
      </c>
      <c r="D50" s="385"/>
      <c r="E50" s="383"/>
      <c r="F50" s="548">
        <v>1859</v>
      </c>
      <c r="G50" s="548">
        <v>1563</v>
      </c>
      <c r="H50" s="548">
        <v>1750</v>
      </c>
      <c r="I50" s="548">
        <v>1542</v>
      </c>
      <c r="J50" s="550">
        <v>1937</v>
      </c>
      <c r="K50" s="549">
        <v>-78</v>
      </c>
      <c r="L50" s="380">
        <v>-4.026845637583893</v>
      </c>
    </row>
    <row r="51" spans="1:12" s="110" customFormat="1" ht="15" customHeight="1" x14ac:dyDescent="0.2">
      <c r="A51" s="381"/>
      <c r="B51" s="385"/>
      <c r="C51" s="382" t="s">
        <v>352</v>
      </c>
      <c r="D51" s="385"/>
      <c r="E51" s="383"/>
      <c r="F51" s="548">
        <v>544</v>
      </c>
      <c r="G51" s="548">
        <v>394</v>
      </c>
      <c r="H51" s="548">
        <v>573</v>
      </c>
      <c r="I51" s="548">
        <v>458</v>
      </c>
      <c r="J51" s="548">
        <v>513</v>
      </c>
      <c r="K51" s="549">
        <v>31</v>
      </c>
      <c r="L51" s="380">
        <v>6.0428849902534116</v>
      </c>
    </row>
    <row r="52" spans="1:12" s="110" customFormat="1" ht="15" customHeight="1" x14ac:dyDescent="0.2">
      <c r="A52" s="381"/>
      <c r="B52" s="384"/>
      <c r="C52" s="382" t="s">
        <v>182</v>
      </c>
      <c r="D52" s="385"/>
      <c r="E52" s="383"/>
      <c r="F52" s="548">
        <v>875</v>
      </c>
      <c r="G52" s="548">
        <v>751</v>
      </c>
      <c r="H52" s="548">
        <v>956</v>
      </c>
      <c r="I52" s="548">
        <v>819</v>
      </c>
      <c r="J52" s="548">
        <v>897</v>
      </c>
      <c r="K52" s="549">
        <v>-22</v>
      </c>
      <c r="L52" s="380">
        <v>-2.4526198439241917</v>
      </c>
    </row>
    <row r="53" spans="1:12" s="269" customFormat="1" ht="11.25" customHeight="1" x14ac:dyDescent="0.2">
      <c r="A53" s="381"/>
      <c r="B53" s="385"/>
      <c r="C53" s="382" t="s">
        <v>352</v>
      </c>
      <c r="D53" s="385"/>
      <c r="E53" s="383"/>
      <c r="F53" s="548">
        <v>285</v>
      </c>
      <c r="G53" s="548">
        <v>282</v>
      </c>
      <c r="H53" s="548">
        <v>311</v>
      </c>
      <c r="I53" s="548">
        <v>290</v>
      </c>
      <c r="J53" s="550">
        <v>309</v>
      </c>
      <c r="K53" s="549">
        <v>-24</v>
      </c>
      <c r="L53" s="380">
        <v>-7.766990291262136</v>
      </c>
    </row>
    <row r="54" spans="1:12" s="151" customFormat="1" ht="12.75" customHeight="1" x14ac:dyDescent="0.2">
      <c r="A54" s="381"/>
      <c r="B54" s="384" t="s">
        <v>113</v>
      </c>
      <c r="C54" s="384" t="s">
        <v>116</v>
      </c>
      <c r="D54" s="385"/>
      <c r="E54" s="383"/>
      <c r="F54" s="548">
        <v>2190</v>
      </c>
      <c r="G54" s="548">
        <v>1770</v>
      </c>
      <c r="H54" s="548">
        <v>2098</v>
      </c>
      <c r="I54" s="548">
        <v>1733</v>
      </c>
      <c r="J54" s="548">
        <v>2319</v>
      </c>
      <c r="K54" s="549">
        <v>-129</v>
      </c>
      <c r="L54" s="380">
        <v>-5.5627425614489008</v>
      </c>
    </row>
    <row r="55" spans="1:12" ht="11.25" x14ac:dyDescent="0.2">
      <c r="A55" s="381"/>
      <c r="B55" s="385"/>
      <c r="C55" s="382" t="s">
        <v>352</v>
      </c>
      <c r="D55" s="385"/>
      <c r="E55" s="383"/>
      <c r="F55" s="548">
        <v>584</v>
      </c>
      <c r="G55" s="548">
        <v>470</v>
      </c>
      <c r="H55" s="548">
        <v>675</v>
      </c>
      <c r="I55" s="548">
        <v>550</v>
      </c>
      <c r="J55" s="548">
        <v>619</v>
      </c>
      <c r="K55" s="549">
        <v>-35</v>
      </c>
      <c r="L55" s="380">
        <v>-5.6542810985460417</v>
      </c>
    </row>
    <row r="56" spans="1:12" ht="14.25" customHeight="1" x14ac:dyDescent="0.2">
      <c r="A56" s="381"/>
      <c r="B56" s="385"/>
      <c r="C56" s="384" t="s">
        <v>117</v>
      </c>
      <c r="D56" s="385"/>
      <c r="E56" s="383"/>
      <c r="F56" s="548">
        <v>541</v>
      </c>
      <c r="G56" s="548">
        <v>543</v>
      </c>
      <c r="H56" s="548">
        <v>608</v>
      </c>
      <c r="I56" s="548">
        <v>624</v>
      </c>
      <c r="J56" s="548">
        <v>514</v>
      </c>
      <c r="K56" s="549">
        <v>27</v>
      </c>
      <c r="L56" s="380">
        <v>5.2529182879377432</v>
      </c>
    </row>
    <row r="57" spans="1:12" ht="18.75" customHeight="1" x14ac:dyDescent="0.2">
      <c r="A57" s="388"/>
      <c r="B57" s="389"/>
      <c r="C57" s="390" t="s">
        <v>352</v>
      </c>
      <c r="D57" s="389"/>
      <c r="E57" s="391"/>
      <c r="F57" s="551">
        <v>244</v>
      </c>
      <c r="G57" s="552">
        <v>206</v>
      </c>
      <c r="H57" s="552">
        <v>209</v>
      </c>
      <c r="I57" s="552">
        <v>196</v>
      </c>
      <c r="J57" s="552">
        <v>202</v>
      </c>
      <c r="K57" s="553">
        <f t="shared" ref="K57" si="0">IF(OR(F57=".",J57=".")=TRUE,".",IF(OR(F57="*",J57="*")=TRUE,"*",IF(AND(F57="-",J57="-")=TRUE,"-",IF(AND(ISNUMBER(J57),ISNUMBER(F57))=TRUE,IF(F57-J57=0,0,F57-J57),IF(ISNUMBER(F57)=TRUE,F57,-J57)))))</f>
        <v>42</v>
      </c>
      <c r="L57" s="392">
        <f t="shared" ref="L57" si="1">IF(K57 =".",".",IF(K57 ="*","*",IF(K57="-","-",IF(K57=0,0,IF(OR(J57="-",J57=".",F57="-",F57=".")=TRUE,"X",IF(J57=0,"0,0",IF(ABS(K57*100/J57)&gt;250,".X",(K57*100/J57))))))))</f>
        <v>20.792079207920793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2809</v>
      </c>
      <c r="E11" s="114">
        <v>2456</v>
      </c>
      <c r="F11" s="114">
        <v>3508</v>
      </c>
      <c r="G11" s="114">
        <v>2412</v>
      </c>
      <c r="H11" s="140">
        <v>2921</v>
      </c>
      <c r="I11" s="115">
        <v>-112</v>
      </c>
      <c r="J11" s="116">
        <v>-3.8343033207805548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22.641509433962263</v>
      </c>
      <c r="D14" s="115">
        <v>636</v>
      </c>
      <c r="E14" s="114">
        <v>800</v>
      </c>
      <c r="F14" s="114">
        <v>629</v>
      </c>
      <c r="G14" s="114">
        <v>468</v>
      </c>
      <c r="H14" s="140">
        <v>752</v>
      </c>
      <c r="I14" s="115">
        <v>-116</v>
      </c>
      <c r="J14" s="116">
        <v>-15.425531914893616</v>
      </c>
      <c r="K14" s="110"/>
      <c r="L14" s="110"/>
      <c r="M14" s="110"/>
      <c r="N14" s="110"/>
      <c r="O14" s="110"/>
    </row>
    <row r="15" spans="1:15" s="110" customFormat="1" ht="24.95" customHeight="1" x14ac:dyDescent="0.2">
      <c r="A15" s="193" t="s">
        <v>216</v>
      </c>
      <c r="B15" s="199" t="s">
        <v>217</v>
      </c>
      <c r="C15" s="113">
        <v>6.0875756496974009</v>
      </c>
      <c r="D15" s="115">
        <v>171</v>
      </c>
      <c r="E15" s="114">
        <v>129</v>
      </c>
      <c r="F15" s="114">
        <v>176</v>
      </c>
      <c r="G15" s="114">
        <v>104</v>
      </c>
      <c r="H15" s="140">
        <v>105</v>
      </c>
      <c r="I15" s="115">
        <v>66</v>
      </c>
      <c r="J15" s="116">
        <v>62.857142857142854</v>
      </c>
    </row>
    <row r="16" spans="1:15" s="287" customFormat="1" ht="24.95" customHeight="1" x14ac:dyDescent="0.2">
      <c r="A16" s="193" t="s">
        <v>218</v>
      </c>
      <c r="B16" s="199" t="s">
        <v>141</v>
      </c>
      <c r="C16" s="113">
        <v>9.8611605553577792</v>
      </c>
      <c r="D16" s="115">
        <v>277</v>
      </c>
      <c r="E16" s="114">
        <v>618</v>
      </c>
      <c r="F16" s="114">
        <v>320</v>
      </c>
      <c r="G16" s="114">
        <v>255</v>
      </c>
      <c r="H16" s="140">
        <v>354</v>
      </c>
      <c r="I16" s="115">
        <v>-77</v>
      </c>
      <c r="J16" s="116">
        <v>-21.751412429378529</v>
      </c>
      <c r="K16" s="110"/>
      <c r="L16" s="110"/>
      <c r="M16" s="110"/>
      <c r="N16" s="110"/>
      <c r="O16" s="110"/>
    </row>
    <row r="17" spans="1:15" s="110" customFormat="1" ht="24.95" customHeight="1" x14ac:dyDescent="0.2">
      <c r="A17" s="193" t="s">
        <v>142</v>
      </c>
      <c r="B17" s="199" t="s">
        <v>220</v>
      </c>
      <c r="C17" s="113">
        <v>6.6927732289070843</v>
      </c>
      <c r="D17" s="115">
        <v>188</v>
      </c>
      <c r="E17" s="114">
        <v>53</v>
      </c>
      <c r="F17" s="114">
        <v>133</v>
      </c>
      <c r="G17" s="114">
        <v>109</v>
      </c>
      <c r="H17" s="140">
        <v>293</v>
      </c>
      <c r="I17" s="115">
        <v>-105</v>
      </c>
      <c r="J17" s="116">
        <v>-35.836177474402731</v>
      </c>
    </row>
    <row r="18" spans="1:15" s="287" customFormat="1" ht="24.95" customHeight="1" x14ac:dyDescent="0.2">
      <c r="A18" s="201" t="s">
        <v>144</v>
      </c>
      <c r="B18" s="202" t="s">
        <v>145</v>
      </c>
      <c r="C18" s="113">
        <v>13.563545745817017</v>
      </c>
      <c r="D18" s="115">
        <v>381</v>
      </c>
      <c r="E18" s="114">
        <v>147</v>
      </c>
      <c r="F18" s="114">
        <v>388</v>
      </c>
      <c r="G18" s="114">
        <v>264</v>
      </c>
      <c r="H18" s="140">
        <v>403</v>
      </c>
      <c r="I18" s="115">
        <v>-22</v>
      </c>
      <c r="J18" s="116">
        <v>-5.4590570719602978</v>
      </c>
      <c r="K18" s="110"/>
      <c r="L18" s="110"/>
      <c r="M18" s="110"/>
      <c r="N18" s="110"/>
      <c r="O18" s="110"/>
    </row>
    <row r="19" spans="1:15" s="110" customFormat="1" ht="24.95" customHeight="1" x14ac:dyDescent="0.2">
      <c r="A19" s="193" t="s">
        <v>146</v>
      </c>
      <c r="B19" s="199" t="s">
        <v>147</v>
      </c>
      <c r="C19" s="113">
        <v>19.045923816304736</v>
      </c>
      <c r="D19" s="115">
        <v>535</v>
      </c>
      <c r="E19" s="114">
        <v>451</v>
      </c>
      <c r="F19" s="114">
        <v>708</v>
      </c>
      <c r="G19" s="114">
        <v>462</v>
      </c>
      <c r="H19" s="140">
        <v>581</v>
      </c>
      <c r="I19" s="115">
        <v>-46</v>
      </c>
      <c r="J19" s="116">
        <v>-7.9173838209982792</v>
      </c>
    </row>
    <row r="20" spans="1:15" s="287" customFormat="1" ht="24.95" customHeight="1" x14ac:dyDescent="0.2">
      <c r="A20" s="193" t="s">
        <v>148</v>
      </c>
      <c r="B20" s="199" t="s">
        <v>149</v>
      </c>
      <c r="C20" s="113">
        <v>8.615165539337843</v>
      </c>
      <c r="D20" s="115">
        <v>242</v>
      </c>
      <c r="E20" s="114">
        <v>287</v>
      </c>
      <c r="F20" s="114">
        <v>370</v>
      </c>
      <c r="G20" s="114">
        <v>335</v>
      </c>
      <c r="H20" s="140">
        <v>251</v>
      </c>
      <c r="I20" s="115">
        <v>-9</v>
      </c>
      <c r="J20" s="116">
        <v>-3.5856573705179282</v>
      </c>
      <c r="K20" s="110"/>
      <c r="L20" s="110"/>
      <c r="M20" s="110"/>
      <c r="N20" s="110"/>
      <c r="O20" s="110"/>
    </row>
    <row r="21" spans="1:15" s="110" customFormat="1" ht="24.95" customHeight="1" x14ac:dyDescent="0.2">
      <c r="A21" s="201" t="s">
        <v>150</v>
      </c>
      <c r="B21" s="202" t="s">
        <v>151</v>
      </c>
      <c r="C21" s="113">
        <v>5.4823780704877176</v>
      </c>
      <c r="D21" s="115">
        <v>154</v>
      </c>
      <c r="E21" s="114">
        <v>138</v>
      </c>
      <c r="F21" s="114">
        <v>175</v>
      </c>
      <c r="G21" s="114">
        <v>190</v>
      </c>
      <c r="H21" s="140">
        <v>152</v>
      </c>
      <c r="I21" s="115">
        <v>2</v>
      </c>
      <c r="J21" s="116">
        <v>1.3157894736842106</v>
      </c>
    </row>
    <row r="22" spans="1:15" s="110" customFormat="1" ht="24.95" customHeight="1" x14ac:dyDescent="0.2">
      <c r="A22" s="201" t="s">
        <v>152</v>
      </c>
      <c r="B22" s="199" t="s">
        <v>153</v>
      </c>
      <c r="C22" s="113">
        <v>0.99679601281594876</v>
      </c>
      <c r="D22" s="115">
        <v>28</v>
      </c>
      <c r="E22" s="114">
        <v>36</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27</v>
      </c>
      <c r="G23" s="114">
        <v>13</v>
      </c>
      <c r="H23" s="140">
        <v>31</v>
      </c>
      <c r="I23" s="115" t="s">
        <v>513</v>
      </c>
      <c r="J23" s="116" t="s">
        <v>513</v>
      </c>
    </row>
    <row r="24" spans="1:15" s="110" customFormat="1" ht="24.95" customHeight="1" x14ac:dyDescent="0.2">
      <c r="A24" s="193" t="s">
        <v>156</v>
      </c>
      <c r="B24" s="199" t="s">
        <v>221</v>
      </c>
      <c r="C24" s="113">
        <v>5.6247775008899961</v>
      </c>
      <c r="D24" s="115">
        <v>158</v>
      </c>
      <c r="E24" s="114">
        <v>88</v>
      </c>
      <c r="F24" s="114">
        <v>142</v>
      </c>
      <c r="G24" s="114">
        <v>110</v>
      </c>
      <c r="H24" s="140">
        <v>101</v>
      </c>
      <c r="I24" s="115">
        <v>57</v>
      </c>
      <c r="J24" s="116">
        <v>56.435643564356432</v>
      </c>
    </row>
    <row r="25" spans="1:15" s="110" customFormat="1" ht="24.95" customHeight="1" x14ac:dyDescent="0.2">
      <c r="A25" s="193" t="s">
        <v>222</v>
      </c>
      <c r="B25" s="204" t="s">
        <v>159</v>
      </c>
      <c r="C25" s="113">
        <v>3.1683873264506941</v>
      </c>
      <c r="D25" s="115">
        <v>89</v>
      </c>
      <c r="E25" s="114">
        <v>50</v>
      </c>
      <c r="F25" s="114">
        <v>101</v>
      </c>
      <c r="G25" s="114">
        <v>85</v>
      </c>
      <c r="H25" s="140">
        <v>97</v>
      </c>
      <c r="I25" s="115">
        <v>-8</v>
      </c>
      <c r="J25" s="116">
        <v>-8.2474226804123703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1.8867924528301887</v>
      </c>
      <c r="D27" s="115">
        <v>53</v>
      </c>
      <c r="E27" s="114">
        <v>29</v>
      </c>
      <c r="F27" s="114">
        <v>104</v>
      </c>
      <c r="G27" s="114">
        <v>38</v>
      </c>
      <c r="H27" s="140">
        <v>44</v>
      </c>
      <c r="I27" s="115">
        <v>9</v>
      </c>
      <c r="J27" s="116">
        <v>20.454545454545453</v>
      </c>
    </row>
    <row r="28" spans="1:15" s="110" customFormat="1" ht="24.95" customHeight="1" x14ac:dyDescent="0.2">
      <c r="A28" s="193" t="s">
        <v>163</v>
      </c>
      <c r="B28" s="199" t="s">
        <v>164</v>
      </c>
      <c r="C28" s="113">
        <v>2.0291918832324671</v>
      </c>
      <c r="D28" s="115">
        <v>57</v>
      </c>
      <c r="E28" s="114">
        <v>44</v>
      </c>
      <c r="F28" s="114">
        <v>107</v>
      </c>
      <c r="G28" s="114">
        <v>22</v>
      </c>
      <c r="H28" s="140">
        <v>74</v>
      </c>
      <c r="I28" s="115">
        <v>-17</v>
      </c>
      <c r="J28" s="116">
        <v>-22.972972972972972</v>
      </c>
    </row>
    <row r="29" spans="1:15" s="110" customFormat="1" ht="24.95" customHeight="1" x14ac:dyDescent="0.2">
      <c r="A29" s="193">
        <v>86</v>
      </c>
      <c r="B29" s="199" t="s">
        <v>165</v>
      </c>
      <c r="C29" s="113">
        <v>4.1295834816660735</v>
      </c>
      <c r="D29" s="115">
        <v>116</v>
      </c>
      <c r="E29" s="114">
        <v>92</v>
      </c>
      <c r="F29" s="114">
        <v>204</v>
      </c>
      <c r="G29" s="114">
        <v>99</v>
      </c>
      <c r="H29" s="140">
        <v>93</v>
      </c>
      <c r="I29" s="115">
        <v>23</v>
      </c>
      <c r="J29" s="116">
        <v>24.731182795698924</v>
      </c>
    </row>
    <row r="30" spans="1:15" s="110" customFormat="1" ht="24.95" customHeight="1" x14ac:dyDescent="0.2">
      <c r="A30" s="193">
        <v>87.88</v>
      </c>
      <c r="B30" s="204" t="s">
        <v>166</v>
      </c>
      <c r="C30" s="113">
        <v>5.9451762192951225</v>
      </c>
      <c r="D30" s="115">
        <v>167</v>
      </c>
      <c r="E30" s="114">
        <v>118</v>
      </c>
      <c r="F30" s="114">
        <v>323</v>
      </c>
      <c r="G30" s="114">
        <v>129</v>
      </c>
      <c r="H30" s="140">
        <v>163</v>
      </c>
      <c r="I30" s="115">
        <v>4</v>
      </c>
      <c r="J30" s="116">
        <v>2.4539877300613497</v>
      </c>
    </row>
    <row r="31" spans="1:15" s="110" customFormat="1" ht="24.95" customHeight="1" x14ac:dyDescent="0.2">
      <c r="A31" s="193" t="s">
        <v>167</v>
      </c>
      <c r="B31" s="199" t="s">
        <v>168</v>
      </c>
      <c r="C31" s="113">
        <v>2.9547881808472765</v>
      </c>
      <c r="D31" s="115">
        <v>83</v>
      </c>
      <c r="E31" s="114">
        <v>53</v>
      </c>
      <c r="F31" s="114">
        <v>102</v>
      </c>
      <c r="G31" s="114">
        <v>90</v>
      </c>
      <c r="H31" s="140">
        <v>73</v>
      </c>
      <c r="I31" s="115">
        <v>10</v>
      </c>
      <c r="J31" s="116">
        <v>13.698630136986301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61.231755072979709</v>
      </c>
      <c r="D36" s="143">
        <v>1720</v>
      </c>
      <c r="E36" s="144">
        <v>1464</v>
      </c>
      <c r="F36" s="144">
        <v>2435</v>
      </c>
      <c r="G36" s="144">
        <v>1619</v>
      </c>
      <c r="H36" s="145">
        <v>1697</v>
      </c>
      <c r="I36" s="143">
        <v>23</v>
      </c>
      <c r="J36" s="146">
        <v>1.3553329404832057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2809</v>
      </c>
      <c r="F11" s="264">
        <v>2456</v>
      </c>
      <c r="G11" s="264">
        <v>3508</v>
      </c>
      <c r="H11" s="264">
        <v>2412</v>
      </c>
      <c r="I11" s="265">
        <v>2921</v>
      </c>
      <c r="J11" s="263">
        <v>-112</v>
      </c>
      <c r="K11" s="266">
        <v>-3.8343033207805548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25.881096475614097</v>
      </c>
      <c r="E13" s="115">
        <v>727</v>
      </c>
      <c r="F13" s="114">
        <v>601</v>
      </c>
      <c r="G13" s="114">
        <v>831</v>
      </c>
      <c r="H13" s="114">
        <v>680</v>
      </c>
      <c r="I13" s="140">
        <v>673</v>
      </c>
      <c r="J13" s="115">
        <v>54</v>
      </c>
      <c r="K13" s="116">
        <v>8.0237741456166418</v>
      </c>
    </row>
    <row r="14" spans="1:15" ht="15.95" customHeight="1" x14ac:dyDescent="0.2">
      <c r="A14" s="306" t="s">
        <v>230</v>
      </c>
      <c r="B14" s="307"/>
      <c r="C14" s="308"/>
      <c r="D14" s="113">
        <v>63.403346386614452</v>
      </c>
      <c r="E14" s="115">
        <v>1781</v>
      </c>
      <c r="F14" s="114">
        <v>1612</v>
      </c>
      <c r="G14" s="114">
        <v>2378</v>
      </c>
      <c r="H14" s="114">
        <v>1492</v>
      </c>
      <c r="I14" s="140">
        <v>1884</v>
      </c>
      <c r="J14" s="115">
        <v>-103</v>
      </c>
      <c r="K14" s="116">
        <v>-5.4670912951167727</v>
      </c>
    </row>
    <row r="15" spans="1:15" ht="15.95" customHeight="1" x14ac:dyDescent="0.2">
      <c r="A15" s="306" t="s">
        <v>231</v>
      </c>
      <c r="B15" s="307"/>
      <c r="C15" s="308"/>
      <c r="D15" s="113">
        <v>6.265574937700249</v>
      </c>
      <c r="E15" s="115">
        <v>176</v>
      </c>
      <c r="F15" s="114">
        <v>156</v>
      </c>
      <c r="G15" s="114">
        <v>179</v>
      </c>
      <c r="H15" s="114">
        <v>128</v>
      </c>
      <c r="I15" s="140">
        <v>227</v>
      </c>
      <c r="J15" s="115">
        <v>-51</v>
      </c>
      <c r="K15" s="116">
        <v>-22.466960352422909</v>
      </c>
    </row>
    <row r="16" spans="1:15" ht="15.95" customHeight="1" x14ac:dyDescent="0.2">
      <c r="A16" s="306" t="s">
        <v>232</v>
      </c>
      <c r="B16" s="307"/>
      <c r="C16" s="308"/>
      <c r="D16" s="113">
        <v>4.4499822000711999</v>
      </c>
      <c r="E16" s="115">
        <v>125</v>
      </c>
      <c r="F16" s="114">
        <v>87</v>
      </c>
      <c r="G16" s="114">
        <v>120</v>
      </c>
      <c r="H16" s="114">
        <v>112</v>
      </c>
      <c r="I16" s="140">
        <v>137</v>
      </c>
      <c r="J16" s="115">
        <v>-12</v>
      </c>
      <c r="K16" s="116">
        <v>-8.7591240875912408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0.96119615521537916</v>
      </c>
      <c r="E18" s="115">
        <v>27</v>
      </c>
      <c r="F18" s="114">
        <v>28</v>
      </c>
      <c r="G18" s="114">
        <v>45</v>
      </c>
      <c r="H18" s="114">
        <v>41</v>
      </c>
      <c r="I18" s="140">
        <v>31</v>
      </c>
      <c r="J18" s="115">
        <v>-4</v>
      </c>
      <c r="K18" s="116">
        <v>-12.903225806451612</v>
      </c>
    </row>
    <row r="19" spans="1:11" ht="14.1" customHeight="1" x14ac:dyDescent="0.2">
      <c r="A19" s="306" t="s">
        <v>235</v>
      </c>
      <c r="B19" s="307" t="s">
        <v>236</v>
      </c>
      <c r="C19" s="308"/>
      <c r="D19" s="113">
        <v>0.74759700961196152</v>
      </c>
      <c r="E19" s="115">
        <v>21</v>
      </c>
      <c r="F19" s="114">
        <v>23</v>
      </c>
      <c r="G19" s="114">
        <v>35</v>
      </c>
      <c r="H19" s="114">
        <v>37</v>
      </c>
      <c r="I19" s="140">
        <v>25</v>
      </c>
      <c r="J19" s="115">
        <v>-4</v>
      </c>
      <c r="K19" s="116">
        <v>-16</v>
      </c>
    </row>
    <row r="20" spans="1:11" ht="14.1" customHeight="1" x14ac:dyDescent="0.2">
      <c r="A20" s="306">
        <v>12</v>
      </c>
      <c r="B20" s="307" t="s">
        <v>237</v>
      </c>
      <c r="C20" s="308"/>
      <c r="D20" s="113">
        <v>1.9223923104307583</v>
      </c>
      <c r="E20" s="115">
        <v>54</v>
      </c>
      <c r="F20" s="114">
        <v>14</v>
      </c>
      <c r="G20" s="114">
        <v>32</v>
      </c>
      <c r="H20" s="114">
        <v>36</v>
      </c>
      <c r="I20" s="140">
        <v>58</v>
      </c>
      <c r="J20" s="115">
        <v>-4</v>
      </c>
      <c r="K20" s="116">
        <v>-6.8965517241379306</v>
      </c>
    </row>
    <row r="21" spans="1:11" ht="14.1" customHeight="1" x14ac:dyDescent="0.2">
      <c r="A21" s="306">
        <v>21</v>
      </c>
      <c r="B21" s="307" t="s">
        <v>238</v>
      </c>
      <c r="C21" s="308"/>
      <c r="D21" s="113">
        <v>3.0615877536489853</v>
      </c>
      <c r="E21" s="115">
        <v>86</v>
      </c>
      <c r="F21" s="114">
        <v>12</v>
      </c>
      <c r="G21" s="114">
        <v>34</v>
      </c>
      <c r="H21" s="114">
        <v>50</v>
      </c>
      <c r="I21" s="140">
        <v>80</v>
      </c>
      <c r="J21" s="115">
        <v>6</v>
      </c>
      <c r="K21" s="116">
        <v>7.5</v>
      </c>
    </row>
    <row r="22" spans="1:11" ht="14.1" customHeight="1" x14ac:dyDescent="0.2">
      <c r="A22" s="306">
        <v>22</v>
      </c>
      <c r="B22" s="307" t="s">
        <v>239</v>
      </c>
      <c r="C22" s="308"/>
      <c r="D22" s="113">
        <v>1.3883944464222142</v>
      </c>
      <c r="E22" s="115">
        <v>39</v>
      </c>
      <c r="F22" s="114">
        <v>41</v>
      </c>
      <c r="G22" s="114">
        <v>88</v>
      </c>
      <c r="H22" s="114">
        <v>49</v>
      </c>
      <c r="I22" s="140">
        <v>63</v>
      </c>
      <c r="J22" s="115">
        <v>-24</v>
      </c>
      <c r="K22" s="116">
        <v>-38.095238095238095</v>
      </c>
    </row>
    <row r="23" spans="1:11" ht="14.1" customHeight="1" x14ac:dyDescent="0.2">
      <c r="A23" s="306">
        <v>23</v>
      </c>
      <c r="B23" s="307" t="s">
        <v>240</v>
      </c>
      <c r="C23" s="308"/>
      <c r="D23" s="113">
        <v>0.35599857600569595</v>
      </c>
      <c r="E23" s="115">
        <v>10</v>
      </c>
      <c r="F23" s="114">
        <v>14</v>
      </c>
      <c r="G23" s="114">
        <v>14</v>
      </c>
      <c r="H23" s="114">
        <v>5</v>
      </c>
      <c r="I23" s="140">
        <v>12</v>
      </c>
      <c r="J23" s="115">
        <v>-2</v>
      </c>
      <c r="K23" s="116">
        <v>-16.666666666666668</v>
      </c>
    </row>
    <row r="24" spans="1:11" ht="14.1" customHeight="1" x14ac:dyDescent="0.2">
      <c r="A24" s="306">
        <v>24</v>
      </c>
      <c r="B24" s="307" t="s">
        <v>241</v>
      </c>
      <c r="C24" s="308"/>
      <c r="D24" s="113">
        <v>2.2783908864364544</v>
      </c>
      <c r="E24" s="115">
        <v>64</v>
      </c>
      <c r="F24" s="114">
        <v>106</v>
      </c>
      <c r="G24" s="114">
        <v>69</v>
      </c>
      <c r="H24" s="114">
        <v>56</v>
      </c>
      <c r="I24" s="140">
        <v>91</v>
      </c>
      <c r="J24" s="115">
        <v>-27</v>
      </c>
      <c r="K24" s="116">
        <v>-29.670329670329672</v>
      </c>
    </row>
    <row r="25" spans="1:11" ht="14.1" customHeight="1" x14ac:dyDescent="0.2">
      <c r="A25" s="306">
        <v>25</v>
      </c>
      <c r="B25" s="307" t="s">
        <v>242</v>
      </c>
      <c r="C25" s="308"/>
      <c r="D25" s="113">
        <v>9.5763616945532224</v>
      </c>
      <c r="E25" s="115">
        <v>269</v>
      </c>
      <c r="F25" s="114">
        <v>379</v>
      </c>
      <c r="G25" s="114">
        <v>230</v>
      </c>
      <c r="H25" s="114">
        <v>156</v>
      </c>
      <c r="I25" s="140">
        <v>214</v>
      </c>
      <c r="J25" s="115">
        <v>55</v>
      </c>
      <c r="K25" s="116">
        <v>25.700934579439252</v>
      </c>
    </row>
    <row r="26" spans="1:11" ht="14.1" customHeight="1" x14ac:dyDescent="0.2">
      <c r="A26" s="306">
        <v>26</v>
      </c>
      <c r="B26" s="307" t="s">
        <v>243</v>
      </c>
      <c r="C26" s="308"/>
      <c r="D26" s="113">
        <v>2.4207903168387328</v>
      </c>
      <c r="E26" s="115">
        <v>68</v>
      </c>
      <c r="F26" s="114">
        <v>43</v>
      </c>
      <c r="G26" s="114">
        <v>99</v>
      </c>
      <c r="H26" s="114">
        <v>43</v>
      </c>
      <c r="I26" s="140">
        <v>79</v>
      </c>
      <c r="J26" s="115">
        <v>-11</v>
      </c>
      <c r="K26" s="116">
        <v>-13.924050632911392</v>
      </c>
    </row>
    <row r="27" spans="1:11" ht="14.1" customHeight="1" x14ac:dyDescent="0.2">
      <c r="A27" s="306">
        <v>27</v>
      </c>
      <c r="B27" s="307" t="s">
        <v>244</v>
      </c>
      <c r="C27" s="308"/>
      <c r="D27" s="113">
        <v>1.3883944464222142</v>
      </c>
      <c r="E27" s="115">
        <v>39</v>
      </c>
      <c r="F27" s="114">
        <v>80</v>
      </c>
      <c r="G27" s="114">
        <v>67</v>
      </c>
      <c r="H27" s="114">
        <v>103</v>
      </c>
      <c r="I27" s="140">
        <v>81</v>
      </c>
      <c r="J27" s="115">
        <v>-42</v>
      </c>
      <c r="K27" s="116">
        <v>-51.851851851851855</v>
      </c>
    </row>
    <row r="28" spans="1:11" ht="14.1" customHeight="1" x14ac:dyDescent="0.2">
      <c r="A28" s="306">
        <v>28</v>
      </c>
      <c r="B28" s="307" t="s">
        <v>245</v>
      </c>
      <c r="C28" s="308"/>
      <c r="D28" s="113">
        <v>0.6763972944108223</v>
      </c>
      <c r="E28" s="115">
        <v>19</v>
      </c>
      <c r="F28" s="114">
        <v>14</v>
      </c>
      <c r="G28" s="114">
        <v>15</v>
      </c>
      <c r="H28" s="114" t="s">
        <v>513</v>
      </c>
      <c r="I28" s="140">
        <v>6</v>
      </c>
      <c r="J28" s="115">
        <v>13</v>
      </c>
      <c r="K28" s="116">
        <v>216.66666666666666</v>
      </c>
    </row>
    <row r="29" spans="1:11" ht="14.1" customHeight="1" x14ac:dyDescent="0.2">
      <c r="A29" s="306">
        <v>29</v>
      </c>
      <c r="B29" s="307" t="s">
        <v>246</v>
      </c>
      <c r="C29" s="308"/>
      <c r="D29" s="113">
        <v>4.9483802064791744</v>
      </c>
      <c r="E29" s="115">
        <v>139</v>
      </c>
      <c r="F29" s="114">
        <v>101</v>
      </c>
      <c r="G29" s="114">
        <v>222</v>
      </c>
      <c r="H29" s="114">
        <v>105</v>
      </c>
      <c r="I29" s="140">
        <v>103</v>
      </c>
      <c r="J29" s="115">
        <v>36</v>
      </c>
      <c r="K29" s="116">
        <v>34.95145631067961</v>
      </c>
    </row>
    <row r="30" spans="1:11" ht="14.1" customHeight="1" x14ac:dyDescent="0.2">
      <c r="A30" s="306" t="s">
        <v>247</v>
      </c>
      <c r="B30" s="307" t="s">
        <v>248</v>
      </c>
      <c r="C30" s="308"/>
      <c r="D30" s="113">
        <v>2.0647917408330367</v>
      </c>
      <c r="E30" s="115">
        <v>58</v>
      </c>
      <c r="F30" s="114" t="s">
        <v>513</v>
      </c>
      <c r="G30" s="114">
        <v>45</v>
      </c>
      <c r="H30" s="114">
        <v>28</v>
      </c>
      <c r="I30" s="140">
        <v>27</v>
      </c>
      <c r="J30" s="115">
        <v>31</v>
      </c>
      <c r="K30" s="116">
        <v>114.81481481481481</v>
      </c>
    </row>
    <row r="31" spans="1:11" ht="14.1" customHeight="1" x14ac:dyDescent="0.2">
      <c r="A31" s="306" t="s">
        <v>249</v>
      </c>
      <c r="B31" s="307" t="s">
        <v>250</v>
      </c>
      <c r="C31" s="308"/>
      <c r="D31" s="113">
        <v>2.7411890352438588</v>
      </c>
      <c r="E31" s="115">
        <v>77</v>
      </c>
      <c r="F31" s="114">
        <v>71</v>
      </c>
      <c r="G31" s="114">
        <v>161</v>
      </c>
      <c r="H31" s="114">
        <v>77</v>
      </c>
      <c r="I31" s="140">
        <v>69</v>
      </c>
      <c r="J31" s="115">
        <v>8</v>
      </c>
      <c r="K31" s="116">
        <v>11.594202898550725</v>
      </c>
    </row>
    <row r="32" spans="1:11" ht="14.1" customHeight="1" x14ac:dyDescent="0.2">
      <c r="A32" s="306">
        <v>31</v>
      </c>
      <c r="B32" s="307" t="s">
        <v>251</v>
      </c>
      <c r="C32" s="308"/>
      <c r="D32" s="113">
        <v>0.49839800640797438</v>
      </c>
      <c r="E32" s="115">
        <v>14</v>
      </c>
      <c r="F32" s="114" t="s">
        <v>513</v>
      </c>
      <c r="G32" s="114">
        <v>14</v>
      </c>
      <c r="H32" s="114">
        <v>7</v>
      </c>
      <c r="I32" s="140">
        <v>10</v>
      </c>
      <c r="J32" s="115">
        <v>4</v>
      </c>
      <c r="K32" s="116">
        <v>40</v>
      </c>
    </row>
    <row r="33" spans="1:11" ht="14.1" customHeight="1" x14ac:dyDescent="0.2">
      <c r="A33" s="306">
        <v>32</v>
      </c>
      <c r="B33" s="307" t="s">
        <v>252</v>
      </c>
      <c r="C33" s="308"/>
      <c r="D33" s="113">
        <v>4.2007831968672127</v>
      </c>
      <c r="E33" s="115">
        <v>118</v>
      </c>
      <c r="F33" s="114">
        <v>49</v>
      </c>
      <c r="G33" s="114">
        <v>107</v>
      </c>
      <c r="H33" s="114">
        <v>100</v>
      </c>
      <c r="I33" s="140">
        <v>117</v>
      </c>
      <c r="J33" s="115">
        <v>1</v>
      </c>
      <c r="K33" s="116">
        <v>0.85470085470085466</v>
      </c>
    </row>
    <row r="34" spans="1:11" ht="14.1" customHeight="1" x14ac:dyDescent="0.2">
      <c r="A34" s="306">
        <v>33</v>
      </c>
      <c r="B34" s="307" t="s">
        <v>253</v>
      </c>
      <c r="C34" s="308"/>
      <c r="D34" s="113">
        <v>4.2719829120683519</v>
      </c>
      <c r="E34" s="115">
        <v>120</v>
      </c>
      <c r="F34" s="114">
        <v>38</v>
      </c>
      <c r="G34" s="114">
        <v>105</v>
      </c>
      <c r="H34" s="114">
        <v>72</v>
      </c>
      <c r="I34" s="140">
        <v>127</v>
      </c>
      <c r="J34" s="115">
        <v>-7</v>
      </c>
      <c r="K34" s="116">
        <v>-5.5118110236220472</v>
      </c>
    </row>
    <row r="35" spans="1:11" ht="14.1" customHeight="1" x14ac:dyDescent="0.2">
      <c r="A35" s="306">
        <v>34</v>
      </c>
      <c r="B35" s="307" t="s">
        <v>254</v>
      </c>
      <c r="C35" s="308"/>
      <c r="D35" s="113">
        <v>2.5987896048415808</v>
      </c>
      <c r="E35" s="115">
        <v>73</v>
      </c>
      <c r="F35" s="114">
        <v>38</v>
      </c>
      <c r="G35" s="114">
        <v>96</v>
      </c>
      <c r="H35" s="114">
        <v>39</v>
      </c>
      <c r="I35" s="140">
        <v>91</v>
      </c>
      <c r="J35" s="115">
        <v>-18</v>
      </c>
      <c r="K35" s="116">
        <v>-19.780219780219781</v>
      </c>
    </row>
    <row r="36" spans="1:11" ht="14.1" customHeight="1" x14ac:dyDescent="0.2">
      <c r="A36" s="306">
        <v>41</v>
      </c>
      <c r="B36" s="307" t="s">
        <v>255</v>
      </c>
      <c r="C36" s="308"/>
      <c r="D36" s="113">
        <v>0.3203987184051264</v>
      </c>
      <c r="E36" s="115">
        <v>9</v>
      </c>
      <c r="F36" s="114">
        <v>9</v>
      </c>
      <c r="G36" s="114">
        <v>17</v>
      </c>
      <c r="H36" s="114">
        <v>15</v>
      </c>
      <c r="I36" s="140">
        <v>42</v>
      </c>
      <c r="J36" s="115">
        <v>-33</v>
      </c>
      <c r="K36" s="116">
        <v>-78.571428571428569</v>
      </c>
    </row>
    <row r="37" spans="1:11" ht="14.1" customHeight="1" x14ac:dyDescent="0.2">
      <c r="A37" s="306">
        <v>42</v>
      </c>
      <c r="B37" s="307" t="s">
        <v>256</v>
      </c>
      <c r="C37" s="308"/>
      <c r="D37" s="113">
        <v>0.10679957280170879</v>
      </c>
      <c r="E37" s="115">
        <v>3</v>
      </c>
      <c r="F37" s="114">
        <v>4</v>
      </c>
      <c r="G37" s="114">
        <v>6</v>
      </c>
      <c r="H37" s="114" t="s">
        <v>513</v>
      </c>
      <c r="I37" s="140">
        <v>4</v>
      </c>
      <c r="J37" s="115">
        <v>-1</v>
      </c>
      <c r="K37" s="116">
        <v>-25</v>
      </c>
    </row>
    <row r="38" spans="1:11" ht="14.1" customHeight="1" x14ac:dyDescent="0.2">
      <c r="A38" s="306">
        <v>43</v>
      </c>
      <c r="B38" s="307" t="s">
        <v>257</v>
      </c>
      <c r="C38" s="308"/>
      <c r="D38" s="113">
        <v>1.1035955856176576</v>
      </c>
      <c r="E38" s="115">
        <v>31</v>
      </c>
      <c r="F38" s="114">
        <v>19</v>
      </c>
      <c r="G38" s="114">
        <v>57</v>
      </c>
      <c r="H38" s="114">
        <v>15</v>
      </c>
      <c r="I38" s="140">
        <v>23</v>
      </c>
      <c r="J38" s="115">
        <v>8</v>
      </c>
      <c r="K38" s="116">
        <v>34.782608695652172</v>
      </c>
    </row>
    <row r="39" spans="1:11" ht="14.1" customHeight="1" x14ac:dyDescent="0.2">
      <c r="A39" s="306">
        <v>51</v>
      </c>
      <c r="B39" s="307" t="s">
        <v>258</v>
      </c>
      <c r="C39" s="308"/>
      <c r="D39" s="113">
        <v>7.0487718049127803</v>
      </c>
      <c r="E39" s="115">
        <v>198</v>
      </c>
      <c r="F39" s="114">
        <v>203</v>
      </c>
      <c r="G39" s="114">
        <v>269</v>
      </c>
      <c r="H39" s="114">
        <v>188</v>
      </c>
      <c r="I39" s="140">
        <v>194</v>
      </c>
      <c r="J39" s="115">
        <v>4</v>
      </c>
      <c r="K39" s="116">
        <v>2.0618556701030926</v>
      </c>
    </row>
    <row r="40" spans="1:11" ht="14.1" customHeight="1" x14ac:dyDescent="0.2">
      <c r="A40" s="306" t="s">
        <v>259</v>
      </c>
      <c r="B40" s="307" t="s">
        <v>260</v>
      </c>
      <c r="C40" s="308"/>
      <c r="D40" s="113">
        <v>6.7283730865076539</v>
      </c>
      <c r="E40" s="115">
        <v>189</v>
      </c>
      <c r="F40" s="114">
        <v>194</v>
      </c>
      <c r="G40" s="114">
        <v>253</v>
      </c>
      <c r="H40" s="114">
        <v>182</v>
      </c>
      <c r="I40" s="140">
        <v>175</v>
      </c>
      <c r="J40" s="115">
        <v>14</v>
      </c>
      <c r="K40" s="116">
        <v>8</v>
      </c>
    </row>
    <row r="41" spans="1:11" ht="14.1" customHeight="1" x14ac:dyDescent="0.2">
      <c r="A41" s="306"/>
      <c r="B41" s="307" t="s">
        <v>261</v>
      </c>
      <c r="C41" s="308"/>
      <c r="D41" s="113">
        <v>6.3367746529013882</v>
      </c>
      <c r="E41" s="115">
        <v>178</v>
      </c>
      <c r="F41" s="114">
        <v>178</v>
      </c>
      <c r="G41" s="114">
        <v>230</v>
      </c>
      <c r="H41" s="114">
        <v>171</v>
      </c>
      <c r="I41" s="140">
        <v>164</v>
      </c>
      <c r="J41" s="115">
        <v>14</v>
      </c>
      <c r="K41" s="116">
        <v>8.536585365853659</v>
      </c>
    </row>
    <row r="42" spans="1:11" ht="14.1" customHeight="1" x14ac:dyDescent="0.2">
      <c r="A42" s="306">
        <v>52</v>
      </c>
      <c r="B42" s="307" t="s">
        <v>262</v>
      </c>
      <c r="C42" s="308"/>
      <c r="D42" s="113">
        <v>6.265574937700249</v>
      </c>
      <c r="E42" s="115">
        <v>176</v>
      </c>
      <c r="F42" s="114">
        <v>230</v>
      </c>
      <c r="G42" s="114">
        <v>264</v>
      </c>
      <c r="H42" s="114">
        <v>298</v>
      </c>
      <c r="I42" s="140">
        <v>188</v>
      </c>
      <c r="J42" s="115">
        <v>-12</v>
      </c>
      <c r="K42" s="116">
        <v>-6.3829787234042552</v>
      </c>
    </row>
    <row r="43" spans="1:11" ht="14.1" customHeight="1" x14ac:dyDescent="0.2">
      <c r="A43" s="306" t="s">
        <v>263</v>
      </c>
      <c r="B43" s="307" t="s">
        <v>264</v>
      </c>
      <c r="C43" s="308"/>
      <c r="D43" s="113">
        <v>5.3755784976860088</v>
      </c>
      <c r="E43" s="115">
        <v>151</v>
      </c>
      <c r="F43" s="114">
        <v>213</v>
      </c>
      <c r="G43" s="114">
        <v>246</v>
      </c>
      <c r="H43" s="114">
        <v>276</v>
      </c>
      <c r="I43" s="140">
        <v>163</v>
      </c>
      <c r="J43" s="115">
        <v>-12</v>
      </c>
      <c r="K43" s="116">
        <v>-7.3619631901840492</v>
      </c>
    </row>
    <row r="44" spans="1:11" ht="14.1" customHeight="1" x14ac:dyDescent="0.2">
      <c r="A44" s="306">
        <v>53</v>
      </c>
      <c r="B44" s="307" t="s">
        <v>265</v>
      </c>
      <c r="C44" s="308"/>
      <c r="D44" s="113">
        <v>0.3203987184051264</v>
      </c>
      <c r="E44" s="115">
        <v>9</v>
      </c>
      <c r="F44" s="114">
        <v>5</v>
      </c>
      <c r="G44" s="114">
        <v>19</v>
      </c>
      <c r="H44" s="114">
        <v>19</v>
      </c>
      <c r="I44" s="140">
        <v>10</v>
      </c>
      <c r="J44" s="115">
        <v>-1</v>
      </c>
      <c r="K44" s="116">
        <v>-10</v>
      </c>
    </row>
    <row r="45" spans="1:11" ht="14.1" customHeight="1" x14ac:dyDescent="0.2">
      <c r="A45" s="306" t="s">
        <v>266</v>
      </c>
      <c r="B45" s="307" t="s">
        <v>267</v>
      </c>
      <c r="C45" s="308"/>
      <c r="D45" s="113">
        <v>0.2847988608045568</v>
      </c>
      <c r="E45" s="115">
        <v>8</v>
      </c>
      <c r="F45" s="114">
        <v>5</v>
      </c>
      <c r="G45" s="114">
        <v>19</v>
      </c>
      <c r="H45" s="114">
        <v>19</v>
      </c>
      <c r="I45" s="140">
        <v>10</v>
      </c>
      <c r="J45" s="115">
        <v>-2</v>
      </c>
      <c r="K45" s="116">
        <v>-20</v>
      </c>
    </row>
    <row r="46" spans="1:11" ht="14.1" customHeight="1" x14ac:dyDescent="0.2">
      <c r="A46" s="306">
        <v>54</v>
      </c>
      <c r="B46" s="307" t="s">
        <v>268</v>
      </c>
      <c r="C46" s="308"/>
      <c r="D46" s="113">
        <v>1.9579921680313279</v>
      </c>
      <c r="E46" s="115">
        <v>55</v>
      </c>
      <c r="F46" s="114">
        <v>46</v>
      </c>
      <c r="G46" s="114">
        <v>142</v>
      </c>
      <c r="H46" s="114">
        <v>53</v>
      </c>
      <c r="I46" s="140">
        <v>68</v>
      </c>
      <c r="J46" s="115">
        <v>-13</v>
      </c>
      <c r="K46" s="116">
        <v>-19.117647058823529</v>
      </c>
    </row>
    <row r="47" spans="1:11" ht="14.1" customHeight="1" x14ac:dyDescent="0.2">
      <c r="A47" s="306">
        <v>61</v>
      </c>
      <c r="B47" s="307" t="s">
        <v>269</v>
      </c>
      <c r="C47" s="308"/>
      <c r="D47" s="113">
        <v>1.7443930224279103</v>
      </c>
      <c r="E47" s="115">
        <v>49</v>
      </c>
      <c r="F47" s="114">
        <v>48</v>
      </c>
      <c r="G47" s="114">
        <v>76</v>
      </c>
      <c r="H47" s="114">
        <v>41</v>
      </c>
      <c r="I47" s="140">
        <v>81</v>
      </c>
      <c r="J47" s="115">
        <v>-32</v>
      </c>
      <c r="K47" s="116">
        <v>-39.506172839506171</v>
      </c>
    </row>
    <row r="48" spans="1:11" ht="14.1" customHeight="1" x14ac:dyDescent="0.2">
      <c r="A48" s="306">
        <v>62</v>
      </c>
      <c r="B48" s="307" t="s">
        <v>270</v>
      </c>
      <c r="C48" s="308"/>
      <c r="D48" s="113">
        <v>8.6507653969384126</v>
      </c>
      <c r="E48" s="115">
        <v>243</v>
      </c>
      <c r="F48" s="114">
        <v>240</v>
      </c>
      <c r="G48" s="114">
        <v>334</v>
      </c>
      <c r="H48" s="114">
        <v>212</v>
      </c>
      <c r="I48" s="140">
        <v>292</v>
      </c>
      <c r="J48" s="115">
        <v>-49</v>
      </c>
      <c r="K48" s="116">
        <v>-16.780821917808218</v>
      </c>
    </row>
    <row r="49" spans="1:11" ht="14.1" customHeight="1" x14ac:dyDescent="0.2">
      <c r="A49" s="306">
        <v>63</v>
      </c>
      <c r="B49" s="307" t="s">
        <v>271</v>
      </c>
      <c r="C49" s="308"/>
      <c r="D49" s="113">
        <v>3.631185475258099</v>
      </c>
      <c r="E49" s="115">
        <v>102</v>
      </c>
      <c r="F49" s="114">
        <v>79</v>
      </c>
      <c r="G49" s="114">
        <v>98</v>
      </c>
      <c r="H49" s="114">
        <v>100</v>
      </c>
      <c r="I49" s="140">
        <v>84</v>
      </c>
      <c r="J49" s="115">
        <v>18</v>
      </c>
      <c r="K49" s="116">
        <v>21.428571428571427</v>
      </c>
    </row>
    <row r="50" spans="1:11" ht="14.1" customHeight="1" x14ac:dyDescent="0.2">
      <c r="A50" s="306" t="s">
        <v>272</v>
      </c>
      <c r="B50" s="307" t="s">
        <v>273</v>
      </c>
      <c r="C50" s="308"/>
      <c r="D50" s="113">
        <v>0.88999644001423994</v>
      </c>
      <c r="E50" s="115">
        <v>25</v>
      </c>
      <c r="F50" s="114">
        <v>17</v>
      </c>
      <c r="G50" s="114">
        <v>39</v>
      </c>
      <c r="H50" s="114">
        <v>23</v>
      </c>
      <c r="I50" s="140">
        <v>18</v>
      </c>
      <c r="J50" s="115">
        <v>7</v>
      </c>
      <c r="K50" s="116">
        <v>38.888888888888886</v>
      </c>
    </row>
    <row r="51" spans="1:11" ht="14.1" customHeight="1" x14ac:dyDescent="0.2">
      <c r="A51" s="306" t="s">
        <v>274</v>
      </c>
      <c r="B51" s="307" t="s">
        <v>275</v>
      </c>
      <c r="C51" s="308"/>
      <c r="D51" s="113">
        <v>2.5631897472410112</v>
      </c>
      <c r="E51" s="115">
        <v>72</v>
      </c>
      <c r="F51" s="114">
        <v>60</v>
      </c>
      <c r="G51" s="114">
        <v>54</v>
      </c>
      <c r="H51" s="114">
        <v>76</v>
      </c>
      <c r="I51" s="140">
        <v>61</v>
      </c>
      <c r="J51" s="115">
        <v>11</v>
      </c>
      <c r="K51" s="116">
        <v>18.032786885245901</v>
      </c>
    </row>
    <row r="52" spans="1:11" ht="14.1" customHeight="1" x14ac:dyDescent="0.2">
      <c r="A52" s="306">
        <v>71</v>
      </c>
      <c r="B52" s="307" t="s">
        <v>276</v>
      </c>
      <c r="C52" s="308"/>
      <c r="D52" s="113">
        <v>11.213955144179423</v>
      </c>
      <c r="E52" s="115">
        <v>315</v>
      </c>
      <c r="F52" s="114">
        <v>202</v>
      </c>
      <c r="G52" s="114">
        <v>302</v>
      </c>
      <c r="H52" s="114">
        <v>208</v>
      </c>
      <c r="I52" s="140">
        <v>298</v>
      </c>
      <c r="J52" s="115">
        <v>17</v>
      </c>
      <c r="K52" s="116">
        <v>5.7046979865771812</v>
      </c>
    </row>
    <row r="53" spans="1:11" ht="14.1" customHeight="1" x14ac:dyDescent="0.2">
      <c r="A53" s="306" t="s">
        <v>277</v>
      </c>
      <c r="B53" s="307" t="s">
        <v>278</v>
      </c>
      <c r="C53" s="308"/>
      <c r="D53" s="113">
        <v>4.1295834816660735</v>
      </c>
      <c r="E53" s="115">
        <v>116</v>
      </c>
      <c r="F53" s="114">
        <v>46</v>
      </c>
      <c r="G53" s="114">
        <v>86</v>
      </c>
      <c r="H53" s="114">
        <v>59</v>
      </c>
      <c r="I53" s="140">
        <v>97</v>
      </c>
      <c r="J53" s="115">
        <v>19</v>
      </c>
      <c r="K53" s="116">
        <v>19.587628865979383</v>
      </c>
    </row>
    <row r="54" spans="1:11" ht="14.1" customHeight="1" x14ac:dyDescent="0.2">
      <c r="A54" s="306" t="s">
        <v>279</v>
      </c>
      <c r="B54" s="307" t="s">
        <v>280</v>
      </c>
      <c r="C54" s="308"/>
      <c r="D54" s="113">
        <v>6.3367746529013882</v>
      </c>
      <c r="E54" s="115">
        <v>178</v>
      </c>
      <c r="F54" s="114">
        <v>143</v>
      </c>
      <c r="G54" s="114">
        <v>199</v>
      </c>
      <c r="H54" s="114">
        <v>139</v>
      </c>
      <c r="I54" s="140">
        <v>184</v>
      </c>
      <c r="J54" s="115">
        <v>-6</v>
      </c>
      <c r="K54" s="116">
        <v>-3.2608695652173911</v>
      </c>
    </row>
    <row r="55" spans="1:11" ht="14.1" customHeight="1" x14ac:dyDescent="0.2">
      <c r="A55" s="306">
        <v>72</v>
      </c>
      <c r="B55" s="307" t="s">
        <v>281</v>
      </c>
      <c r="C55" s="308"/>
      <c r="D55" s="113">
        <v>1.3171947312210752</v>
      </c>
      <c r="E55" s="115">
        <v>37</v>
      </c>
      <c r="F55" s="114">
        <v>70</v>
      </c>
      <c r="G55" s="114">
        <v>51</v>
      </c>
      <c r="H55" s="114">
        <v>32</v>
      </c>
      <c r="I55" s="140">
        <v>44</v>
      </c>
      <c r="J55" s="115">
        <v>-7</v>
      </c>
      <c r="K55" s="116">
        <v>-15.909090909090908</v>
      </c>
    </row>
    <row r="56" spans="1:11" ht="14.1" customHeight="1" x14ac:dyDescent="0.2">
      <c r="A56" s="306" t="s">
        <v>282</v>
      </c>
      <c r="B56" s="307" t="s">
        <v>283</v>
      </c>
      <c r="C56" s="308"/>
      <c r="D56" s="113">
        <v>0.3203987184051264</v>
      </c>
      <c r="E56" s="115">
        <v>9</v>
      </c>
      <c r="F56" s="114">
        <v>46</v>
      </c>
      <c r="G56" s="114">
        <v>19</v>
      </c>
      <c r="H56" s="114">
        <v>8</v>
      </c>
      <c r="I56" s="140">
        <v>16</v>
      </c>
      <c r="J56" s="115">
        <v>-7</v>
      </c>
      <c r="K56" s="116">
        <v>-43.75</v>
      </c>
    </row>
    <row r="57" spans="1:11" ht="14.1" customHeight="1" x14ac:dyDescent="0.2">
      <c r="A57" s="306" t="s">
        <v>284</v>
      </c>
      <c r="B57" s="307" t="s">
        <v>285</v>
      </c>
      <c r="C57" s="308"/>
      <c r="D57" s="113">
        <v>0.53399786400854399</v>
      </c>
      <c r="E57" s="115">
        <v>15</v>
      </c>
      <c r="F57" s="114">
        <v>15</v>
      </c>
      <c r="G57" s="114">
        <v>15</v>
      </c>
      <c r="H57" s="114">
        <v>16</v>
      </c>
      <c r="I57" s="140">
        <v>23</v>
      </c>
      <c r="J57" s="115">
        <v>-8</v>
      </c>
      <c r="K57" s="116">
        <v>-34.782608695652172</v>
      </c>
    </row>
    <row r="58" spans="1:11" ht="14.1" customHeight="1" x14ac:dyDescent="0.2">
      <c r="A58" s="306">
        <v>73</v>
      </c>
      <c r="B58" s="307" t="s">
        <v>286</v>
      </c>
      <c r="C58" s="308"/>
      <c r="D58" s="113">
        <v>0.78319686721253112</v>
      </c>
      <c r="E58" s="115">
        <v>22</v>
      </c>
      <c r="F58" s="114">
        <v>12</v>
      </c>
      <c r="G58" s="114">
        <v>35</v>
      </c>
      <c r="H58" s="114">
        <v>23</v>
      </c>
      <c r="I58" s="140">
        <v>21</v>
      </c>
      <c r="J58" s="115">
        <v>1</v>
      </c>
      <c r="K58" s="116">
        <v>4.7619047619047619</v>
      </c>
    </row>
    <row r="59" spans="1:11" ht="14.1" customHeight="1" x14ac:dyDescent="0.2">
      <c r="A59" s="306" t="s">
        <v>287</v>
      </c>
      <c r="B59" s="307" t="s">
        <v>288</v>
      </c>
      <c r="C59" s="308"/>
      <c r="D59" s="113">
        <v>0.74759700961196152</v>
      </c>
      <c r="E59" s="115">
        <v>21</v>
      </c>
      <c r="F59" s="114">
        <v>10</v>
      </c>
      <c r="G59" s="114">
        <v>31</v>
      </c>
      <c r="H59" s="114">
        <v>22</v>
      </c>
      <c r="I59" s="140">
        <v>20</v>
      </c>
      <c r="J59" s="115">
        <v>1</v>
      </c>
      <c r="K59" s="116">
        <v>5</v>
      </c>
    </row>
    <row r="60" spans="1:11" ht="14.1" customHeight="1" x14ac:dyDescent="0.2">
      <c r="A60" s="306">
        <v>81</v>
      </c>
      <c r="B60" s="307" t="s">
        <v>289</v>
      </c>
      <c r="C60" s="308"/>
      <c r="D60" s="113">
        <v>4.627981488074048</v>
      </c>
      <c r="E60" s="115">
        <v>130</v>
      </c>
      <c r="F60" s="114">
        <v>110</v>
      </c>
      <c r="G60" s="114">
        <v>154</v>
      </c>
      <c r="H60" s="114">
        <v>119</v>
      </c>
      <c r="I60" s="140">
        <v>134</v>
      </c>
      <c r="J60" s="115">
        <v>-4</v>
      </c>
      <c r="K60" s="116">
        <v>-2.9850746268656718</v>
      </c>
    </row>
    <row r="61" spans="1:11" ht="14.1" customHeight="1" x14ac:dyDescent="0.2">
      <c r="A61" s="306" t="s">
        <v>290</v>
      </c>
      <c r="B61" s="307" t="s">
        <v>291</v>
      </c>
      <c r="C61" s="308"/>
      <c r="D61" s="113">
        <v>2.0291918832324671</v>
      </c>
      <c r="E61" s="115">
        <v>57</v>
      </c>
      <c r="F61" s="114">
        <v>37</v>
      </c>
      <c r="G61" s="114">
        <v>80</v>
      </c>
      <c r="H61" s="114">
        <v>40</v>
      </c>
      <c r="I61" s="140">
        <v>48</v>
      </c>
      <c r="J61" s="115">
        <v>9</v>
      </c>
      <c r="K61" s="116">
        <v>18.75</v>
      </c>
    </row>
    <row r="62" spans="1:11" ht="14.1" customHeight="1" x14ac:dyDescent="0.2">
      <c r="A62" s="306" t="s">
        <v>292</v>
      </c>
      <c r="B62" s="307" t="s">
        <v>293</v>
      </c>
      <c r="C62" s="308"/>
      <c r="D62" s="113">
        <v>0.99679601281594876</v>
      </c>
      <c r="E62" s="115">
        <v>28</v>
      </c>
      <c r="F62" s="114">
        <v>31</v>
      </c>
      <c r="G62" s="114">
        <v>37</v>
      </c>
      <c r="H62" s="114">
        <v>29</v>
      </c>
      <c r="I62" s="140">
        <v>30</v>
      </c>
      <c r="J62" s="115">
        <v>-2</v>
      </c>
      <c r="K62" s="116">
        <v>-6.666666666666667</v>
      </c>
    </row>
    <row r="63" spans="1:11" ht="14.1" customHeight="1" x14ac:dyDescent="0.2">
      <c r="A63" s="306"/>
      <c r="B63" s="307" t="s">
        <v>294</v>
      </c>
      <c r="C63" s="308"/>
      <c r="D63" s="113">
        <v>0.92559629761480955</v>
      </c>
      <c r="E63" s="115">
        <v>26</v>
      </c>
      <c r="F63" s="114">
        <v>27</v>
      </c>
      <c r="G63" s="114">
        <v>32</v>
      </c>
      <c r="H63" s="114">
        <v>22</v>
      </c>
      <c r="I63" s="140">
        <v>24</v>
      </c>
      <c r="J63" s="115">
        <v>2</v>
      </c>
      <c r="K63" s="116">
        <v>8.3333333333333339</v>
      </c>
    </row>
    <row r="64" spans="1:11" ht="14.1" customHeight="1" x14ac:dyDescent="0.2">
      <c r="A64" s="306" t="s">
        <v>295</v>
      </c>
      <c r="B64" s="307" t="s">
        <v>296</v>
      </c>
      <c r="C64" s="308"/>
      <c r="D64" s="113">
        <v>0.3203987184051264</v>
      </c>
      <c r="E64" s="115">
        <v>9</v>
      </c>
      <c r="F64" s="114">
        <v>11</v>
      </c>
      <c r="G64" s="114">
        <v>10</v>
      </c>
      <c r="H64" s="114">
        <v>20</v>
      </c>
      <c r="I64" s="140">
        <v>10</v>
      </c>
      <c r="J64" s="115">
        <v>-1</v>
      </c>
      <c r="K64" s="116">
        <v>-10</v>
      </c>
    </row>
    <row r="65" spans="1:11" ht="14.1" customHeight="1" x14ac:dyDescent="0.2">
      <c r="A65" s="306" t="s">
        <v>297</v>
      </c>
      <c r="B65" s="307" t="s">
        <v>298</v>
      </c>
      <c r="C65" s="308"/>
      <c r="D65" s="113">
        <v>0.56959772160911359</v>
      </c>
      <c r="E65" s="115">
        <v>16</v>
      </c>
      <c r="F65" s="114">
        <v>18</v>
      </c>
      <c r="G65" s="114">
        <v>16</v>
      </c>
      <c r="H65" s="114">
        <v>19</v>
      </c>
      <c r="I65" s="140">
        <v>22</v>
      </c>
      <c r="J65" s="115">
        <v>-6</v>
      </c>
      <c r="K65" s="116">
        <v>-27.272727272727273</v>
      </c>
    </row>
    <row r="66" spans="1:11" ht="14.1" customHeight="1" x14ac:dyDescent="0.2">
      <c r="A66" s="306">
        <v>82</v>
      </c>
      <c r="B66" s="307" t="s">
        <v>299</v>
      </c>
      <c r="C66" s="308"/>
      <c r="D66" s="113">
        <v>4.3787824848700607</v>
      </c>
      <c r="E66" s="115">
        <v>123</v>
      </c>
      <c r="F66" s="114">
        <v>80</v>
      </c>
      <c r="G66" s="114">
        <v>158</v>
      </c>
      <c r="H66" s="114">
        <v>93</v>
      </c>
      <c r="I66" s="140">
        <v>112</v>
      </c>
      <c r="J66" s="115">
        <v>11</v>
      </c>
      <c r="K66" s="116">
        <v>9.8214285714285712</v>
      </c>
    </row>
    <row r="67" spans="1:11" ht="14.1" customHeight="1" x14ac:dyDescent="0.2">
      <c r="A67" s="306" t="s">
        <v>300</v>
      </c>
      <c r="B67" s="307" t="s">
        <v>301</v>
      </c>
      <c r="C67" s="308"/>
      <c r="D67" s="113">
        <v>3.4175863296546813</v>
      </c>
      <c r="E67" s="115">
        <v>96</v>
      </c>
      <c r="F67" s="114">
        <v>62</v>
      </c>
      <c r="G67" s="114">
        <v>114</v>
      </c>
      <c r="H67" s="114">
        <v>64</v>
      </c>
      <c r="I67" s="140">
        <v>84</v>
      </c>
      <c r="J67" s="115">
        <v>12</v>
      </c>
      <c r="K67" s="116">
        <v>14.285714285714286</v>
      </c>
    </row>
    <row r="68" spans="1:11" ht="14.1" customHeight="1" x14ac:dyDescent="0.2">
      <c r="A68" s="306" t="s">
        <v>302</v>
      </c>
      <c r="B68" s="307" t="s">
        <v>303</v>
      </c>
      <c r="C68" s="308"/>
      <c r="D68" s="113">
        <v>0.64079743681025281</v>
      </c>
      <c r="E68" s="115">
        <v>18</v>
      </c>
      <c r="F68" s="114">
        <v>16</v>
      </c>
      <c r="G68" s="114">
        <v>30</v>
      </c>
      <c r="H68" s="114">
        <v>20</v>
      </c>
      <c r="I68" s="140">
        <v>22</v>
      </c>
      <c r="J68" s="115">
        <v>-4</v>
      </c>
      <c r="K68" s="116">
        <v>-18.181818181818183</v>
      </c>
    </row>
    <row r="69" spans="1:11" ht="14.1" customHeight="1" x14ac:dyDescent="0.2">
      <c r="A69" s="306">
        <v>83</v>
      </c>
      <c r="B69" s="307" t="s">
        <v>304</v>
      </c>
      <c r="C69" s="308"/>
      <c r="D69" s="113">
        <v>3.8803844784620862</v>
      </c>
      <c r="E69" s="115">
        <v>109</v>
      </c>
      <c r="F69" s="114">
        <v>83</v>
      </c>
      <c r="G69" s="114">
        <v>232</v>
      </c>
      <c r="H69" s="114">
        <v>73</v>
      </c>
      <c r="I69" s="140">
        <v>113</v>
      </c>
      <c r="J69" s="115">
        <v>-4</v>
      </c>
      <c r="K69" s="116">
        <v>-3.5398230088495577</v>
      </c>
    </row>
    <row r="70" spans="1:11" ht="14.1" customHeight="1" x14ac:dyDescent="0.2">
      <c r="A70" s="306" t="s">
        <v>305</v>
      </c>
      <c r="B70" s="307" t="s">
        <v>306</v>
      </c>
      <c r="C70" s="308"/>
      <c r="D70" s="113">
        <v>2.9547881808472765</v>
      </c>
      <c r="E70" s="115">
        <v>83</v>
      </c>
      <c r="F70" s="114">
        <v>61</v>
      </c>
      <c r="G70" s="114">
        <v>197</v>
      </c>
      <c r="H70" s="114">
        <v>45</v>
      </c>
      <c r="I70" s="140">
        <v>87</v>
      </c>
      <c r="J70" s="115">
        <v>-4</v>
      </c>
      <c r="K70" s="116">
        <v>-4.5977011494252871</v>
      </c>
    </row>
    <row r="71" spans="1:11" ht="14.1" customHeight="1" x14ac:dyDescent="0.2">
      <c r="A71" s="306"/>
      <c r="B71" s="307" t="s">
        <v>307</v>
      </c>
      <c r="C71" s="308"/>
      <c r="D71" s="113">
        <v>2.4207903168387328</v>
      </c>
      <c r="E71" s="115">
        <v>68</v>
      </c>
      <c r="F71" s="114">
        <v>49</v>
      </c>
      <c r="G71" s="114">
        <v>180</v>
      </c>
      <c r="H71" s="114">
        <v>33</v>
      </c>
      <c r="I71" s="140">
        <v>74</v>
      </c>
      <c r="J71" s="115">
        <v>-6</v>
      </c>
      <c r="K71" s="116">
        <v>-8.1081081081081088</v>
      </c>
    </row>
    <row r="72" spans="1:11" ht="14.1" customHeight="1" x14ac:dyDescent="0.2">
      <c r="A72" s="306">
        <v>84</v>
      </c>
      <c r="B72" s="307" t="s">
        <v>308</v>
      </c>
      <c r="C72" s="308"/>
      <c r="D72" s="113">
        <v>0.71199715201139191</v>
      </c>
      <c r="E72" s="115">
        <v>20</v>
      </c>
      <c r="F72" s="114">
        <v>11</v>
      </c>
      <c r="G72" s="114">
        <v>15</v>
      </c>
      <c r="H72" s="114">
        <v>7</v>
      </c>
      <c r="I72" s="140">
        <v>12</v>
      </c>
      <c r="J72" s="115">
        <v>8</v>
      </c>
      <c r="K72" s="116">
        <v>66.666666666666671</v>
      </c>
    </row>
    <row r="73" spans="1:11" ht="14.1" customHeight="1" x14ac:dyDescent="0.2">
      <c r="A73" s="306" t="s">
        <v>309</v>
      </c>
      <c r="B73" s="307" t="s">
        <v>310</v>
      </c>
      <c r="C73" s="308"/>
      <c r="D73" s="113">
        <v>0.17799928800284798</v>
      </c>
      <c r="E73" s="115">
        <v>5</v>
      </c>
      <c r="F73" s="114">
        <v>3</v>
      </c>
      <c r="G73" s="114">
        <v>12</v>
      </c>
      <c r="H73" s="114" t="s">
        <v>513</v>
      </c>
      <c r="I73" s="140">
        <v>4</v>
      </c>
      <c r="J73" s="115">
        <v>1</v>
      </c>
      <c r="K73" s="116">
        <v>25</v>
      </c>
    </row>
    <row r="74" spans="1:11" ht="14.1" customHeight="1" x14ac:dyDescent="0.2">
      <c r="A74" s="306" t="s">
        <v>311</v>
      </c>
      <c r="B74" s="307" t="s">
        <v>312</v>
      </c>
      <c r="C74" s="308"/>
      <c r="D74" s="113">
        <v>0</v>
      </c>
      <c r="E74" s="115">
        <v>0</v>
      </c>
      <c r="F74" s="114">
        <v>4</v>
      </c>
      <c r="G74" s="114">
        <v>0</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v>0.21359914560341758</v>
      </c>
      <c r="E76" s="115">
        <v>6</v>
      </c>
      <c r="F76" s="114" t="s">
        <v>513</v>
      </c>
      <c r="G76" s="114" t="s">
        <v>513</v>
      </c>
      <c r="H76" s="114">
        <v>4</v>
      </c>
      <c r="I76" s="140" t="s">
        <v>513</v>
      </c>
      <c r="J76" s="115" t="s">
        <v>513</v>
      </c>
      <c r="K76" s="116" t="s">
        <v>513</v>
      </c>
    </row>
    <row r="77" spans="1:11" ht="14.1" customHeight="1" x14ac:dyDescent="0.2">
      <c r="A77" s="306">
        <v>92</v>
      </c>
      <c r="B77" s="307" t="s">
        <v>316</v>
      </c>
      <c r="C77" s="308"/>
      <c r="D77" s="113">
        <v>0.88999644001423994</v>
      </c>
      <c r="E77" s="115">
        <v>25</v>
      </c>
      <c r="F77" s="114">
        <v>38</v>
      </c>
      <c r="G77" s="114">
        <v>25</v>
      </c>
      <c r="H77" s="114">
        <v>28</v>
      </c>
      <c r="I77" s="140">
        <v>34</v>
      </c>
      <c r="J77" s="115">
        <v>-9</v>
      </c>
      <c r="K77" s="116">
        <v>-26.470588235294116</v>
      </c>
    </row>
    <row r="78" spans="1:11" ht="14.1" customHeight="1" x14ac:dyDescent="0.2">
      <c r="A78" s="306">
        <v>93</v>
      </c>
      <c r="B78" s="307" t="s">
        <v>317</v>
      </c>
      <c r="C78" s="308"/>
      <c r="D78" s="113">
        <v>0.1423994304022784</v>
      </c>
      <c r="E78" s="115">
        <v>4</v>
      </c>
      <c r="F78" s="114">
        <v>3</v>
      </c>
      <c r="G78" s="114">
        <v>6</v>
      </c>
      <c r="H78" s="114">
        <v>5</v>
      </c>
      <c r="I78" s="140" t="s">
        <v>513</v>
      </c>
      <c r="J78" s="115" t="s">
        <v>513</v>
      </c>
      <c r="K78" s="116" t="s">
        <v>513</v>
      </c>
    </row>
    <row r="79" spans="1:11" ht="14.1" customHeight="1" x14ac:dyDescent="0.2">
      <c r="A79" s="306">
        <v>94</v>
      </c>
      <c r="B79" s="307" t="s">
        <v>318</v>
      </c>
      <c r="C79" s="308"/>
      <c r="D79" s="113">
        <v>0.1423994304022784</v>
      </c>
      <c r="E79" s="115">
        <v>4</v>
      </c>
      <c r="F79" s="114">
        <v>3</v>
      </c>
      <c r="G79" s="114">
        <v>7</v>
      </c>
      <c r="H79" s="114">
        <v>12</v>
      </c>
      <c r="I79" s="140">
        <v>0</v>
      </c>
      <c r="J79" s="115">
        <v>4</v>
      </c>
      <c r="K79" s="116" t="s">
        <v>515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2753</v>
      </c>
      <c r="E11" s="114">
        <v>2943</v>
      </c>
      <c r="F11" s="114">
        <v>2983</v>
      </c>
      <c r="G11" s="114">
        <v>2111</v>
      </c>
      <c r="H11" s="140">
        <v>2830</v>
      </c>
      <c r="I11" s="115">
        <v>-77</v>
      </c>
      <c r="J11" s="116">
        <v>-2.7208480565371023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23.428986560116236</v>
      </c>
      <c r="D14" s="115">
        <v>645</v>
      </c>
      <c r="E14" s="114">
        <v>981</v>
      </c>
      <c r="F14" s="114">
        <v>549</v>
      </c>
      <c r="G14" s="114">
        <v>435</v>
      </c>
      <c r="H14" s="140">
        <v>693</v>
      </c>
      <c r="I14" s="115">
        <v>-48</v>
      </c>
      <c r="J14" s="116">
        <v>-6.9264069264069263</v>
      </c>
      <c r="K14" s="110"/>
      <c r="L14" s="110"/>
      <c r="M14" s="110"/>
      <c r="N14" s="110"/>
      <c r="O14" s="110"/>
    </row>
    <row r="15" spans="1:15" s="110" customFormat="1" ht="24.95" customHeight="1" x14ac:dyDescent="0.2">
      <c r="A15" s="193" t="s">
        <v>216</v>
      </c>
      <c r="B15" s="199" t="s">
        <v>217</v>
      </c>
      <c r="C15" s="113">
        <v>5.8481656374863782</v>
      </c>
      <c r="D15" s="115">
        <v>161</v>
      </c>
      <c r="E15" s="114">
        <v>136</v>
      </c>
      <c r="F15" s="114">
        <v>165</v>
      </c>
      <c r="G15" s="114">
        <v>140</v>
      </c>
      <c r="H15" s="140">
        <v>121</v>
      </c>
      <c r="I15" s="115">
        <v>40</v>
      </c>
      <c r="J15" s="116">
        <v>33.057851239669418</v>
      </c>
    </row>
    <row r="16" spans="1:15" s="287" customFormat="1" ht="24.95" customHeight="1" x14ac:dyDescent="0.2">
      <c r="A16" s="193" t="s">
        <v>218</v>
      </c>
      <c r="B16" s="199" t="s">
        <v>141</v>
      </c>
      <c r="C16" s="113">
        <v>10.316018888485289</v>
      </c>
      <c r="D16" s="115">
        <v>284</v>
      </c>
      <c r="E16" s="114">
        <v>670</v>
      </c>
      <c r="F16" s="114">
        <v>278</v>
      </c>
      <c r="G16" s="114">
        <v>187</v>
      </c>
      <c r="H16" s="140">
        <v>316</v>
      </c>
      <c r="I16" s="115">
        <v>-32</v>
      </c>
      <c r="J16" s="116">
        <v>-10.126582278481013</v>
      </c>
      <c r="K16" s="110"/>
      <c r="L16" s="110"/>
      <c r="M16" s="110"/>
      <c r="N16" s="110"/>
      <c r="O16" s="110"/>
    </row>
    <row r="17" spans="1:15" s="110" customFormat="1" ht="24.95" customHeight="1" x14ac:dyDescent="0.2">
      <c r="A17" s="193" t="s">
        <v>142</v>
      </c>
      <c r="B17" s="199" t="s">
        <v>220</v>
      </c>
      <c r="C17" s="113">
        <v>7.2648020341445694</v>
      </c>
      <c r="D17" s="115">
        <v>200</v>
      </c>
      <c r="E17" s="114">
        <v>175</v>
      </c>
      <c r="F17" s="114">
        <v>106</v>
      </c>
      <c r="G17" s="114">
        <v>108</v>
      </c>
      <c r="H17" s="140">
        <v>256</v>
      </c>
      <c r="I17" s="115">
        <v>-56</v>
      </c>
      <c r="J17" s="116">
        <v>-21.875</v>
      </c>
    </row>
    <row r="18" spans="1:15" s="287" customFormat="1" ht="24.95" customHeight="1" x14ac:dyDescent="0.2">
      <c r="A18" s="201" t="s">
        <v>144</v>
      </c>
      <c r="B18" s="202" t="s">
        <v>145</v>
      </c>
      <c r="C18" s="113">
        <v>11.369415183436251</v>
      </c>
      <c r="D18" s="115">
        <v>313</v>
      </c>
      <c r="E18" s="114">
        <v>375</v>
      </c>
      <c r="F18" s="114">
        <v>253</v>
      </c>
      <c r="G18" s="114">
        <v>192</v>
      </c>
      <c r="H18" s="140">
        <v>369</v>
      </c>
      <c r="I18" s="115">
        <v>-56</v>
      </c>
      <c r="J18" s="116">
        <v>-15.176151761517616</v>
      </c>
      <c r="K18" s="110"/>
      <c r="L18" s="110"/>
      <c r="M18" s="110"/>
      <c r="N18" s="110"/>
      <c r="O18" s="110"/>
    </row>
    <row r="19" spans="1:15" s="110" customFormat="1" ht="24.95" customHeight="1" x14ac:dyDescent="0.2">
      <c r="A19" s="193" t="s">
        <v>146</v>
      </c>
      <c r="B19" s="199" t="s">
        <v>147</v>
      </c>
      <c r="C19" s="113">
        <v>20.305121685434074</v>
      </c>
      <c r="D19" s="115">
        <v>559</v>
      </c>
      <c r="E19" s="114">
        <v>454</v>
      </c>
      <c r="F19" s="114">
        <v>578</v>
      </c>
      <c r="G19" s="114">
        <v>468</v>
      </c>
      <c r="H19" s="140">
        <v>585</v>
      </c>
      <c r="I19" s="115">
        <v>-26</v>
      </c>
      <c r="J19" s="116">
        <v>-4.4444444444444446</v>
      </c>
    </row>
    <row r="20" spans="1:15" s="287" customFormat="1" ht="24.95" customHeight="1" x14ac:dyDescent="0.2">
      <c r="A20" s="193" t="s">
        <v>148</v>
      </c>
      <c r="B20" s="199" t="s">
        <v>149</v>
      </c>
      <c r="C20" s="113">
        <v>9.0446785325099892</v>
      </c>
      <c r="D20" s="115">
        <v>249</v>
      </c>
      <c r="E20" s="114">
        <v>282</v>
      </c>
      <c r="F20" s="114">
        <v>283</v>
      </c>
      <c r="G20" s="114">
        <v>257</v>
      </c>
      <c r="H20" s="140">
        <v>272</v>
      </c>
      <c r="I20" s="115">
        <v>-23</v>
      </c>
      <c r="J20" s="116">
        <v>-8.4558823529411757</v>
      </c>
      <c r="K20" s="110"/>
      <c r="L20" s="110"/>
      <c r="M20" s="110"/>
      <c r="N20" s="110"/>
      <c r="O20" s="110"/>
    </row>
    <row r="21" spans="1:15" s="110" customFormat="1" ht="24.95" customHeight="1" x14ac:dyDescent="0.2">
      <c r="A21" s="201" t="s">
        <v>150</v>
      </c>
      <c r="B21" s="202" t="s">
        <v>151</v>
      </c>
      <c r="C21" s="113">
        <v>6.538321830730113</v>
      </c>
      <c r="D21" s="115">
        <v>180</v>
      </c>
      <c r="E21" s="114">
        <v>154</v>
      </c>
      <c r="F21" s="114">
        <v>380</v>
      </c>
      <c r="G21" s="114">
        <v>170</v>
      </c>
      <c r="H21" s="140">
        <v>163</v>
      </c>
      <c r="I21" s="115">
        <v>17</v>
      </c>
      <c r="J21" s="116">
        <v>10.429447852760736</v>
      </c>
    </row>
    <row r="22" spans="1:15" s="110" customFormat="1" ht="24.95" customHeight="1" x14ac:dyDescent="0.2">
      <c r="A22" s="201" t="s">
        <v>152</v>
      </c>
      <c r="B22" s="199" t="s">
        <v>153</v>
      </c>
      <c r="C22" s="113">
        <v>1.3076643661460225</v>
      </c>
      <c r="D22" s="115">
        <v>36</v>
      </c>
      <c r="E22" s="114">
        <v>15</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19</v>
      </c>
      <c r="G23" s="114">
        <v>16</v>
      </c>
      <c r="H23" s="140">
        <v>24</v>
      </c>
      <c r="I23" s="115" t="s">
        <v>513</v>
      </c>
      <c r="J23" s="116" t="s">
        <v>513</v>
      </c>
    </row>
    <row r="24" spans="1:15" s="110" customFormat="1" ht="24.95" customHeight="1" x14ac:dyDescent="0.2">
      <c r="A24" s="193" t="s">
        <v>156</v>
      </c>
      <c r="B24" s="199" t="s">
        <v>221</v>
      </c>
      <c r="C24" s="113">
        <v>5.1580094442426443</v>
      </c>
      <c r="D24" s="115">
        <v>142</v>
      </c>
      <c r="E24" s="114">
        <v>71</v>
      </c>
      <c r="F24" s="114">
        <v>96</v>
      </c>
      <c r="G24" s="114">
        <v>74</v>
      </c>
      <c r="H24" s="140">
        <v>87</v>
      </c>
      <c r="I24" s="115">
        <v>55</v>
      </c>
      <c r="J24" s="116">
        <v>63.218390804597703</v>
      </c>
    </row>
    <row r="25" spans="1:15" s="110" customFormat="1" ht="24.95" customHeight="1" x14ac:dyDescent="0.2">
      <c r="A25" s="193" t="s">
        <v>222</v>
      </c>
      <c r="B25" s="204" t="s">
        <v>159</v>
      </c>
      <c r="C25" s="113">
        <v>2.7969487831456594</v>
      </c>
      <c r="D25" s="115">
        <v>77</v>
      </c>
      <c r="E25" s="114">
        <v>110</v>
      </c>
      <c r="F25" s="114">
        <v>94</v>
      </c>
      <c r="G25" s="114">
        <v>70</v>
      </c>
      <c r="H25" s="140">
        <v>121</v>
      </c>
      <c r="I25" s="115">
        <v>-44</v>
      </c>
      <c r="J25" s="116">
        <v>-36.363636363636367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1.4529604068289139</v>
      </c>
      <c r="D27" s="115">
        <v>40</v>
      </c>
      <c r="E27" s="114">
        <v>29</v>
      </c>
      <c r="F27" s="114">
        <v>61</v>
      </c>
      <c r="G27" s="114">
        <v>27</v>
      </c>
      <c r="H27" s="140">
        <v>47</v>
      </c>
      <c r="I27" s="115">
        <v>-7</v>
      </c>
      <c r="J27" s="116">
        <v>-14.893617021276595</v>
      </c>
    </row>
    <row r="28" spans="1:15" s="110" customFormat="1" ht="24.95" customHeight="1" x14ac:dyDescent="0.2">
      <c r="A28" s="193" t="s">
        <v>163</v>
      </c>
      <c r="B28" s="199" t="s">
        <v>164</v>
      </c>
      <c r="C28" s="113">
        <v>1.670904467853251</v>
      </c>
      <c r="D28" s="115">
        <v>46</v>
      </c>
      <c r="E28" s="114">
        <v>19</v>
      </c>
      <c r="F28" s="114">
        <v>128</v>
      </c>
      <c r="G28" s="114">
        <v>14</v>
      </c>
      <c r="H28" s="140">
        <v>36</v>
      </c>
      <c r="I28" s="115">
        <v>10</v>
      </c>
      <c r="J28" s="116">
        <v>27.777777777777779</v>
      </c>
    </row>
    <row r="29" spans="1:15" s="110" customFormat="1" ht="24.95" customHeight="1" x14ac:dyDescent="0.2">
      <c r="A29" s="193">
        <v>86</v>
      </c>
      <c r="B29" s="199" t="s">
        <v>165</v>
      </c>
      <c r="C29" s="113">
        <v>4.1046131492916818</v>
      </c>
      <c r="D29" s="115">
        <v>113</v>
      </c>
      <c r="E29" s="114">
        <v>80</v>
      </c>
      <c r="F29" s="114">
        <v>110</v>
      </c>
      <c r="G29" s="114">
        <v>88</v>
      </c>
      <c r="H29" s="140">
        <v>142</v>
      </c>
      <c r="I29" s="115">
        <v>-29</v>
      </c>
      <c r="J29" s="116">
        <v>-20.422535211267604</v>
      </c>
    </row>
    <row r="30" spans="1:15" s="110" customFormat="1" ht="24.95" customHeight="1" x14ac:dyDescent="0.2">
      <c r="A30" s="193">
        <v>87.88</v>
      </c>
      <c r="B30" s="204" t="s">
        <v>166</v>
      </c>
      <c r="C30" s="113">
        <v>6.3203777697057753</v>
      </c>
      <c r="D30" s="115">
        <v>174</v>
      </c>
      <c r="E30" s="114">
        <v>116</v>
      </c>
      <c r="F30" s="114">
        <v>190</v>
      </c>
      <c r="G30" s="114">
        <v>101</v>
      </c>
      <c r="H30" s="140">
        <v>140</v>
      </c>
      <c r="I30" s="115">
        <v>34</v>
      </c>
      <c r="J30" s="116">
        <v>24.285714285714285</v>
      </c>
    </row>
    <row r="31" spans="1:15" s="110" customFormat="1" ht="24.95" customHeight="1" x14ac:dyDescent="0.2">
      <c r="A31" s="193" t="s">
        <v>167</v>
      </c>
      <c r="B31" s="199" t="s">
        <v>168</v>
      </c>
      <c r="C31" s="113">
        <v>3.3418089357065019</v>
      </c>
      <c r="D31" s="115">
        <v>92</v>
      </c>
      <c r="E31" s="114">
        <v>76</v>
      </c>
      <c r="F31" s="114">
        <v>103</v>
      </c>
      <c r="G31" s="114">
        <v>82</v>
      </c>
      <c r="H31" s="140">
        <v>60</v>
      </c>
      <c r="I31" s="115">
        <v>32</v>
      </c>
      <c r="J31" s="116">
        <v>53.333333333333336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63.60334180893571</v>
      </c>
      <c r="D36" s="143">
        <v>1751</v>
      </c>
      <c r="E36" s="144">
        <v>1518</v>
      </c>
      <c r="F36" s="144">
        <v>2105</v>
      </c>
      <c r="G36" s="144">
        <v>1431</v>
      </c>
      <c r="H36" s="145">
        <v>1719</v>
      </c>
      <c r="I36" s="143">
        <v>32</v>
      </c>
      <c r="J36" s="146">
        <v>1.8615474112856312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2753</v>
      </c>
      <c r="F11" s="264">
        <v>2943</v>
      </c>
      <c r="G11" s="264">
        <v>2983</v>
      </c>
      <c r="H11" s="264">
        <v>2111</v>
      </c>
      <c r="I11" s="265">
        <v>2830</v>
      </c>
      <c r="J11" s="263">
        <v>-77</v>
      </c>
      <c r="K11" s="266">
        <v>-2.7208480565371023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23.501634580457683</v>
      </c>
      <c r="E13" s="115">
        <v>647</v>
      </c>
      <c r="F13" s="114">
        <v>660</v>
      </c>
      <c r="G13" s="114">
        <v>839</v>
      </c>
      <c r="H13" s="114">
        <v>572</v>
      </c>
      <c r="I13" s="140">
        <v>601</v>
      </c>
      <c r="J13" s="115">
        <v>46</v>
      </c>
      <c r="K13" s="116">
        <v>7.6539101497504163</v>
      </c>
    </row>
    <row r="14" spans="1:17" ht="15.95" customHeight="1" x14ac:dyDescent="0.2">
      <c r="A14" s="306" t="s">
        <v>230</v>
      </c>
      <c r="B14" s="307"/>
      <c r="C14" s="308"/>
      <c r="D14" s="113">
        <v>65.019978205593901</v>
      </c>
      <c r="E14" s="115">
        <v>1790</v>
      </c>
      <c r="F14" s="114">
        <v>2006</v>
      </c>
      <c r="G14" s="114">
        <v>1834</v>
      </c>
      <c r="H14" s="114">
        <v>1311</v>
      </c>
      <c r="I14" s="140">
        <v>1918</v>
      </c>
      <c r="J14" s="115">
        <v>-128</v>
      </c>
      <c r="K14" s="116">
        <v>-6.6736183524504691</v>
      </c>
    </row>
    <row r="15" spans="1:17" ht="15.95" customHeight="1" x14ac:dyDescent="0.2">
      <c r="A15" s="306" t="s">
        <v>231</v>
      </c>
      <c r="B15" s="307"/>
      <c r="C15" s="308"/>
      <c r="D15" s="113">
        <v>6.7562658917544498</v>
      </c>
      <c r="E15" s="115">
        <v>186</v>
      </c>
      <c r="F15" s="114">
        <v>189</v>
      </c>
      <c r="G15" s="114">
        <v>191</v>
      </c>
      <c r="H15" s="114">
        <v>135</v>
      </c>
      <c r="I15" s="140">
        <v>199</v>
      </c>
      <c r="J15" s="115">
        <v>-13</v>
      </c>
      <c r="K15" s="116">
        <v>-6.5326633165829149</v>
      </c>
    </row>
    <row r="16" spans="1:17" ht="15.95" customHeight="1" x14ac:dyDescent="0.2">
      <c r="A16" s="306" t="s">
        <v>232</v>
      </c>
      <c r="B16" s="307"/>
      <c r="C16" s="308"/>
      <c r="D16" s="113">
        <v>4.7221213221939706</v>
      </c>
      <c r="E16" s="115">
        <v>130</v>
      </c>
      <c r="F16" s="114">
        <v>88</v>
      </c>
      <c r="G16" s="114">
        <v>119</v>
      </c>
      <c r="H16" s="114">
        <v>93</v>
      </c>
      <c r="I16" s="140">
        <v>112</v>
      </c>
      <c r="J16" s="115">
        <v>18</v>
      </c>
      <c r="K16" s="116">
        <v>16.071428571428573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0.58118416273156559</v>
      </c>
      <c r="E18" s="115">
        <v>16</v>
      </c>
      <c r="F18" s="114">
        <v>43</v>
      </c>
      <c r="G18" s="114">
        <v>51</v>
      </c>
      <c r="H18" s="114">
        <v>38</v>
      </c>
      <c r="I18" s="140">
        <v>22</v>
      </c>
      <c r="J18" s="115">
        <v>-6</v>
      </c>
      <c r="K18" s="116">
        <v>-27.272727272727273</v>
      </c>
    </row>
    <row r="19" spans="1:11" ht="14.1" customHeight="1" x14ac:dyDescent="0.2">
      <c r="A19" s="306" t="s">
        <v>235</v>
      </c>
      <c r="B19" s="307" t="s">
        <v>236</v>
      </c>
      <c r="C19" s="308"/>
      <c r="D19" s="113">
        <v>0.39956411187795132</v>
      </c>
      <c r="E19" s="115">
        <v>11</v>
      </c>
      <c r="F19" s="114">
        <v>37</v>
      </c>
      <c r="G19" s="114">
        <v>43</v>
      </c>
      <c r="H19" s="114">
        <v>28</v>
      </c>
      <c r="I19" s="140">
        <v>17</v>
      </c>
      <c r="J19" s="115">
        <v>-6</v>
      </c>
      <c r="K19" s="116">
        <v>-35.294117647058826</v>
      </c>
    </row>
    <row r="20" spans="1:11" ht="14.1" customHeight="1" x14ac:dyDescent="0.2">
      <c r="A20" s="306">
        <v>12</v>
      </c>
      <c r="B20" s="307" t="s">
        <v>237</v>
      </c>
      <c r="C20" s="308"/>
      <c r="D20" s="113">
        <v>0.58118416273156559</v>
      </c>
      <c r="E20" s="115">
        <v>16</v>
      </c>
      <c r="F20" s="114">
        <v>62</v>
      </c>
      <c r="G20" s="114">
        <v>36</v>
      </c>
      <c r="H20" s="114">
        <v>16</v>
      </c>
      <c r="I20" s="140">
        <v>41</v>
      </c>
      <c r="J20" s="115">
        <v>-25</v>
      </c>
      <c r="K20" s="116">
        <v>-60.975609756097562</v>
      </c>
    </row>
    <row r="21" spans="1:11" ht="14.1" customHeight="1" x14ac:dyDescent="0.2">
      <c r="A21" s="306">
        <v>21</v>
      </c>
      <c r="B21" s="307" t="s">
        <v>238</v>
      </c>
      <c r="C21" s="308"/>
      <c r="D21" s="113">
        <v>1.1260443152924082</v>
      </c>
      <c r="E21" s="115">
        <v>31</v>
      </c>
      <c r="F21" s="114">
        <v>94</v>
      </c>
      <c r="G21" s="114">
        <v>33</v>
      </c>
      <c r="H21" s="114">
        <v>33</v>
      </c>
      <c r="I21" s="140">
        <v>21</v>
      </c>
      <c r="J21" s="115">
        <v>10</v>
      </c>
      <c r="K21" s="116">
        <v>47.61904761904762</v>
      </c>
    </row>
    <row r="22" spans="1:11" ht="14.1" customHeight="1" x14ac:dyDescent="0.2">
      <c r="A22" s="306">
        <v>22</v>
      </c>
      <c r="B22" s="307" t="s">
        <v>239</v>
      </c>
      <c r="C22" s="308"/>
      <c r="D22" s="113">
        <v>3.5234289865601163</v>
      </c>
      <c r="E22" s="115">
        <v>97</v>
      </c>
      <c r="F22" s="114">
        <v>59</v>
      </c>
      <c r="G22" s="114">
        <v>74</v>
      </c>
      <c r="H22" s="114">
        <v>68</v>
      </c>
      <c r="I22" s="140">
        <v>103</v>
      </c>
      <c r="J22" s="115">
        <v>-6</v>
      </c>
      <c r="K22" s="116">
        <v>-5.825242718446602</v>
      </c>
    </row>
    <row r="23" spans="1:11" ht="14.1" customHeight="1" x14ac:dyDescent="0.2">
      <c r="A23" s="306">
        <v>23</v>
      </c>
      <c r="B23" s="307" t="s">
        <v>240</v>
      </c>
      <c r="C23" s="308"/>
      <c r="D23" s="113">
        <v>0.36324010170722848</v>
      </c>
      <c r="E23" s="115">
        <v>10</v>
      </c>
      <c r="F23" s="114">
        <v>20</v>
      </c>
      <c r="G23" s="114">
        <v>8</v>
      </c>
      <c r="H23" s="114">
        <v>10</v>
      </c>
      <c r="I23" s="140">
        <v>8</v>
      </c>
      <c r="J23" s="115">
        <v>2</v>
      </c>
      <c r="K23" s="116">
        <v>25</v>
      </c>
    </row>
    <row r="24" spans="1:11" ht="14.1" customHeight="1" x14ac:dyDescent="0.2">
      <c r="A24" s="306">
        <v>24</v>
      </c>
      <c r="B24" s="307" t="s">
        <v>241</v>
      </c>
      <c r="C24" s="308"/>
      <c r="D24" s="113">
        <v>3.0875408645114422</v>
      </c>
      <c r="E24" s="115">
        <v>85</v>
      </c>
      <c r="F24" s="114">
        <v>128</v>
      </c>
      <c r="G24" s="114">
        <v>62</v>
      </c>
      <c r="H24" s="114">
        <v>59</v>
      </c>
      <c r="I24" s="140">
        <v>99</v>
      </c>
      <c r="J24" s="115">
        <v>-14</v>
      </c>
      <c r="K24" s="116">
        <v>-14.141414141414142</v>
      </c>
    </row>
    <row r="25" spans="1:11" ht="14.1" customHeight="1" x14ac:dyDescent="0.2">
      <c r="A25" s="306">
        <v>25</v>
      </c>
      <c r="B25" s="307" t="s">
        <v>242</v>
      </c>
      <c r="C25" s="308"/>
      <c r="D25" s="113">
        <v>8.3545223392662553</v>
      </c>
      <c r="E25" s="115">
        <v>230</v>
      </c>
      <c r="F25" s="114">
        <v>414</v>
      </c>
      <c r="G25" s="114">
        <v>173</v>
      </c>
      <c r="H25" s="114">
        <v>127</v>
      </c>
      <c r="I25" s="140">
        <v>201</v>
      </c>
      <c r="J25" s="115">
        <v>29</v>
      </c>
      <c r="K25" s="116">
        <v>14.427860696517413</v>
      </c>
    </row>
    <row r="26" spans="1:11" ht="14.1" customHeight="1" x14ac:dyDescent="0.2">
      <c r="A26" s="306">
        <v>26</v>
      </c>
      <c r="B26" s="307" t="s">
        <v>243</v>
      </c>
      <c r="C26" s="308"/>
      <c r="D26" s="113">
        <v>3.2328369051943335</v>
      </c>
      <c r="E26" s="115">
        <v>89</v>
      </c>
      <c r="F26" s="114">
        <v>60</v>
      </c>
      <c r="G26" s="114">
        <v>59</v>
      </c>
      <c r="H26" s="114">
        <v>51</v>
      </c>
      <c r="I26" s="140">
        <v>98</v>
      </c>
      <c r="J26" s="115">
        <v>-9</v>
      </c>
      <c r="K26" s="116">
        <v>-9.183673469387756</v>
      </c>
    </row>
    <row r="27" spans="1:11" ht="14.1" customHeight="1" x14ac:dyDescent="0.2">
      <c r="A27" s="306">
        <v>27</v>
      </c>
      <c r="B27" s="307" t="s">
        <v>244</v>
      </c>
      <c r="C27" s="308"/>
      <c r="D27" s="113">
        <v>2.2520886305848165</v>
      </c>
      <c r="E27" s="115">
        <v>62</v>
      </c>
      <c r="F27" s="114">
        <v>78</v>
      </c>
      <c r="G27" s="114">
        <v>65</v>
      </c>
      <c r="H27" s="114">
        <v>44</v>
      </c>
      <c r="I27" s="140">
        <v>64</v>
      </c>
      <c r="J27" s="115">
        <v>-2</v>
      </c>
      <c r="K27" s="116">
        <v>-3.125</v>
      </c>
    </row>
    <row r="28" spans="1:11" ht="14.1" customHeight="1" x14ac:dyDescent="0.2">
      <c r="A28" s="306">
        <v>28</v>
      </c>
      <c r="B28" s="307" t="s">
        <v>245</v>
      </c>
      <c r="C28" s="308"/>
      <c r="D28" s="113">
        <v>0.61750817290228843</v>
      </c>
      <c r="E28" s="115">
        <v>17</v>
      </c>
      <c r="F28" s="114">
        <v>14</v>
      </c>
      <c r="G28" s="114">
        <v>13</v>
      </c>
      <c r="H28" s="114">
        <v>16</v>
      </c>
      <c r="I28" s="140">
        <v>15</v>
      </c>
      <c r="J28" s="115">
        <v>2</v>
      </c>
      <c r="K28" s="116">
        <v>13.333333333333334</v>
      </c>
    </row>
    <row r="29" spans="1:11" ht="14.1" customHeight="1" x14ac:dyDescent="0.2">
      <c r="A29" s="306">
        <v>29</v>
      </c>
      <c r="B29" s="307" t="s">
        <v>246</v>
      </c>
      <c r="C29" s="308"/>
      <c r="D29" s="113">
        <v>4.7947693425354156</v>
      </c>
      <c r="E29" s="115">
        <v>132</v>
      </c>
      <c r="F29" s="114">
        <v>110</v>
      </c>
      <c r="G29" s="114">
        <v>217</v>
      </c>
      <c r="H29" s="114">
        <v>113</v>
      </c>
      <c r="I29" s="140">
        <v>112</v>
      </c>
      <c r="J29" s="115">
        <v>20</v>
      </c>
      <c r="K29" s="116">
        <v>17.857142857142858</v>
      </c>
    </row>
    <row r="30" spans="1:11" ht="14.1" customHeight="1" x14ac:dyDescent="0.2">
      <c r="A30" s="306" t="s">
        <v>247</v>
      </c>
      <c r="B30" s="307" t="s">
        <v>248</v>
      </c>
      <c r="C30" s="308"/>
      <c r="D30" s="113">
        <v>1.3439883763167453</v>
      </c>
      <c r="E30" s="115">
        <v>37</v>
      </c>
      <c r="F30" s="114">
        <v>32</v>
      </c>
      <c r="G30" s="114">
        <v>42</v>
      </c>
      <c r="H30" s="114">
        <v>35</v>
      </c>
      <c r="I30" s="140">
        <v>39</v>
      </c>
      <c r="J30" s="115">
        <v>-2</v>
      </c>
      <c r="K30" s="116">
        <v>-5.1282051282051286</v>
      </c>
    </row>
    <row r="31" spans="1:11" ht="14.1" customHeight="1" x14ac:dyDescent="0.2">
      <c r="A31" s="306" t="s">
        <v>249</v>
      </c>
      <c r="B31" s="307" t="s">
        <v>250</v>
      </c>
      <c r="C31" s="308"/>
      <c r="D31" s="113">
        <v>3.1965128950236106</v>
      </c>
      <c r="E31" s="115">
        <v>88</v>
      </c>
      <c r="F31" s="114">
        <v>72</v>
      </c>
      <c r="G31" s="114">
        <v>165</v>
      </c>
      <c r="H31" s="114">
        <v>75</v>
      </c>
      <c r="I31" s="140">
        <v>69</v>
      </c>
      <c r="J31" s="115">
        <v>19</v>
      </c>
      <c r="K31" s="116">
        <v>27.536231884057973</v>
      </c>
    </row>
    <row r="32" spans="1:11" ht="14.1" customHeight="1" x14ac:dyDescent="0.2">
      <c r="A32" s="306">
        <v>31</v>
      </c>
      <c r="B32" s="307" t="s">
        <v>251</v>
      </c>
      <c r="C32" s="308"/>
      <c r="D32" s="113">
        <v>0.21794406102433708</v>
      </c>
      <c r="E32" s="115">
        <v>6</v>
      </c>
      <c r="F32" s="114">
        <v>7</v>
      </c>
      <c r="G32" s="114">
        <v>6</v>
      </c>
      <c r="H32" s="114">
        <v>6</v>
      </c>
      <c r="I32" s="140">
        <v>7</v>
      </c>
      <c r="J32" s="115">
        <v>-1</v>
      </c>
      <c r="K32" s="116">
        <v>-14.285714285714286</v>
      </c>
    </row>
    <row r="33" spans="1:11" ht="14.1" customHeight="1" x14ac:dyDescent="0.2">
      <c r="A33" s="306">
        <v>32</v>
      </c>
      <c r="B33" s="307" t="s">
        <v>252</v>
      </c>
      <c r="C33" s="308"/>
      <c r="D33" s="113">
        <v>3.2691609153650565</v>
      </c>
      <c r="E33" s="115">
        <v>90</v>
      </c>
      <c r="F33" s="114">
        <v>116</v>
      </c>
      <c r="G33" s="114">
        <v>85</v>
      </c>
      <c r="H33" s="114">
        <v>70</v>
      </c>
      <c r="I33" s="140">
        <v>94</v>
      </c>
      <c r="J33" s="115">
        <v>-4</v>
      </c>
      <c r="K33" s="116">
        <v>-4.2553191489361701</v>
      </c>
    </row>
    <row r="34" spans="1:11" ht="14.1" customHeight="1" x14ac:dyDescent="0.2">
      <c r="A34" s="306">
        <v>33</v>
      </c>
      <c r="B34" s="307" t="s">
        <v>253</v>
      </c>
      <c r="C34" s="308"/>
      <c r="D34" s="113">
        <v>2.9785688339992733</v>
      </c>
      <c r="E34" s="115">
        <v>82</v>
      </c>
      <c r="F34" s="114">
        <v>125</v>
      </c>
      <c r="G34" s="114">
        <v>86</v>
      </c>
      <c r="H34" s="114">
        <v>57</v>
      </c>
      <c r="I34" s="140">
        <v>77</v>
      </c>
      <c r="J34" s="115">
        <v>5</v>
      </c>
      <c r="K34" s="116">
        <v>6.4935064935064934</v>
      </c>
    </row>
    <row r="35" spans="1:11" ht="14.1" customHeight="1" x14ac:dyDescent="0.2">
      <c r="A35" s="306">
        <v>34</v>
      </c>
      <c r="B35" s="307" t="s">
        <v>254</v>
      </c>
      <c r="C35" s="308"/>
      <c r="D35" s="113">
        <v>2.6879767526334906</v>
      </c>
      <c r="E35" s="115">
        <v>74</v>
      </c>
      <c r="F35" s="114">
        <v>46</v>
      </c>
      <c r="G35" s="114">
        <v>47</v>
      </c>
      <c r="H35" s="114">
        <v>49</v>
      </c>
      <c r="I35" s="140">
        <v>100</v>
      </c>
      <c r="J35" s="115">
        <v>-26</v>
      </c>
      <c r="K35" s="116">
        <v>-26</v>
      </c>
    </row>
    <row r="36" spans="1:11" ht="14.1" customHeight="1" x14ac:dyDescent="0.2">
      <c r="A36" s="306">
        <v>41</v>
      </c>
      <c r="B36" s="307" t="s">
        <v>255</v>
      </c>
      <c r="C36" s="308"/>
      <c r="D36" s="113">
        <v>0.61750817290228843</v>
      </c>
      <c r="E36" s="115">
        <v>17</v>
      </c>
      <c r="F36" s="114">
        <v>11</v>
      </c>
      <c r="G36" s="114">
        <v>9</v>
      </c>
      <c r="H36" s="114">
        <v>17</v>
      </c>
      <c r="I36" s="140">
        <v>40</v>
      </c>
      <c r="J36" s="115">
        <v>-23</v>
      </c>
      <c r="K36" s="116">
        <v>-57.5</v>
      </c>
    </row>
    <row r="37" spans="1:11" ht="14.1" customHeight="1" x14ac:dyDescent="0.2">
      <c r="A37" s="306">
        <v>42</v>
      </c>
      <c r="B37" s="307" t="s">
        <v>256</v>
      </c>
      <c r="C37" s="308"/>
      <c r="D37" s="113" t="s">
        <v>513</v>
      </c>
      <c r="E37" s="115" t="s">
        <v>513</v>
      </c>
      <c r="F37" s="114">
        <v>4</v>
      </c>
      <c r="G37" s="114" t="s">
        <v>513</v>
      </c>
      <c r="H37" s="114" t="s">
        <v>513</v>
      </c>
      <c r="I37" s="140" t="s">
        <v>513</v>
      </c>
      <c r="J37" s="115" t="s">
        <v>513</v>
      </c>
      <c r="K37" s="116" t="s">
        <v>513</v>
      </c>
    </row>
    <row r="38" spans="1:11" ht="14.1" customHeight="1" x14ac:dyDescent="0.2">
      <c r="A38" s="306">
        <v>43</v>
      </c>
      <c r="B38" s="307" t="s">
        <v>257</v>
      </c>
      <c r="C38" s="308"/>
      <c r="D38" s="113">
        <v>1.0533962949509625</v>
      </c>
      <c r="E38" s="115">
        <v>29</v>
      </c>
      <c r="F38" s="114">
        <v>14</v>
      </c>
      <c r="G38" s="114">
        <v>37</v>
      </c>
      <c r="H38" s="114">
        <v>23</v>
      </c>
      <c r="I38" s="140">
        <v>23</v>
      </c>
      <c r="J38" s="115">
        <v>6</v>
      </c>
      <c r="K38" s="116">
        <v>26.086956521739129</v>
      </c>
    </row>
    <row r="39" spans="1:11" ht="14.1" customHeight="1" x14ac:dyDescent="0.2">
      <c r="A39" s="306">
        <v>51</v>
      </c>
      <c r="B39" s="307" t="s">
        <v>258</v>
      </c>
      <c r="C39" s="308"/>
      <c r="D39" s="113">
        <v>6.1750817290228843</v>
      </c>
      <c r="E39" s="115">
        <v>170</v>
      </c>
      <c r="F39" s="114">
        <v>186</v>
      </c>
      <c r="G39" s="114">
        <v>242</v>
      </c>
      <c r="H39" s="114">
        <v>171</v>
      </c>
      <c r="I39" s="140">
        <v>200</v>
      </c>
      <c r="J39" s="115">
        <v>-30</v>
      </c>
      <c r="K39" s="116">
        <v>-15</v>
      </c>
    </row>
    <row r="40" spans="1:11" ht="14.1" customHeight="1" x14ac:dyDescent="0.2">
      <c r="A40" s="306" t="s">
        <v>259</v>
      </c>
      <c r="B40" s="307" t="s">
        <v>260</v>
      </c>
      <c r="C40" s="308"/>
      <c r="D40" s="113">
        <v>5.7028695968034873</v>
      </c>
      <c r="E40" s="115">
        <v>157</v>
      </c>
      <c r="F40" s="114">
        <v>175</v>
      </c>
      <c r="G40" s="114">
        <v>227</v>
      </c>
      <c r="H40" s="114">
        <v>160</v>
      </c>
      <c r="I40" s="140">
        <v>185</v>
      </c>
      <c r="J40" s="115">
        <v>-28</v>
      </c>
      <c r="K40" s="116">
        <v>-15.135135135135135</v>
      </c>
    </row>
    <row r="41" spans="1:11" ht="14.1" customHeight="1" x14ac:dyDescent="0.2">
      <c r="A41" s="306"/>
      <c r="B41" s="307" t="s">
        <v>261</v>
      </c>
      <c r="C41" s="308"/>
      <c r="D41" s="113">
        <v>5.1580094442426443</v>
      </c>
      <c r="E41" s="115">
        <v>142</v>
      </c>
      <c r="F41" s="114">
        <v>160</v>
      </c>
      <c r="G41" s="114">
        <v>194</v>
      </c>
      <c r="H41" s="114">
        <v>144</v>
      </c>
      <c r="I41" s="140">
        <v>163</v>
      </c>
      <c r="J41" s="115">
        <v>-21</v>
      </c>
      <c r="K41" s="116">
        <v>-12.883435582822086</v>
      </c>
    </row>
    <row r="42" spans="1:11" ht="14.1" customHeight="1" x14ac:dyDescent="0.2">
      <c r="A42" s="306">
        <v>52</v>
      </c>
      <c r="B42" s="307" t="s">
        <v>262</v>
      </c>
      <c r="C42" s="308"/>
      <c r="D42" s="113">
        <v>8.4271703596077003</v>
      </c>
      <c r="E42" s="115">
        <v>232</v>
      </c>
      <c r="F42" s="114">
        <v>256</v>
      </c>
      <c r="G42" s="114">
        <v>199</v>
      </c>
      <c r="H42" s="114">
        <v>195</v>
      </c>
      <c r="I42" s="140">
        <v>233</v>
      </c>
      <c r="J42" s="115">
        <v>-1</v>
      </c>
      <c r="K42" s="116">
        <v>-0.42918454935622319</v>
      </c>
    </row>
    <row r="43" spans="1:11" ht="14.1" customHeight="1" x14ac:dyDescent="0.2">
      <c r="A43" s="306" t="s">
        <v>263</v>
      </c>
      <c r="B43" s="307" t="s">
        <v>264</v>
      </c>
      <c r="C43" s="308"/>
      <c r="D43" s="113">
        <v>7.1921540138031235</v>
      </c>
      <c r="E43" s="115">
        <v>198</v>
      </c>
      <c r="F43" s="114">
        <v>229</v>
      </c>
      <c r="G43" s="114">
        <v>181</v>
      </c>
      <c r="H43" s="114">
        <v>180</v>
      </c>
      <c r="I43" s="140">
        <v>211</v>
      </c>
      <c r="J43" s="115">
        <v>-13</v>
      </c>
      <c r="K43" s="116">
        <v>-6.1611374407582939</v>
      </c>
    </row>
    <row r="44" spans="1:11" ht="14.1" customHeight="1" x14ac:dyDescent="0.2">
      <c r="A44" s="306">
        <v>53</v>
      </c>
      <c r="B44" s="307" t="s">
        <v>265</v>
      </c>
      <c r="C44" s="308"/>
      <c r="D44" s="113">
        <v>0.39956411187795132</v>
      </c>
      <c r="E44" s="115">
        <v>11</v>
      </c>
      <c r="F44" s="114">
        <v>9</v>
      </c>
      <c r="G44" s="114">
        <v>17</v>
      </c>
      <c r="H44" s="114">
        <v>14</v>
      </c>
      <c r="I44" s="140">
        <v>13</v>
      </c>
      <c r="J44" s="115">
        <v>-2</v>
      </c>
      <c r="K44" s="116">
        <v>-15.384615384615385</v>
      </c>
    </row>
    <row r="45" spans="1:11" ht="14.1" customHeight="1" x14ac:dyDescent="0.2">
      <c r="A45" s="306" t="s">
        <v>266</v>
      </c>
      <c r="B45" s="307" t="s">
        <v>267</v>
      </c>
      <c r="C45" s="308"/>
      <c r="D45" s="113">
        <v>0.32691609153650564</v>
      </c>
      <c r="E45" s="115">
        <v>9</v>
      </c>
      <c r="F45" s="114">
        <v>8</v>
      </c>
      <c r="G45" s="114">
        <v>17</v>
      </c>
      <c r="H45" s="114">
        <v>14</v>
      </c>
      <c r="I45" s="140">
        <v>13</v>
      </c>
      <c r="J45" s="115">
        <v>-4</v>
      </c>
      <c r="K45" s="116">
        <v>-30.76923076923077</v>
      </c>
    </row>
    <row r="46" spans="1:11" ht="14.1" customHeight="1" x14ac:dyDescent="0.2">
      <c r="A46" s="306">
        <v>54</v>
      </c>
      <c r="B46" s="307" t="s">
        <v>268</v>
      </c>
      <c r="C46" s="308"/>
      <c r="D46" s="113">
        <v>1.9614965492190337</v>
      </c>
      <c r="E46" s="115">
        <v>54</v>
      </c>
      <c r="F46" s="114">
        <v>53</v>
      </c>
      <c r="G46" s="114">
        <v>144</v>
      </c>
      <c r="H46" s="114">
        <v>44</v>
      </c>
      <c r="I46" s="140">
        <v>67</v>
      </c>
      <c r="J46" s="115">
        <v>-13</v>
      </c>
      <c r="K46" s="116">
        <v>-19.402985074626866</v>
      </c>
    </row>
    <row r="47" spans="1:11" ht="14.1" customHeight="1" x14ac:dyDescent="0.2">
      <c r="A47" s="306">
        <v>61</v>
      </c>
      <c r="B47" s="307" t="s">
        <v>269</v>
      </c>
      <c r="C47" s="308"/>
      <c r="D47" s="113">
        <v>2.2157646204140935</v>
      </c>
      <c r="E47" s="115">
        <v>61</v>
      </c>
      <c r="F47" s="114">
        <v>65</v>
      </c>
      <c r="G47" s="114">
        <v>68</v>
      </c>
      <c r="H47" s="114">
        <v>55</v>
      </c>
      <c r="I47" s="140">
        <v>70</v>
      </c>
      <c r="J47" s="115">
        <v>-9</v>
      </c>
      <c r="K47" s="116">
        <v>-12.857142857142858</v>
      </c>
    </row>
    <row r="48" spans="1:11" ht="14.1" customHeight="1" x14ac:dyDescent="0.2">
      <c r="A48" s="306">
        <v>62</v>
      </c>
      <c r="B48" s="307" t="s">
        <v>270</v>
      </c>
      <c r="C48" s="308"/>
      <c r="D48" s="113">
        <v>9.7711587359244465</v>
      </c>
      <c r="E48" s="115">
        <v>269</v>
      </c>
      <c r="F48" s="114">
        <v>253</v>
      </c>
      <c r="G48" s="114">
        <v>304</v>
      </c>
      <c r="H48" s="114">
        <v>240</v>
      </c>
      <c r="I48" s="140">
        <v>289</v>
      </c>
      <c r="J48" s="115">
        <v>-20</v>
      </c>
      <c r="K48" s="116">
        <v>-6.9204152249134951</v>
      </c>
    </row>
    <row r="49" spans="1:11" ht="14.1" customHeight="1" x14ac:dyDescent="0.2">
      <c r="A49" s="306">
        <v>63</v>
      </c>
      <c r="B49" s="307" t="s">
        <v>271</v>
      </c>
      <c r="C49" s="308"/>
      <c r="D49" s="113">
        <v>3.9956411187795133</v>
      </c>
      <c r="E49" s="115">
        <v>110</v>
      </c>
      <c r="F49" s="114">
        <v>86</v>
      </c>
      <c r="G49" s="114">
        <v>102</v>
      </c>
      <c r="H49" s="114">
        <v>81</v>
      </c>
      <c r="I49" s="140">
        <v>89</v>
      </c>
      <c r="J49" s="115">
        <v>21</v>
      </c>
      <c r="K49" s="116">
        <v>23.59550561797753</v>
      </c>
    </row>
    <row r="50" spans="1:11" ht="14.1" customHeight="1" x14ac:dyDescent="0.2">
      <c r="A50" s="306" t="s">
        <v>272</v>
      </c>
      <c r="B50" s="307" t="s">
        <v>273</v>
      </c>
      <c r="C50" s="308"/>
      <c r="D50" s="113">
        <v>1.1260443152924082</v>
      </c>
      <c r="E50" s="115">
        <v>31</v>
      </c>
      <c r="F50" s="114">
        <v>23</v>
      </c>
      <c r="G50" s="114">
        <v>29</v>
      </c>
      <c r="H50" s="114">
        <v>10</v>
      </c>
      <c r="I50" s="140">
        <v>25</v>
      </c>
      <c r="J50" s="115">
        <v>6</v>
      </c>
      <c r="K50" s="116">
        <v>24</v>
      </c>
    </row>
    <row r="51" spans="1:11" ht="14.1" customHeight="1" x14ac:dyDescent="0.2">
      <c r="A51" s="306" t="s">
        <v>274</v>
      </c>
      <c r="B51" s="307" t="s">
        <v>275</v>
      </c>
      <c r="C51" s="308"/>
      <c r="D51" s="113">
        <v>2.6153287322920451</v>
      </c>
      <c r="E51" s="115">
        <v>72</v>
      </c>
      <c r="F51" s="114">
        <v>59</v>
      </c>
      <c r="G51" s="114">
        <v>66</v>
      </c>
      <c r="H51" s="114">
        <v>70</v>
      </c>
      <c r="I51" s="140">
        <v>59</v>
      </c>
      <c r="J51" s="115">
        <v>13</v>
      </c>
      <c r="K51" s="116">
        <v>22.033898305084747</v>
      </c>
    </row>
    <row r="52" spans="1:11" ht="14.1" customHeight="1" x14ac:dyDescent="0.2">
      <c r="A52" s="306">
        <v>71</v>
      </c>
      <c r="B52" s="307" t="s">
        <v>276</v>
      </c>
      <c r="C52" s="308"/>
      <c r="D52" s="113">
        <v>10.061750817290228</v>
      </c>
      <c r="E52" s="115">
        <v>277</v>
      </c>
      <c r="F52" s="114">
        <v>239</v>
      </c>
      <c r="G52" s="114">
        <v>250</v>
      </c>
      <c r="H52" s="114">
        <v>184</v>
      </c>
      <c r="I52" s="140">
        <v>256</v>
      </c>
      <c r="J52" s="115">
        <v>21</v>
      </c>
      <c r="K52" s="116">
        <v>8.203125</v>
      </c>
    </row>
    <row r="53" spans="1:11" ht="14.1" customHeight="1" x14ac:dyDescent="0.2">
      <c r="A53" s="306" t="s">
        <v>277</v>
      </c>
      <c r="B53" s="307" t="s">
        <v>278</v>
      </c>
      <c r="C53" s="308"/>
      <c r="D53" s="113">
        <v>4.1409371594624043</v>
      </c>
      <c r="E53" s="115">
        <v>114</v>
      </c>
      <c r="F53" s="114">
        <v>60</v>
      </c>
      <c r="G53" s="114">
        <v>57</v>
      </c>
      <c r="H53" s="114">
        <v>44</v>
      </c>
      <c r="I53" s="140">
        <v>76</v>
      </c>
      <c r="J53" s="115">
        <v>38</v>
      </c>
      <c r="K53" s="116">
        <v>50</v>
      </c>
    </row>
    <row r="54" spans="1:11" ht="14.1" customHeight="1" x14ac:dyDescent="0.2">
      <c r="A54" s="306" t="s">
        <v>279</v>
      </c>
      <c r="B54" s="307" t="s">
        <v>280</v>
      </c>
      <c r="C54" s="308"/>
      <c r="D54" s="113">
        <v>5.3759535052669811</v>
      </c>
      <c r="E54" s="115">
        <v>148</v>
      </c>
      <c r="F54" s="114">
        <v>168</v>
      </c>
      <c r="G54" s="114">
        <v>185</v>
      </c>
      <c r="H54" s="114">
        <v>131</v>
      </c>
      <c r="I54" s="140">
        <v>163</v>
      </c>
      <c r="J54" s="115">
        <v>-15</v>
      </c>
      <c r="K54" s="116">
        <v>-9.2024539877300615</v>
      </c>
    </row>
    <row r="55" spans="1:11" ht="14.1" customHeight="1" x14ac:dyDescent="0.2">
      <c r="A55" s="306">
        <v>72</v>
      </c>
      <c r="B55" s="307" t="s">
        <v>281</v>
      </c>
      <c r="C55" s="308"/>
      <c r="D55" s="113">
        <v>1.1986923356338539</v>
      </c>
      <c r="E55" s="115">
        <v>33</v>
      </c>
      <c r="F55" s="114">
        <v>97</v>
      </c>
      <c r="G55" s="114">
        <v>36</v>
      </c>
      <c r="H55" s="114">
        <v>26</v>
      </c>
      <c r="I55" s="140">
        <v>48</v>
      </c>
      <c r="J55" s="115">
        <v>-15</v>
      </c>
      <c r="K55" s="116">
        <v>-31.25</v>
      </c>
    </row>
    <row r="56" spans="1:11" ht="14.1" customHeight="1" x14ac:dyDescent="0.2">
      <c r="A56" s="306" t="s">
        <v>282</v>
      </c>
      <c r="B56" s="307" t="s">
        <v>283</v>
      </c>
      <c r="C56" s="308"/>
      <c r="D56" s="113">
        <v>0.69015619324373412</v>
      </c>
      <c r="E56" s="115">
        <v>19</v>
      </c>
      <c r="F56" s="114">
        <v>76</v>
      </c>
      <c r="G56" s="114">
        <v>12</v>
      </c>
      <c r="H56" s="114">
        <v>13</v>
      </c>
      <c r="I56" s="140">
        <v>19</v>
      </c>
      <c r="J56" s="115">
        <v>0</v>
      </c>
      <c r="K56" s="116">
        <v>0</v>
      </c>
    </row>
    <row r="57" spans="1:11" ht="14.1" customHeight="1" x14ac:dyDescent="0.2">
      <c r="A57" s="306" t="s">
        <v>284</v>
      </c>
      <c r="B57" s="307" t="s">
        <v>285</v>
      </c>
      <c r="C57" s="308"/>
      <c r="D57" s="113">
        <v>0.36324010170722848</v>
      </c>
      <c r="E57" s="115">
        <v>10</v>
      </c>
      <c r="F57" s="114">
        <v>15</v>
      </c>
      <c r="G57" s="114">
        <v>15</v>
      </c>
      <c r="H57" s="114" t="s">
        <v>513</v>
      </c>
      <c r="I57" s="140">
        <v>19</v>
      </c>
      <c r="J57" s="115">
        <v>-9</v>
      </c>
      <c r="K57" s="116">
        <v>-47.368421052631582</v>
      </c>
    </row>
    <row r="58" spans="1:11" ht="14.1" customHeight="1" x14ac:dyDescent="0.2">
      <c r="A58" s="306">
        <v>73</v>
      </c>
      <c r="B58" s="307" t="s">
        <v>286</v>
      </c>
      <c r="C58" s="308"/>
      <c r="D58" s="113">
        <v>0.94442426443879401</v>
      </c>
      <c r="E58" s="115">
        <v>26</v>
      </c>
      <c r="F58" s="114">
        <v>16</v>
      </c>
      <c r="G58" s="114">
        <v>20</v>
      </c>
      <c r="H58" s="114">
        <v>17</v>
      </c>
      <c r="I58" s="140">
        <v>29</v>
      </c>
      <c r="J58" s="115">
        <v>-3</v>
      </c>
      <c r="K58" s="116">
        <v>-10.344827586206897</v>
      </c>
    </row>
    <row r="59" spans="1:11" ht="14.1" customHeight="1" x14ac:dyDescent="0.2">
      <c r="A59" s="306" t="s">
        <v>287</v>
      </c>
      <c r="B59" s="307" t="s">
        <v>288</v>
      </c>
      <c r="C59" s="308"/>
      <c r="D59" s="113">
        <v>0.72648020341445696</v>
      </c>
      <c r="E59" s="115">
        <v>20</v>
      </c>
      <c r="F59" s="114">
        <v>12</v>
      </c>
      <c r="G59" s="114">
        <v>20</v>
      </c>
      <c r="H59" s="114">
        <v>13</v>
      </c>
      <c r="I59" s="140">
        <v>28</v>
      </c>
      <c r="J59" s="115">
        <v>-8</v>
      </c>
      <c r="K59" s="116">
        <v>-28.571428571428573</v>
      </c>
    </row>
    <row r="60" spans="1:11" ht="14.1" customHeight="1" x14ac:dyDescent="0.2">
      <c r="A60" s="306">
        <v>81</v>
      </c>
      <c r="B60" s="307" t="s">
        <v>289</v>
      </c>
      <c r="C60" s="308"/>
      <c r="D60" s="113">
        <v>5.448601525608427</v>
      </c>
      <c r="E60" s="115">
        <v>150</v>
      </c>
      <c r="F60" s="114">
        <v>89</v>
      </c>
      <c r="G60" s="114">
        <v>128</v>
      </c>
      <c r="H60" s="114">
        <v>105</v>
      </c>
      <c r="I60" s="140">
        <v>177</v>
      </c>
      <c r="J60" s="115">
        <v>-27</v>
      </c>
      <c r="K60" s="116">
        <v>-15.254237288135593</v>
      </c>
    </row>
    <row r="61" spans="1:11" ht="14.1" customHeight="1" x14ac:dyDescent="0.2">
      <c r="A61" s="306" t="s">
        <v>290</v>
      </c>
      <c r="B61" s="307" t="s">
        <v>291</v>
      </c>
      <c r="C61" s="308"/>
      <c r="D61" s="113">
        <v>1.9614965492190337</v>
      </c>
      <c r="E61" s="115">
        <v>54</v>
      </c>
      <c r="F61" s="114">
        <v>34</v>
      </c>
      <c r="G61" s="114">
        <v>60</v>
      </c>
      <c r="H61" s="114">
        <v>50</v>
      </c>
      <c r="I61" s="140">
        <v>64</v>
      </c>
      <c r="J61" s="115">
        <v>-10</v>
      </c>
      <c r="K61" s="116">
        <v>-15.625</v>
      </c>
    </row>
    <row r="62" spans="1:11" ht="14.1" customHeight="1" x14ac:dyDescent="0.2">
      <c r="A62" s="306" t="s">
        <v>292</v>
      </c>
      <c r="B62" s="307" t="s">
        <v>293</v>
      </c>
      <c r="C62" s="308"/>
      <c r="D62" s="113">
        <v>1.3076643661460225</v>
      </c>
      <c r="E62" s="115">
        <v>36</v>
      </c>
      <c r="F62" s="114">
        <v>19</v>
      </c>
      <c r="G62" s="114">
        <v>36</v>
      </c>
      <c r="H62" s="114">
        <v>21</v>
      </c>
      <c r="I62" s="140">
        <v>49</v>
      </c>
      <c r="J62" s="115">
        <v>-13</v>
      </c>
      <c r="K62" s="116">
        <v>-26.530612244897959</v>
      </c>
    </row>
    <row r="63" spans="1:11" ht="14.1" customHeight="1" x14ac:dyDescent="0.2">
      <c r="A63" s="306"/>
      <c r="B63" s="307" t="s">
        <v>294</v>
      </c>
      <c r="C63" s="308"/>
      <c r="D63" s="113">
        <v>1.0897203051216855</v>
      </c>
      <c r="E63" s="115">
        <v>30</v>
      </c>
      <c r="F63" s="114">
        <v>15</v>
      </c>
      <c r="G63" s="114">
        <v>33</v>
      </c>
      <c r="H63" s="114">
        <v>13</v>
      </c>
      <c r="I63" s="140">
        <v>46</v>
      </c>
      <c r="J63" s="115">
        <v>-16</v>
      </c>
      <c r="K63" s="116">
        <v>-34.782608695652172</v>
      </c>
    </row>
    <row r="64" spans="1:11" ht="14.1" customHeight="1" x14ac:dyDescent="0.2">
      <c r="A64" s="306" t="s">
        <v>295</v>
      </c>
      <c r="B64" s="307" t="s">
        <v>296</v>
      </c>
      <c r="C64" s="308"/>
      <c r="D64" s="113">
        <v>0.54486015256084275</v>
      </c>
      <c r="E64" s="115">
        <v>15</v>
      </c>
      <c r="F64" s="114">
        <v>10</v>
      </c>
      <c r="G64" s="114">
        <v>10</v>
      </c>
      <c r="H64" s="114">
        <v>15</v>
      </c>
      <c r="I64" s="140">
        <v>15</v>
      </c>
      <c r="J64" s="115">
        <v>0</v>
      </c>
      <c r="K64" s="116">
        <v>0</v>
      </c>
    </row>
    <row r="65" spans="1:11" ht="14.1" customHeight="1" x14ac:dyDescent="0.2">
      <c r="A65" s="306" t="s">
        <v>297</v>
      </c>
      <c r="B65" s="307" t="s">
        <v>298</v>
      </c>
      <c r="C65" s="308"/>
      <c r="D65" s="113">
        <v>0.7628042135851798</v>
      </c>
      <c r="E65" s="115">
        <v>21</v>
      </c>
      <c r="F65" s="114">
        <v>14</v>
      </c>
      <c r="G65" s="114">
        <v>16</v>
      </c>
      <c r="H65" s="114">
        <v>10</v>
      </c>
      <c r="I65" s="140">
        <v>20</v>
      </c>
      <c r="J65" s="115">
        <v>1</v>
      </c>
      <c r="K65" s="116">
        <v>5</v>
      </c>
    </row>
    <row r="66" spans="1:11" ht="14.1" customHeight="1" x14ac:dyDescent="0.2">
      <c r="A66" s="306">
        <v>82</v>
      </c>
      <c r="B66" s="307" t="s">
        <v>299</v>
      </c>
      <c r="C66" s="308"/>
      <c r="D66" s="113">
        <v>4.7947693425354156</v>
      </c>
      <c r="E66" s="115">
        <v>132</v>
      </c>
      <c r="F66" s="114">
        <v>92</v>
      </c>
      <c r="G66" s="114">
        <v>141</v>
      </c>
      <c r="H66" s="114">
        <v>76</v>
      </c>
      <c r="I66" s="140">
        <v>108</v>
      </c>
      <c r="J66" s="115">
        <v>24</v>
      </c>
      <c r="K66" s="116">
        <v>22.222222222222221</v>
      </c>
    </row>
    <row r="67" spans="1:11" ht="14.1" customHeight="1" x14ac:dyDescent="0.2">
      <c r="A67" s="306" t="s">
        <v>300</v>
      </c>
      <c r="B67" s="307" t="s">
        <v>301</v>
      </c>
      <c r="C67" s="308"/>
      <c r="D67" s="113">
        <v>3.6687250272430076</v>
      </c>
      <c r="E67" s="115">
        <v>101</v>
      </c>
      <c r="F67" s="114">
        <v>68</v>
      </c>
      <c r="G67" s="114">
        <v>103</v>
      </c>
      <c r="H67" s="114">
        <v>52</v>
      </c>
      <c r="I67" s="140">
        <v>78</v>
      </c>
      <c r="J67" s="115">
        <v>23</v>
      </c>
      <c r="K67" s="116">
        <v>29.487179487179485</v>
      </c>
    </row>
    <row r="68" spans="1:11" ht="14.1" customHeight="1" x14ac:dyDescent="0.2">
      <c r="A68" s="306" t="s">
        <v>302</v>
      </c>
      <c r="B68" s="307" t="s">
        <v>303</v>
      </c>
      <c r="C68" s="308"/>
      <c r="D68" s="113">
        <v>0.72648020341445696</v>
      </c>
      <c r="E68" s="115">
        <v>20</v>
      </c>
      <c r="F68" s="114">
        <v>17</v>
      </c>
      <c r="G68" s="114">
        <v>30</v>
      </c>
      <c r="H68" s="114">
        <v>17</v>
      </c>
      <c r="I68" s="140">
        <v>20</v>
      </c>
      <c r="J68" s="115">
        <v>0</v>
      </c>
      <c r="K68" s="116">
        <v>0</v>
      </c>
    </row>
    <row r="69" spans="1:11" ht="14.1" customHeight="1" x14ac:dyDescent="0.2">
      <c r="A69" s="306">
        <v>83</v>
      </c>
      <c r="B69" s="307" t="s">
        <v>304</v>
      </c>
      <c r="C69" s="308"/>
      <c r="D69" s="113">
        <v>2.9059208136578278</v>
      </c>
      <c r="E69" s="115">
        <v>80</v>
      </c>
      <c r="F69" s="114">
        <v>60</v>
      </c>
      <c r="G69" s="114">
        <v>199</v>
      </c>
      <c r="H69" s="114">
        <v>70</v>
      </c>
      <c r="I69" s="140">
        <v>81</v>
      </c>
      <c r="J69" s="115">
        <v>-1</v>
      </c>
      <c r="K69" s="116">
        <v>-1.2345679012345678</v>
      </c>
    </row>
    <row r="70" spans="1:11" ht="14.1" customHeight="1" x14ac:dyDescent="0.2">
      <c r="A70" s="306" t="s">
        <v>305</v>
      </c>
      <c r="B70" s="307" t="s">
        <v>306</v>
      </c>
      <c r="C70" s="308"/>
      <c r="D70" s="113">
        <v>2.2520886305848165</v>
      </c>
      <c r="E70" s="115">
        <v>62</v>
      </c>
      <c r="F70" s="114">
        <v>36</v>
      </c>
      <c r="G70" s="114">
        <v>167</v>
      </c>
      <c r="H70" s="114">
        <v>36</v>
      </c>
      <c r="I70" s="140">
        <v>58</v>
      </c>
      <c r="J70" s="115">
        <v>4</v>
      </c>
      <c r="K70" s="116">
        <v>6.8965517241379306</v>
      </c>
    </row>
    <row r="71" spans="1:11" ht="14.1" customHeight="1" x14ac:dyDescent="0.2">
      <c r="A71" s="306"/>
      <c r="B71" s="307" t="s">
        <v>307</v>
      </c>
      <c r="C71" s="308"/>
      <c r="D71" s="113">
        <v>2.0341445695604796</v>
      </c>
      <c r="E71" s="115">
        <v>56</v>
      </c>
      <c r="F71" s="114">
        <v>28</v>
      </c>
      <c r="G71" s="114">
        <v>151</v>
      </c>
      <c r="H71" s="114">
        <v>27</v>
      </c>
      <c r="I71" s="140">
        <v>48</v>
      </c>
      <c r="J71" s="115">
        <v>8</v>
      </c>
      <c r="K71" s="116">
        <v>16.666666666666668</v>
      </c>
    </row>
    <row r="72" spans="1:11" ht="14.1" customHeight="1" x14ac:dyDescent="0.2">
      <c r="A72" s="306">
        <v>84</v>
      </c>
      <c r="B72" s="307" t="s">
        <v>308</v>
      </c>
      <c r="C72" s="308"/>
      <c r="D72" s="113">
        <v>0.72648020341445696</v>
      </c>
      <c r="E72" s="115">
        <v>20</v>
      </c>
      <c r="F72" s="114">
        <v>15</v>
      </c>
      <c r="G72" s="114">
        <v>29</v>
      </c>
      <c r="H72" s="114">
        <v>4</v>
      </c>
      <c r="I72" s="140">
        <v>7</v>
      </c>
      <c r="J72" s="115">
        <v>13</v>
      </c>
      <c r="K72" s="116">
        <v>185.71428571428572</v>
      </c>
    </row>
    <row r="73" spans="1:11" ht="14.1" customHeight="1" x14ac:dyDescent="0.2">
      <c r="A73" s="306" t="s">
        <v>309</v>
      </c>
      <c r="B73" s="307" t="s">
        <v>310</v>
      </c>
      <c r="C73" s="308"/>
      <c r="D73" s="113">
        <v>0.18162005085361424</v>
      </c>
      <c r="E73" s="115">
        <v>5</v>
      </c>
      <c r="F73" s="114" t="s">
        <v>513</v>
      </c>
      <c r="G73" s="114">
        <v>20</v>
      </c>
      <c r="H73" s="114" t="s">
        <v>513</v>
      </c>
      <c r="I73" s="140" t="s">
        <v>513</v>
      </c>
      <c r="J73" s="115" t="s">
        <v>513</v>
      </c>
      <c r="K73" s="116" t="s">
        <v>513</v>
      </c>
    </row>
    <row r="74" spans="1:11" ht="14.1" customHeight="1" x14ac:dyDescent="0.2">
      <c r="A74" s="306" t="s">
        <v>311</v>
      </c>
      <c r="B74" s="307" t="s">
        <v>312</v>
      </c>
      <c r="C74" s="308"/>
      <c r="D74" s="113">
        <v>0</v>
      </c>
      <c r="E74" s="115">
        <v>0</v>
      </c>
      <c r="F74" s="114">
        <v>4</v>
      </c>
      <c r="G74" s="114">
        <v>0</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v>0.1452960406828914</v>
      </c>
      <c r="E76" s="115">
        <v>4</v>
      </c>
      <c r="F76" s="114" t="s">
        <v>513</v>
      </c>
      <c r="G76" s="114" t="s">
        <v>513</v>
      </c>
      <c r="H76" s="114">
        <v>0</v>
      </c>
      <c r="I76" s="140" t="s">
        <v>513</v>
      </c>
      <c r="J76" s="115" t="s">
        <v>513</v>
      </c>
      <c r="K76" s="116" t="s">
        <v>513</v>
      </c>
    </row>
    <row r="77" spans="1:11" ht="14.1" customHeight="1" x14ac:dyDescent="0.2">
      <c r="A77" s="306">
        <v>92</v>
      </c>
      <c r="B77" s="307" t="s">
        <v>316</v>
      </c>
      <c r="C77" s="308"/>
      <c r="D77" s="113">
        <v>1.0897203051216855</v>
      </c>
      <c r="E77" s="115">
        <v>30</v>
      </c>
      <c r="F77" s="114">
        <v>14</v>
      </c>
      <c r="G77" s="114">
        <v>22</v>
      </c>
      <c r="H77" s="114">
        <v>20</v>
      </c>
      <c r="I77" s="140">
        <v>24</v>
      </c>
      <c r="J77" s="115">
        <v>6</v>
      </c>
      <c r="K77" s="116">
        <v>25</v>
      </c>
    </row>
    <row r="78" spans="1:11" ht="14.1" customHeight="1" x14ac:dyDescent="0.2">
      <c r="A78" s="306">
        <v>93</v>
      </c>
      <c r="B78" s="307" t="s">
        <v>317</v>
      </c>
      <c r="C78" s="308"/>
      <c r="D78" s="113" t="s">
        <v>513</v>
      </c>
      <c r="E78" s="115" t="s">
        <v>513</v>
      </c>
      <c r="F78" s="114">
        <v>4</v>
      </c>
      <c r="G78" s="114">
        <v>7</v>
      </c>
      <c r="H78" s="114" t="s">
        <v>513</v>
      </c>
      <c r="I78" s="140">
        <v>4</v>
      </c>
      <c r="J78" s="115" t="s">
        <v>513</v>
      </c>
      <c r="K78" s="116" t="s">
        <v>513</v>
      </c>
    </row>
    <row r="79" spans="1:11" ht="14.1" customHeight="1" x14ac:dyDescent="0.2">
      <c r="A79" s="306">
        <v>94</v>
      </c>
      <c r="B79" s="307" t="s">
        <v>318</v>
      </c>
      <c r="C79" s="308"/>
      <c r="D79" s="113">
        <v>0.18162005085361424</v>
      </c>
      <c r="E79" s="115">
        <v>5</v>
      </c>
      <c r="F79" s="114" t="s">
        <v>513</v>
      </c>
      <c r="G79" s="114">
        <v>9</v>
      </c>
      <c r="H79" s="114">
        <v>6</v>
      </c>
      <c r="I79" s="140">
        <v>3</v>
      </c>
      <c r="J79" s="115">
        <v>2</v>
      </c>
      <c r="K79" s="116">
        <v>66.666666666666671</v>
      </c>
    </row>
    <row r="80" spans="1:11" ht="14.1" customHeight="1" x14ac:dyDescent="0.2">
      <c r="A80" s="306" t="s">
        <v>319</v>
      </c>
      <c r="B80" s="307" t="s">
        <v>320</v>
      </c>
      <c r="C80" s="308"/>
      <c r="D80" s="113">
        <v>0</v>
      </c>
      <c r="E80" s="115">
        <v>0</v>
      </c>
      <c r="F80" s="114">
        <v>0</v>
      </c>
      <c r="G80" s="114">
        <v>0</v>
      </c>
      <c r="H80" s="114">
        <v>0</v>
      </c>
      <c r="I80" s="140">
        <v>3</v>
      </c>
      <c r="J80" s="115">
        <v>-3</v>
      </c>
      <c r="K80" s="116">
        <v>-100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29507</v>
      </c>
      <c r="C10" s="114">
        <v>17473</v>
      </c>
      <c r="D10" s="114">
        <v>12034</v>
      </c>
      <c r="E10" s="114">
        <v>23503</v>
      </c>
      <c r="F10" s="114">
        <v>5997</v>
      </c>
      <c r="G10" s="114">
        <v>4566</v>
      </c>
      <c r="H10" s="114">
        <v>6481</v>
      </c>
      <c r="I10" s="115">
        <v>10500</v>
      </c>
      <c r="J10" s="114">
        <v>7347</v>
      </c>
      <c r="K10" s="114">
        <v>3153</v>
      </c>
      <c r="L10" s="423">
        <v>2738</v>
      </c>
      <c r="M10" s="424">
        <v>2584</v>
      </c>
    </row>
    <row r="11" spans="1:13" ht="11.1" customHeight="1" x14ac:dyDescent="0.2">
      <c r="A11" s="422" t="s">
        <v>387</v>
      </c>
      <c r="B11" s="115">
        <v>30061</v>
      </c>
      <c r="C11" s="114">
        <v>17952</v>
      </c>
      <c r="D11" s="114">
        <v>12109</v>
      </c>
      <c r="E11" s="114">
        <v>23902</v>
      </c>
      <c r="F11" s="114">
        <v>6152</v>
      </c>
      <c r="G11" s="114">
        <v>4541</v>
      </c>
      <c r="H11" s="114">
        <v>6746</v>
      </c>
      <c r="I11" s="115">
        <v>10629</v>
      </c>
      <c r="J11" s="114">
        <v>7300</v>
      </c>
      <c r="K11" s="114">
        <v>3329</v>
      </c>
      <c r="L11" s="423">
        <v>2521</v>
      </c>
      <c r="M11" s="424">
        <v>1981</v>
      </c>
    </row>
    <row r="12" spans="1:13" ht="11.1" customHeight="1" x14ac:dyDescent="0.2">
      <c r="A12" s="422" t="s">
        <v>388</v>
      </c>
      <c r="B12" s="115">
        <v>30767</v>
      </c>
      <c r="C12" s="114">
        <v>18452</v>
      </c>
      <c r="D12" s="114">
        <v>12315</v>
      </c>
      <c r="E12" s="114">
        <v>24521</v>
      </c>
      <c r="F12" s="114">
        <v>6240</v>
      </c>
      <c r="G12" s="114">
        <v>4899</v>
      </c>
      <c r="H12" s="114">
        <v>6902</v>
      </c>
      <c r="I12" s="115">
        <v>10724</v>
      </c>
      <c r="J12" s="114">
        <v>7375</v>
      </c>
      <c r="K12" s="114">
        <v>3349</v>
      </c>
      <c r="L12" s="423">
        <v>2824</v>
      </c>
      <c r="M12" s="424">
        <v>2283</v>
      </c>
    </row>
    <row r="13" spans="1:13" s="110" customFormat="1" ht="11.1" customHeight="1" x14ac:dyDescent="0.2">
      <c r="A13" s="422" t="s">
        <v>389</v>
      </c>
      <c r="B13" s="115">
        <v>30523</v>
      </c>
      <c r="C13" s="114">
        <v>18112</v>
      </c>
      <c r="D13" s="114">
        <v>12411</v>
      </c>
      <c r="E13" s="114">
        <v>24190</v>
      </c>
      <c r="F13" s="114">
        <v>6325</v>
      </c>
      <c r="G13" s="114">
        <v>4758</v>
      </c>
      <c r="H13" s="114">
        <v>6963</v>
      </c>
      <c r="I13" s="115">
        <v>10543</v>
      </c>
      <c r="J13" s="114">
        <v>7239</v>
      </c>
      <c r="K13" s="114">
        <v>3304</v>
      </c>
      <c r="L13" s="423">
        <v>1632</v>
      </c>
      <c r="M13" s="424">
        <v>1957</v>
      </c>
    </row>
    <row r="14" spans="1:13" ht="15" customHeight="1" x14ac:dyDescent="0.2">
      <c r="A14" s="422" t="s">
        <v>390</v>
      </c>
      <c r="B14" s="115">
        <v>30809</v>
      </c>
      <c r="C14" s="114">
        <v>18373</v>
      </c>
      <c r="D14" s="114">
        <v>12436</v>
      </c>
      <c r="E14" s="114">
        <v>23743</v>
      </c>
      <c r="F14" s="114">
        <v>7065</v>
      </c>
      <c r="G14" s="114">
        <v>4657</v>
      </c>
      <c r="H14" s="114">
        <v>7194</v>
      </c>
      <c r="I14" s="115">
        <v>10598</v>
      </c>
      <c r="J14" s="114">
        <v>7179</v>
      </c>
      <c r="K14" s="114">
        <v>3419</v>
      </c>
      <c r="L14" s="423">
        <v>2556</v>
      </c>
      <c r="M14" s="424">
        <v>2288</v>
      </c>
    </row>
    <row r="15" spans="1:13" ht="11.1" customHeight="1" x14ac:dyDescent="0.2">
      <c r="A15" s="422" t="s">
        <v>387</v>
      </c>
      <c r="B15" s="115">
        <v>31505</v>
      </c>
      <c r="C15" s="114">
        <v>18913</v>
      </c>
      <c r="D15" s="114">
        <v>12592</v>
      </c>
      <c r="E15" s="114">
        <v>24236</v>
      </c>
      <c r="F15" s="114">
        <v>7268</v>
      </c>
      <c r="G15" s="114">
        <v>4639</v>
      </c>
      <c r="H15" s="114">
        <v>7466</v>
      </c>
      <c r="I15" s="115">
        <v>10809</v>
      </c>
      <c r="J15" s="114">
        <v>7281</v>
      </c>
      <c r="K15" s="114">
        <v>3528</v>
      </c>
      <c r="L15" s="423">
        <v>2091</v>
      </c>
      <c r="M15" s="424">
        <v>1473</v>
      </c>
    </row>
    <row r="16" spans="1:13" ht="11.1" customHeight="1" x14ac:dyDescent="0.2">
      <c r="A16" s="422" t="s">
        <v>388</v>
      </c>
      <c r="B16" s="115">
        <v>32255</v>
      </c>
      <c r="C16" s="114">
        <v>19403</v>
      </c>
      <c r="D16" s="114">
        <v>12852</v>
      </c>
      <c r="E16" s="114">
        <v>24897</v>
      </c>
      <c r="F16" s="114">
        <v>7343</v>
      </c>
      <c r="G16" s="114">
        <v>5098</v>
      </c>
      <c r="H16" s="114">
        <v>7642</v>
      </c>
      <c r="I16" s="115">
        <v>11038</v>
      </c>
      <c r="J16" s="114">
        <v>7360</v>
      </c>
      <c r="K16" s="114">
        <v>3678</v>
      </c>
      <c r="L16" s="423">
        <v>3230</v>
      </c>
      <c r="M16" s="424">
        <v>2547</v>
      </c>
    </row>
    <row r="17" spans="1:13" s="110" customFormat="1" ht="11.1" customHeight="1" x14ac:dyDescent="0.2">
      <c r="A17" s="422" t="s">
        <v>389</v>
      </c>
      <c r="B17" s="115">
        <v>31988</v>
      </c>
      <c r="C17" s="114">
        <v>19012</v>
      </c>
      <c r="D17" s="114">
        <v>12976</v>
      </c>
      <c r="E17" s="114">
        <v>24621</v>
      </c>
      <c r="F17" s="114">
        <v>7355</v>
      </c>
      <c r="G17" s="114">
        <v>4946</v>
      </c>
      <c r="H17" s="114">
        <v>7614</v>
      </c>
      <c r="I17" s="115">
        <v>11137</v>
      </c>
      <c r="J17" s="114">
        <v>7458</v>
      </c>
      <c r="K17" s="114">
        <v>3679</v>
      </c>
      <c r="L17" s="423">
        <v>1645</v>
      </c>
      <c r="M17" s="424">
        <v>2038</v>
      </c>
    </row>
    <row r="18" spans="1:13" ht="15" customHeight="1" x14ac:dyDescent="0.2">
      <c r="A18" s="422" t="s">
        <v>391</v>
      </c>
      <c r="B18" s="115">
        <v>32391</v>
      </c>
      <c r="C18" s="114">
        <v>19396</v>
      </c>
      <c r="D18" s="114">
        <v>12995</v>
      </c>
      <c r="E18" s="114">
        <v>24833</v>
      </c>
      <c r="F18" s="114">
        <v>7551</v>
      </c>
      <c r="G18" s="114">
        <v>4852</v>
      </c>
      <c r="H18" s="114">
        <v>7848</v>
      </c>
      <c r="I18" s="115">
        <v>10987</v>
      </c>
      <c r="J18" s="114">
        <v>7362</v>
      </c>
      <c r="K18" s="114">
        <v>3625</v>
      </c>
      <c r="L18" s="423">
        <v>2854</v>
      </c>
      <c r="M18" s="424">
        <v>2562</v>
      </c>
    </row>
    <row r="19" spans="1:13" ht="11.1" customHeight="1" x14ac:dyDescent="0.2">
      <c r="A19" s="422" t="s">
        <v>387</v>
      </c>
      <c r="B19" s="115">
        <v>32863</v>
      </c>
      <c r="C19" s="114">
        <v>19731</v>
      </c>
      <c r="D19" s="114">
        <v>13132</v>
      </c>
      <c r="E19" s="114">
        <v>25143</v>
      </c>
      <c r="F19" s="114">
        <v>7714</v>
      </c>
      <c r="G19" s="114">
        <v>4795</v>
      </c>
      <c r="H19" s="114">
        <v>8108</v>
      </c>
      <c r="I19" s="115">
        <v>11231</v>
      </c>
      <c r="J19" s="114">
        <v>7455</v>
      </c>
      <c r="K19" s="114">
        <v>3776</v>
      </c>
      <c r="L19" s="423">
        <v>2155</v>
      </c>
      <c r="M19" s="424">
        <v>1757</v>
      </c>
    </row>
    <row r="20" spans="1:13" ht="11.1" customHeight="1" x14ac:dyDescent="0.2">
      <c r="A20" s="422" t="s">
        <v>388</v>
      </c>
      <c r="B20" s="115">
        <v>33641</v>
      </c>
      <c r="C20" s="114">
        <v>20212</v>
      </c>
      <c r="D20" s="114">
        <v>13429</v>
      </c>
      <c r="E20" s="114">
        <v>25778</v>
      </c>
      <c r="F20" s="114">
        <v>7859</v>
      </c>
      <c r="G20" s="114">
        <v>5188</v>
      </c>
      <c r="H20" s="114">
        <v>8278</v>
      </c>
      <c r="I20" s="115">
        <v>12328</v>
      </c>
      <c r="J20" s="114">
        <v>7856</v>
      </c>
      <c r="K20" s="114">
        <v>4472</v>
      </c>
      <c r="L20" s="423">
        <v>3023</v>
      </c>
      <c r="M20" s="424">
        <v>2459</v>
      </c>
    </row>
    <row r="21" spans="1:13" s="110" customFormat="1" ht="11.1" customHeight="1" x14ac:dyDescent="0.2">
      <c r="A21" s="422" t="s">
        <v>389</v>
      </c>
      <c r="B21" s="115">
        <v>33073</v>
      </c>
      <c r="C21" s="114">
        <v>19579</v>
      </c>
      <c r="D21" s="114">
        <v>13494</v>
      </c>
      <c r="E21" s="114">
        <v>25269</v>
      </c>
      <c r="F21" s="114">
        <v>7803</v>
      </c>
      <c r="G21" s="114">
        <v>4962</v>
      </c>
      <c r="H21" s="114">
        <v>8239</v>
      </c>
      <c r="I21" s="115">
        <v>11542</v>
      </c>
      <c r="J21" s="114">
        <v>7543</v>
      </c>
      <c r="K21" s="114">
        <v>3999</v>
      </c>
      <c r="L21" s="423">
        <v>1635</v>
      </c>
      <c r="M21" s="424">
        <v>2148</v>
      </c>
    </row>
    <row r="22" spans="1:13" ht="15" customHeight="1" x14ac:dyDescent="0.2">
      <c r="A22" s="422" t="s">
        <v>392</v>
      </c>
      <c r="B22" s="115">
        <v>33054</v>
      </c>
      <c r="C22" s="114">
        <v>19515</v>
      </c>
      <c r="D22" s="114">
        <v>13539</v>
      </c>
      <c r="E22" s="114">
        <v>25174</v>
      </c>
      <c r="F22" s="114">
        <v>7880</v>
      </c>
      <c r="G22" s="114">
        <v>4816</v>
      </c>
      <c r="H22" s="114">
        <v>8326</v>
      </c>
      <c r="I22" s="115">
        <v>11425</v>
      </c>
      <c r="J22" s="114">
        <v>7449</v>
      </c>
      <c r="K22" s="114">
        <v>3976</v>
      </c>
      <c r="L22" s="423">
        <v>2257</v>
      </c>
      <c r="M22" s="424">
        <v>2357</v>
      </c>
    </row>
    <row r="23" spans="1:13" ht="11.1" customHeight="1" x14ac:dyDescent="0.2">
      <c r="A23" s="422" t="s">
        <v>387</v>
      </c>
      <c r="B23" s="115">
        <v>33534</v>
      </c>
      <c r="C23" s="114">
        <v>19923</v>
      </c>
      <c r="D23" s="114">
        <v>13611</v>
      </c>
      <c r="E23" s="114">
        <v>25504</v>
      </c>
      <c r="F23" s="114">
        <v>8030</v>
      </c>
      <c r="G23" s="114">
        <v>4737</v>
      </c>
      <c r="H23" s="114">
        <v>8647</v>
      </c>
      <c r="I23" s="115">
        <v>11564</v>
      </c>
      <c r="J23" s="114">
        <v>7532</v>
      </c>
      <c r="K23" s="114">
        <v>4032</v>
      </c>
      <c r="L23" s="423">
        <v>2159</v>
      </c>
      <c r="M23" s="424">
        <v>1683</v>
      </c>
    </row>
    <row r="24" spans="1:13" ht="11.1" customHeight="1" x14ac:dyDescent="0.2">
      <c r="A24" s="422" t="s">
        <v>388</v>
      </c>
      <c r="B24" s="115">
        <v>34126</v>
      </c>
      <c r="C24" s="114">
        <v>20345</v>
      </c>
      <c r="D24" s="114">
        <v>13781</v>
      </c>
      <c r="E24" s="114">
        <v>25967</v>
      </c>
      <c r="F24" s="114">
        <v>8157</v>
      </c>
      <c r="G24" s="114">
        <v>5092</v>
      </c>
      <c r="H24" s="114">
        <v>8789</v>
      </c>
      <c r="I24" s="115">
        <v>11559</v>
      </c>
      <c r="J24" s="114">
        <v>7441</v>
      </c>
      <c r="K24" s="114">
        <v>4118</v>
      </c>
      <c r="L24" s="423">
        <v>2939</v>
      </c>
      <c r="M24" s="424">
        <v>2441</v>
      </c>
    </row>
    <row r="25" spans="1:13" s="110" customFormat="1" ht="11.1" customHeight="1" x14ac:dyDescent="0.2">
      <c r="A25" s="422" t="s">
        <v>389</v>
      </c>
      <c r="B25" s="115">
        <v>33689</v>
      </c>
      <c r="C25" s="114">
        <v>19825</v>
      </c>
      <c r="D25" s="114">
        <v>13864</v>
      </c>
      <c r="E25" s="114">
        <v>25538</v>
      </c>
      <c r="F25" s="114">
        <v>8149</v>
      </c>
      <c r="G25" s="114">
        <v>4906</v>
      </c>
      <c r="H25" s="114">
        <v>8800</v>
      </c>
      <c r="I25" s="115">
        <v>11396</v>
      </c>
      <c r="J25" s="114">
        <v>7362</v>
      </c>
      <c r="K25" s="114">
        <v>4034</v>
      </c>
      <c r="L25" s="423">
        <v>1597</v>
      </c>
      <c r="M25" s="424">
        <v>2143</v>
      </c>
    </row>
    <row r="26" spans="1:13" ht="15" customHeight="1" x14ac:dyDescent="0.2">
      <c r="A26" s="422" t="s">
        <v>393</v>
      </c>
      <c r="B26" s="115">
        <v>34296</v>
      </c>
      <c r="C26" s="114">
        <v>20206</v>
      </c>
      <c r="D26" s="114">
        <v>14090</v>
      </c>
      <c r="E26" s="114">
        <v>26032</v>
      </c>
      <c r="F26" s="114">
        <v>8262</v>
      </c>
      <c r="G26" s="114">
        <v>4806</v>
      </c>
      <c r="H26" s="114">
        <v>9133</v>
      </c>
      <c r="I26" s="115">
        <v>11399</v>
      </c>
      <c r="J26" s="114">
        <v>7378</v>
      </c>
      <c r="K26" s="114">
        <v>4021</v>
      </c>
      <c r="L26" s="423">
        <v>2589</v>
      </c>
      <c r="M26" s="424">
        <v>2288</v>
      </c>
    </row>
    <row r="27" spans="1:13" ht="11.1" customHeight="1" x14ac:dyDescent="0.2">
      <c r="A27" s="422" t="s">
        <v>387</v>
      </c>
      <c r="B27" s="115">
        <v>34604</v>
      </c>
      <c r="C27" s="114">
        <v>20477</v>
      </c>
      <c r="D27" s="114">
        <v>14127</v>
      </c>
      <c r="E27" s="114">
        <v>26186</v>
      </c>
      <c r="F27" s="114">
        <v>8416</v>
      </c>
      <c r="G27" s="114">
        <v>4670</v>
      </c>
      <c r="H27" s="114">
        <v>9356</v>
      </c>
      <c r="I27" s="115">
        <v>11635</v>
      </c>
      <c r="J27" s="114">
        <v>7503</v>
      </c>
      <c r="K27" s="114">
        <v>4132</v>
      </c>
      <c r="L27" s="423">
        <v>2047</v>
      </c>
      <c r="M27" s="424">
        <v>1779</v>
      </c>
    </row>
    <row r="28" spans="1:13" ht="11.1" customHeight="1" x14ac:dyDescent="0.2">
      <c r="A28" s="422" t="s">
        <v>388</v>
      </c>
      <c r="B28" s="115">
        <v>35048</v>
      </c>
      <c r="C28" s="114">
        <v>20612</v>
      </c>
      <c r="D28" s="114">
        <v>14436</v>
      </c>
      <c r="E28" s="114">
        <v>26555</v>
      </c>
      <c r="F28" s="114">
        <v>8493</v>
      </c>
      <c r="G28" s="114">
        <v>5002</v>
      </c>
      <c r="H28" s="114">
        <v>9387</v>
      </c>
      <c r="I28" s="115">
        <v>11765</v>
      </c>
      <c r="J28" s="114">
        <v>7494</v>
      </c>
      <c r="K28" s="114">
        <v>4271</v>
      </c>
      <c r="L28" s="423">
        <v>3134</v>
      </c>
      <c r="M28" s="424">
        <v>2651</v>
      </c>
    </row>
    <row r="29" spans="1:13" s="110" customFormat="1" ht="11.1" customHeight="1" x14ac:dyDescent="0.2">
      <c r="A29" s="422" t="s">
        <v>389</v>
      </c>
      <c r="B29" s="115">
        <v>34612</v>
      </c>
      <c r="C29" s="114">
        <v>20158</v>
      </c>
      <c r="D29" s="114">
        <v>14454</v>
      </c>
      <c r="E29" s="114">
        <v>26038</v>
      </c>
      <c r="F29" s="114">
        <v>8574</v>
      </c>
      <c r="G29" s="114">
        <v>4752</v>
      </c>
      <c r="H29" s="114">
        <v>9403</v>
      </c>
      <c r="I29" s="115">
        <v>11711</v>
      </c>
      <c r="J29" s="114">
        <v>7497</v>
      </c>
      <c r="K29" s="114">
        <v>4214</v>
      </c>
      <c r="L29" s="423">
        <v>1817</v>
      </c>
      <c r="M29" s="424">
        <v>2284</v>
      </c>
    </row>
    <row r="30" spans="1:13" ht="15" customHeight="1" x14ac:dyDescent="0.2">
      <c r="A30" s="422" t="s">
        <v>394</v>
      </c>
      <c r="B30" s="115">
        <v>34957</v>
      </c>
      <c r="C30" s="114">
        <v>20348</v>
      </c>
      <c r="D30" s="114">
        <v>14609</v>
      </c>
      <c r="E30" s="114">
        <v>26085</v>
      </c>
      <c r="F30" s="114">
        <v>8872</v>
      </c>
      <c r="G30" s="114">
        <v>4673</v>
      </c>
      <c r="H30" s="114">
        <v>9679</v>
      </c>
      <c r="I30" s="115">
        <v>11376</v>
      </c>
      <c r="J30" s="114">
        <v>7191</v>
      </c>
      <c r="K30" s="114">
        <v>4185</v>
      </c>
      <c r="L30" s="423">
        <v>2781</v>
      </c>
      <c r="M30" s="424">
        <v>2431</v>
      </c>
    </row>
    <row r="31" spans="1:13" ht="11.1" customHeight="1" x14ac:dyDescent="0.2">
      <c r="A31" s="422" t="s">
        <v>387</v>
      </c>
      <c r="B31" s="115">
        <v>35455</v>
      </c>
      <c r="C31" s="114">
        <v>20759</v>
      </c>
      <c r="D31" s="114">
        <v>14696</v>
      </c>
      <c r="E31" s="114">
        <v>26397</v>
      </c>
      <c r="F31" s="114">
        <v>9058</v>
      </c>
      <c r="G31" s="114">
        <v>4569</v>
      </c>
      <c r="H31" s="114">
        <v>10013</v>
      </c>
      <c r="I31" s="115">
        <v>11585</v>
      </c>
      <c r="J31" s="114">
        <v>7280</v>
      </c>
      <c r="K31" s="114">
        <v>4305</v>
      </c>
      <c r="L31" s="423">
        <v>2792</v>
      </c>
      <c r="M31" s="424">
        <v>2334</v>
      </c>
    </row>
    <row r="32" spans="1:13" ht="11.1" customHeight="1" x14ac:dyDescent="0.2">
      <c r="A32" s="422" t="s">
        <v>388</v>
      </c>
      <c r="B32" s="115">
        <v>36009</v>
      </c>
      <c r="C32" s="114">
        <v>21139</v>
      </c>
      <c r="D32" s="114">
        <v>14870</v>
      </c>
      <c r="E32" s="114">
        <v>26933</v>
      </c>
      <c r="F32" s="114">
        <v>9076</v>
      </c>
      <c r="G32" s="114">
        <v>4867</v>
      </c>
      <c r="H32" s="114">
        <v>10189</v>
      </c>
      <c r="I32" s="115">
        <v>11559</v>
      </c>
      <c r="J32" s="114">
        <v>7231</v>
      </c>
      <c r="K32" s="114">
        <v>4328</v>
      </c>
      <c r="L32" s="423">
        <v>3194</v>
      </c>
      <c r="M32" s="424">
        <v>2717</v>
      </c>
    </row>
    <row r="33" spans="1:13" s="110" customFormat="1" ht="11.1" customHeight="1" x14ac:dyDescent="0.2">
      <c r="A33" s="422" t="s">
        <v>389</v>
      </c>
      <c r="B33" s="115">
        <v>35349</v>
      </c>
      <c r="C33" s="114">
        <v>20518</v>
      </c>
      <c r="D33" s="114">
        <v>14831</v>
      </c>
      <c r="E33" s="114">
        <v>26285</v>
      </c>
      <c r="F33" s="114">
        <v>9064</v>
      </c>
      <c r="G33" s="114">
        <v>4607</v>
      </c>
      <c r="H33" s="114">
        <v>10158</v>
      </c>
      <c r="I33" s="115">
        <v>11574</v>
      </c>
      <c r="J33" s="114">
        <v>7304</v>
      </c>
      <c r="K33" s="114">
        <v>4270</v>
      </c>
      <c r="L33" s="423">
        <v>1728</v>
      </c>
      <c r="M33" s="424">
        <v>2275</v>
      </c>
    </row>
    <row r="34" spans="1:13" ht="15" customHeight="1" x14ac:dyDescent="0.2">
      <c r="A34" s="422" t="s">
        <v>395</v>
      </c>
      <c r="B34" s="115">
        <v>35721</v>
      </c>
      <c r="C34" s="114">
        <v>20825</v>
      </c>
      <c r="D34" s="114">
        <v>14896</v>
      </c>
      <c r="E34" s="114">
        <v>26537</v>
      </c>
      <c r="F34" s="114">
        <v>9184</v>
      </c>
      <c r="G34" s="114">
        <v>4506</v>
      </c>
      <c r="H34" s="114">
        <v>10463</v>
      </c>
      <c r="I34" s="115">
        <v>11547</v>
      </c>
      <c r="J34" s="114">
        <v>7226</v>
      </c>
      <c r="K34" s="114">
        <v>4321</v>
      </c>
      <c r="L34" s="423">
        <v>2768</v>
      </c>
      <c r="M34" s="424">
        <v>2239</v>
      </c>
    </row>
    <row r="35" spans="1:13" ht="11.1" customHeight="1" x14ac:dyDescent="0.2">
      <c r="A35" s="422" t="s">
        <v>387</v>
      </c>
      <c r="B35" s="115">
        <v>36175</v>
      </c>
      <c r="C35" s="114">
        <v>21211</v>
      </c>
      <c r="D35" s="114">
        <v>14964</v>
      </c>
      <c r="E35" s="114">
        <v>26893</v>
      </c>
      <c r="F35" s="114">
        <v>9282</v>
      </c>
      <c r="G35" s="114">
        <v>4401</v>
      </c>
      <c r="H35" s="114">
        <v>10747</v>
      </c>
      <c r="I35" s="115">
        <v>11779</v>
      </c>
      <c r="J35" s="114">
        <v>7331</v>
      </c>
      <c r="K35" s="114">
        <v>4448</v>
      </c>
      <c r="L35" s="423">
        <v>2240</v>
      </c>
      <c r="M35" s="424">
        <v>1819</v>
      </c>
    </row>
    <row r="36" spans="1:13" ht="11.1" customHeight="1" x14ac:dyDescent="0.2">
      <c r="A36" s="422" t="s">
        <v>388</v>
      </c>
      <c r="B36" s="115">
        <v>37128</v>
      </c>
      <c r="C36" s="114">
        <v>21738</v>
      </c>
      <c r="D36" s="114">
        <v>15390</v>
      </c>
      <c r="E36" s="114">
        <v>27701</v>
      </c>
      <c r="F36" s="114">
        <v>9427</v>
      </c>
      <c r="G36" s="114">
        <v>4856</v>
      </c>
      <c r="H36" s="114">
        <v>11009</v>
      </c>
      <c r="I36" s="115">
        <v>11941</v>
      </c>
      <c r="J36" s="114">
        <v>7323</v>
      </c>
      <c r="K36" s="114">
        <v>4618</v>
      </c>
      <c r="L36" s="423">
        <v>3381</v>
      </c>
      <c r="M36" s="424">
        <v>2767</v>
      </c>
    </row>
    <row r="37" spans="1:13" s="110" customFormat="1" ht="11.1" customHeight="1" x14ac:dyDescent="0.2">
      <c r="A37" s="422" t="s">
        <v>389</v>
      </c>
      <c r="B37" s="115">
        <v>37011</v>
      </c>
      <c r="C37" s="114">
        <v>21587</v>
      </c>
      <c r="D37" s="114">
        <v>15424</v>
      </c>
      <c r="E37" s="114">
        <v>27524</v>
      </c>
      <c r="F37" s="114">
        <v>9487</v>
      </c>
      <c r="G37" s="114">
        <v>4719</v>
      </c>
      <c r="H37" s="114">
        <v>11022</v>
      </c>
      <c r="I37" s="115">
        <v>11927</v>
      </c>
      <c r="J37" s="114">
        <v>7325</v>
      </c>
      <c r="K37" s="114">
        <v>4602</v>
      </c>
      <c r="L37" s="423">
        <v>2146</v>
      </c>
      <c r="M37" s="424">
        <v>2211</v>
      </c>
    </row>
    <row r="38" spans="1:13" ht="15" customHeight="1" x14ac:dyDescent="0.2">
      <c r="A38" s="425" t="s">
        <v>396</v>
      </c>
      <c r="B38" s="115">
        <v>37291</v>
      </c>
      <c r="C38" s="114">
        <v>21798</v>
      </c>
      <c r="D38" s="114">
        <v>15493</v>
      </c>
      <c r="E38" s="114">
        <v>27655</v>
      </c>
      <c r="F38" s="114">
        <v>9636</v>
      </c>
      <c r="G38" s="114">
        <v>4596</v>
      </c>
      <c r="H38" s="114">
        <v>11261</v>
      </c>
      <c r="I38" s="115">
        <v>11833</v>
      </c>
      <c r="J38" s="114">
        <v>7259</v>
      </c>
      <c r="K38" s="114">
        <v>4574</v>
      </c>
      <c r="L38" s="423">
        <v>3340</v>
      </c>
      <c r="M38" s="424">
        <v>3084</v>
      </c>
    </row>
    <row r="39" spans="1:13" ht="11.1" customHeight="1" x14ac:dyDescent="0.2">
      <c r="A39" s="422" t="s">
        <v>387</v>
      </c>
      <c r="B39" s="115">
        <v>37769</v>
      </c>
      <c r="C39" s="114">
        <v>22125</v>
      </c>
      <c r="D39" s="114">
        <v>15644</v>
      </c>
      <c r="E39" s="114">
        <v>27943</v>
      </c>
      <c r="F39" s="114">
        <v>9826</v>
      </c>
      <c r="G39" s="114">
        <v>4551</v>
      </c>
      <c r="H39" s="114">
        <v>11568</v>
      </c>
      <c r="I39" s="115">
        <v>12200</v>
      </c>
      <c r="J39" s="114">
        <v>7414</v>
      </c>
      <c r="K39" s="114">
        <v>4786</v>
      </c>
      <c r="L39" s="423">
        <v>2439</v>
      </c>
      <c r="M39" s="424">
        <v>1985</v>
      </c>
    </row>
    <row r="40" spans="1:13" ht="11.1" customHeight="1" x14ac:dyDescent="0.2">
      <c r="A40" s="425" t="s">
        <v>388</v>
      </c>
      <c r="B40" s="115">
        <v>38627</v>
      </c>
      <c r="C40" s="114">
        <v>22791</v>
      </c>
      <c r="D40" s="114">
        <v>15836</v>
      </c>
      <c r="E40" s="114">
        <v>28707</v>
      </c>
      <c r="F40" s="114">
        <v>9920</v>
      </c>
      <c r="G40" s="114">
        <v>4871</v>
      </c>
      <c r="H40" s="114">
        <v>11865</v>
      </c>
      <c r="I40" s="115">
        <v>12304</v>
      </c>
      <c r="J40" s="114">
        <v>7353</v>
      </c>
      <c r="K40" s="114">
        <v>4951</v>
      </c>
      <c r="L40" s="423">
        <v>3643</v>
      </c>
      <c r="M40" s="424">
        <v>2910</v>
      </c>
    </row>
    <row r="41" spans="1:13" s="110" customFormat="1" ht="11.1" customHeight="1" x14ac:dyDescent="0.2">
      <c r="A41" s="422" t="s">
        <v>389</v>
      </c>
      <c r="B41" s="115">
        <v>38350</v>
      </c>
      <c r="C41" s="114">
        <v>22536</v>
      </c>
      <c r="D41" s="114">
        <v>15814</v>
      </c>
      <c r="E41" s="114">
        <v>28386</v>
      </c>
      <c r="F41" s="114">
        <v>9964</v>
      </c>
      <c r="G41" s="114">
        <v>4667</v>
      </c>
      <c r="H41" s="114">
        <v>11913</v>
      </c>
      <c r="I41" s="115">
        <v>12255</v>
      </c>
      <c r="J41" s="114">
        <v>7334</v>
      </c>
      <c r="K41" s="114">
        <v>4921</v>
      </c>
      <c r="L41" s="423">
        <v>1999</v>
      </c>
      <c r="M41" s="424">
        <v>2336</v>
      </c>
    </row>
    <row r="42" spans="1:13" ht="15" customHeight="1" x14ac:dyDescent="0.2">
      <c r="A42" s="422" t="s">
        <v>397</v>
      </c>
      <c r="B42" s="115">
        <v>38698</v>
      </c>
      <c r="C42" s="114">
        <v>22805</v>
      </c>
      <c r="D42" s="114">
        <v>15893</v>
      </c>
      <c r="E42" s="114">
        <v>28615</v>
      </c>
      <c r="F42" s="114">
        <v>10083</v>
      </c>
      <c r="G42" s="114">
        <v>4586</v>
      </c>
      <c r="H42" s="114">
        <v>12077</v>
      </c>
      <c r="I42" s="115">
        <v>12202</v>
      </c>
      <c r="J42" s="114">
        <v>7300</v>
      </c>
      <c r="K42" s="114">
        <v>4902</v>
      </c>
      <c r="L42" s="423">
        <v>3009</v>
      </c>
      <c r="M42" s="424">
        <v>2653</v>
      </c>
    </row>
    <row r="43" spans="1:13" ht="11.1" customHeight="1" x14ac:dyDescent="0.2">
      <c r="A43" s="422" t="s">
        <v>387</v>
      </c>
      <c r="B43" s="115">
        <v>39127</v>
      </c>
      <c r="C43" s="114">
        <v>23110</v>
      </c>
      <c r="D43" s="114">
        <v>16017</v>
      </c>
      <c r="E43" s="114">
        <v>28894</v>
      </c>
      <c r="F43" s="114">
        <v>10233</v>
      </c>
      <c r="G43" s="114">
        <v>4529</v>
      </c>
      <c r="H43" s="114">
        <v>12278</v>
      </c>
      <c r="I43" s="115">
        <v>12433</v>
      </c>
      <c r="J43" s="114">
        <v>7322</v>
      </c>
      <c r="K43" s="114">
        <v>5111</v>
      </c>
      <c r="L43" s="423">
        <v>2392</v>
      </c>
      <c r="M43" s="424">
        <v>1995</v>
      </c>
    </row>
    <row r="44" spans="1:13" ht="11.1" customHeight="1" x14ac:dyDescent="0.2">
      <c r="A44" s="422" t="s">
        <v>388</v>
      </c>
      <c r="B44" s="115">
        <v>39780</v>
      </c>
      <c r="C44" s="114">
        <v>23548</v>
      </c>
      <c r="D44" s="114">
        <v>16232</v>
      </c>
      <c r="E44" s="114">
        <v>29491</v>
      </c>
      <c r="F44" s="114">
        <v>10289</v>
      </c>
      <c r="G44" s="114">
        <v>4850</v>
      </c>
      <c r="H44" s="114">
        <v>12504</v>
      </c>
      <c r="I44" s="115">
        <v>12387</v>
      </c>
      <c r="J44" s="114">
        <v>7243</v>
      </c>
      <c r="K44" s="114">
        <v>5144</v>
      </c>
      <c r="L44" s="423">
        <v>3568</v>
      </c>
      <c r="M44" s="424">
        <v>3057</v>
      </c>
    </row>
    <row r="45" spans="1:13" s="110" customFormat="1" ht="11.1" customHeight="1" x14ac:dyDescent="0.2">
      <c r="A45" s="422" t="s">
        <v>389</v>
      </c>
      <c r="B45" s="115">
        <v>39603</v>
      </c>
      <c r="C45" s="114">
        <v>23324</v>
      </c>
      <c r="D45" s="114">
        <v>16279</v>
      </c>
      <c r="E45" s="114">
        <v>29246</v>
      </c>
      <c r="F45" s="114">
        <v>10357</v>
      </c>
      <c r="G45" s="114">
        <v>4695</v>
      </c>
      <c r="H45" s="114">
        <v>12527</v>
      </c>
      <c r="I45" s="115">
        <v>12225</v>
      </c>
      <c r="J45" s="114">
        <v>7181</v>
      </c>
      <c r="K45" s="114">
        <v>5044</v>
      </c>
      <c r="L45" s="423">
        <v>2287</v>
      </c>
      <c r="M45" s="424">
        <v>2422</v>
      </c>
    </row>
    <row r="46" spans="1:13" ht="15" customHeight="1" x14ac:dyDescent="0.2">
      <c r="A46" s="422" t="s">
        <v>398</v>
      </c>
      <c r="B46" s="115">
        <v>39810</v>
      </c>
      <c r="C46" s="114">
        <v>23473</v>
      </c>
      <c r="D46" s="114">
        <v>16337</v>
      </c>
      <c r="E46" s="114">
        <v>29312</v>
      </c>
      <c r="F46" s="114">
        <v>10498</v>
      </c>
      <c r="G46" s="114">
        <v>4593</v>
      </c>
      <c r="H46" s="114">
        <v>12689</v>
      </c>
      <c r="I46" s="115">
        <v>12228</v>
      </c>
      <c r="J46" s="114">
        <v>7132</v>
      </c>
      <c r="K46" s="114">
        <v>5096</v>
      </c>
      <c r="L46" s="423">
        <v>2921</v>
      </c>
      <c r="M46" s="424">
        <v>2830</v>
      </c>
    </row>
    <row r="47" spans="1:13" ht="11.1" customHeight="1" x14ac:dyDescent="0.2">
      <c r="A47" s="422" t="s">
        <v>387</v>
      </c>
      <c r="B47" s="115">
        <v>40135</v>
      </c>
      <c r="C47" s="114">
        <v>23705</v>
      </c>
      <c r="D47" s="114">
        <v>16430</v>
      </c>
      <c r="E47" s="114">
        <v>29482</v>
      </c>
      <c r="F47" s="114">
        <v>10653</v>
      </c>
      <c r="G47" s="114">
        <v>4487</v>
      </c>
      <c r="H47" s="114">
        <v>12930</v>
      </c>
      <c r="I47" s="115">
        <v>12451</v>
      </c>
      <c r="J47" s="114">
        <v>7242</v>
      </c>
      <c r="K47" s="114">
        <v>5209</v>
      </c>
      <c r="L47" s="423">
        <v>2412</v>
      </c>
      <c r="M47" s="424">
        <v>2111</v>
      </c>
    </row>
    <row r="48" spans="1:13" ht="11.1" customHeight="1" x14ac:dyDescent="0.2">
      <c r="A48" s="422" t="s">
        <v>388</v>
      </c>
      <c r="B48" s="115">
        <v>40974</v>
      </c>
      <c r="C48" s="114">
        <v>24281</v>
      </c>
      <c r="D48" s="114">
        <v>16693</v>
      </c>
      <c r="E48" s="114">
        <v>30277</v>
      </c>
      <c r="F48" s="114">
        <v>10697</v>
      </c>
      <c r="G48" s="114">
        <v>4912</v>
      </c>
      <c r="H48" s="114">
        <v>13191</v>
      </c>
      <c r="I48" s="115">
        <v>12391</v>
      </c>
      <c r="J48" s="114">
        <v>7085</v>
      </c>
      <c r="K48" s="114">
        <v>5306</v>
      </c>
      <c r="L48" s="423">
        <v>3508</v>
      </c>
      <c r="M48" s="424">
        <v>2983</v>
      </c>
    </row>
    <row r="49" spans="1:17" s="110" customFormat="1" ht="11.1" customHeight="1" x14ac:dyDescent="0.2">
      <c r="A49" s="422" t="s">
        <v>389</v>
      </c>
      <c r="B49" s="115">
        <v>40518</v>
      </c>
      <c r="C49" s="114">
        <v>23878</v>
      </c>
      <c r="D49" s="114">
        <v>16640</v>
      </c>
      <c r="E49" s="114">
        <v>29798</v>
      </c>
      <c r="F49" s="114">
        <v>10720</v>
      </c>
      <c r="G49" s="114">
        <v>4740</v>
      </c>
      <c r="H49" s="114">
        <v>13085</v>
      </c>
      <c r="I49" s="115">
        <v>12228</v>
      </c>
      <c r="J49" s="114">
        <v>7015</v>
      </c>
      <c r="K49" s="114">
        <v>5213</v>
      </c>
      <c r="L49" s="423">
        <v>2456</v>
      </c>
      <c r="M49" s="424">
        <v>2943</v>
      </c>
    </row>
    <row r="50" spans="1:17" ht="15" customHeight="1" x14ac:dyDescent="0.2">
      <c r="A50" s="422" t="s">
        <v>399</v>
      </c>
      <c r="B50" s="143">
        <v>38213</v>
      </c>
      <c r="C50" s="144">
        <v>22108</v>
      </c>
      <c r="D50" s="144">
        <v>16105</v>
      </c>
      <c r="E50" s="144">
        <v>27760</v>
      </c>
      <c r="F50" s="144">
        <v>10453</v>
      </c>
      <c r="G50" s="144">
        <v>4478</v>
      </c>
      <c r="H50" s="144">
        <v>12661</v>
      </c>
      <c r="I50" s="143">
        <v>11963</v>
      </c>
      <c r="J50" s="144">
        <v>6887</v>
      </c>
      <c r="K50" s="144">
        <v>5076</v>
      </c>
      <c r="L50" s="426">
        <v>2809</v>
      </c>
      <c r="M50" s="427">
        <v>2753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-4.0115548857071088</v>
      </c>
      <c r="C6" s="480">
        <f>'Tabelle 3.3'!J11</f>
        <v>-2.167157343801112</v>
      </c>
      <c r="D6" s="481">
        <f t="shared" ref="D6:E9" si="0">IF(OR(AND(B6&gt;=-50,B6&lt;=50),ISNUMBER(B6)=FALSE),B6,"")</f>
        <v>-4.0115548857071088</v>
      </c>
      <c r="E6" s="481">
        <f t="shared" si="0"/>
        <v>-2.167157343801112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-4.0115548857071088</v>
      </c>
      <c r="C14" s="480">
        <f>'Tabelle 3.3'!J11</f>
        <v>-2.167157343801112</v>
      </c>
      <c r="D14" s="481">
        <f>IF(OR(AND(B14&gt;=-50,B14&lt;=50),ISNUMBER(B14)=FALSE),B14,"")</f>
        <v>-4.0115548857071088</v>
      </c>
      <c r="E14" s="481">
        <f>IF(OR(AND(C14&gt;=-50,C14&lt;=50),ISNUMBER(C14)=FALSE),C14,"")</f>
        <v>-2.167157343801112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-16.295077061200061</v>
      </c>
      <c r="C17" s="480">
        <f>'Tabelle 3.3'!J14</f>
        <v>-3.4263959390862944</v>
      </c>
      <c r="D17" s="481">
        <f t="shared" si="3"/>
        <v>-16.295077061200061</v>
      </c>
      <c r="E17" s="481">
        <f t="shared" si="3"/>
        <v>-3.4263959390862944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-0.3115264797507788</v>
      </c>
      <c r="C18" s="480">
        <f>'Tabelle 3.3'!J15</f>
        <v>-4.0428061831153386</v>
      </c>
      <c r="D18" s="481">
        <f t="shared" si="3"/>
        <v>-0.3115264797507788</v>
      </c>
      <c r="E18" s="481">
        <f t="shared" si="3"/>
        <v>-4.0428061831153386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-30.424466121803324</v>
      </c>
      <c r="C19" s="480">
        <f>'Tabelle 3.3'!J16</f>
        <v>-6.9204152249134951</v>
      </c>
      <c r="D19" s="481">
        <f t="shared" si="3"/>
        <v>-30.424466121803324</v>
      </c>
      <c r="E19" s="481">
        <f t="shared" si="3"/>
        <v>-6.9204152249134951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4.2963885429638857</v>
      </c>
      <c r="C20" s="480">
        <f>'Tabelle 3.3'!J17</f>
        <v>12.738853503184714</v>
      </c>
      <c r="D20" s="481">
        <f t="shared" si="3"/>
        <v>4.2963885429638857</v>
      </c>
      <c r="E20" s="481">
        <f t="shared" si="3"/>
        <v>12.738853503184714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2.4910118130457115</v>
      </c>
      <c r="C21" s="480">
        <f>'Tabelle 3.3'!J18</f>
        <v>5.9343434343434343</v>
      </c>
      <c r="D21" s="481">
        <f t="shared" si="3"/>
        <v>2.4910118130457115</v>
      </c>
      <c r="E21" s="481">
        <f t="shared" si="3"/>
        <v>5.9343434343434343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2.3572296476306196</v>
      </c>
      <c r="C22" s="480">
        <f>'Tabelle 3.3'!J19</f>
        <v>2.5756891098056935</v>
      </c>
      <c r="D22" s="481">
        <f t="shared" si="3"/>
        <v>2.3572296476306196</v>
      </c>
      <c r="E22" s="481">
        <f t="shared" si="3"/>
        <v>2.5756891098056935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7.9833679833679838</v>
      </c>
      <c r="C23" s="480">
        <f>'Tabelle 3.3'!J20</f>
        <v>-5.0161812297734629</v>
      </c>
      <c r="D23" s="481">
        <f t="shared" si="3"/>
        <v>7.9833679833679838</v>
      </c>
      <c r="E23" s="481">
        <f t="shared" si="3"/>
        <v>-5.0161812297734629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-20.241935483870968</v>
      </c>
      <c r="C24" s="480">
        <f>'Tabelle 3.3'!J21</f>
        <v>-13.24538258575198</v>
      </c>
      <c r="D24" s="481">
        <f t="shared" si="3"/>
        <v>-20.241935483870968</v>
      </c>
      <c r="E24" s="481">
        <f t="shared" si="3"/>
        <v>-13.24538258575198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8.8193456614509245</v>
      </c>
      <c r="C27" s="480">
        <f>'Tabelle 3.3'!J24</f>
        <v>3.8510911424903722</v>
      </c>
      <c r="D27" s="481">
        <f t="shared" si="3"/>
        <v>8.8193456614509245</v>
      </c>
      <c r="E27" s="481">
        <f t="shared" si="3"/>
        <v>3.8510911424903722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-8.5034013605442169</v>
      </c>
      <c r="C28" s="480">
        <f>'Tabelle 3.3'!J25</f>
        <v>-1.2087912087912087</v>
      </c>
      <c r="D28" s="481">
        <f t="shared" si="3"/>
        <v>-8.5034013605442169</v>
      </c>
      <c r="E28" s="481">
        <f t="shared" si="3"/>
        <v>-1.2087912087912087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7.0714834742505763</v>
      </c>
      <c r="C30" s="480">
        <f>'Tabelle 3.3'!J27</f>
        <v>-3.1784841075794623</v>
      </c>
      <c r="D30" s="481">
        <f t="shared" si="3"/>
        <v>7.0714834742505763</v>
      </c>
      <c r="E30" s="481">
        <f t="shared" si="3"/>
        <v>-3.1784841075794623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3.4623217922606924</v>
      </c>
      <c r="C31" s="480">
        <f>'Tabelle 3.3'!J28</f>
        <v>0</v>
      </c>
      <c r="D31" s="481">
        <f t="shared" si="3"/>
        <v>3.4623217922606924</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8.5056113408151219</v>
      </c>
      <c r="C32" s="480">
        <f>'Tabelle 3.3'!J29</f>
        <v>-3.8461538461538463</v>
      </c>
      <c r="D32" s="481">
        <f t="shared" si="3"/>
        <v>8.5056113408151219</v>
      </c>
      <c r="E32" s="481">
        <f t="shared" si="3"/>
        <v>-3.8461538461538463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8.5052843482637144</v>
      </c>
      <c r="C33" s="480">
        <f>'Tabelle 3.3'!J30</f>
        <v>16.269841269841269</v>
      </c>
      <c r="D33" s="481">
        <f t="shared" si="3"/>
        <v>8.5052843482637144</v>
      </c>
      <c r="E33" s="481">
        <f t="shared" si="3"/>
        <v>16.269841269841269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0.45745654162854527</v>
      </c>
      <c r="D34" s="481">
        <f t="shared" si="3"/>
        <v>0</v>
      </c>
      <c r="E34" s="481">
        <f t="shared" si="3"/>
        <v>0.45745654162854527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2.2070223438212495</v>
      </c>
      <c r="C39" s="480">
        <f>'Tabelle 3.3'!J36</f>
        <v>-2.6171957115829305</v>
      </c>
      <c r="D39" s="481">
        <f t="shared" si="3"/>
        <v>2.2070223438212495</v>
      </c>
      <c r="E39" s="481">
        <f t="shared" si="3"/>
        <v>-2.6171957115829305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2.2070223438212495</v>
      </c>
      <c r="C45" s="480">
        <f>'Tabelle 3.3'!J36</f>
        <v>-2.6171957115829305</v>
      </c>
      <c r="D45" s="481">
        <f t="shared" si="3"/>
        <v>2.2070223438212495</v>
      </c>
      <c r="E45" s="481">
        <f t="shared" si="3"/>
        <v>-2.6171957115829305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34296</v>
      </c>
      <c r="C51" s="487">
        <v>7378</v>
      </c>
      <c r="D51" s="487">
        <v>4021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34604</v>
      </c>
      <c r="C52" s="487">
        <v>7503</v>
      </c>
      <c r="D52" s="487">
        <v>4132</v>
      </c>
      <c r="E52" s="488">
        <f t="shared" ref="E52:G70" si="11">IF($A$51=37802,IF(COUNTBLANK(B$51:B$70)&gt;0,#N/A,B52/B$51*100),IF(COUNTBLANK(B$51:B$75)&gt;0,#N/A,B52/B$51*100))</f>
        <v>100.89806391415908</v>
      </c>
      <c r="F52" s="488">
        <f t="shared" si="11"/>
        <v>101.69422607752779</v>
      </c>
      <c r="G52" s="488">
        <f t="shared" si="11"/>
        <v>102.76050733648346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35048</v>
      </c>
      <c r="C53" s="487">
        <v>7494</v>
      </c>
      <c r="D53" s="487">
        <v>4271</v>
      </c>
      <c r="E53" s="488">
        <f t="shared" si="11"/>
        <v>102.19267553067412</v>
      </c>
      <c r="F53" s="488">
        <f t="shared" si="11"/>
        <v>101.5722417999458</v>
      </c>
      <c r="G53" s="488">
        <f t="shared" si="11"/>
        <v>106.21735886595374</v>
      </c>
      <c r="H53" s="489">
        <f>IF(ISERROR(L53)=TRUE,IF(MONTH(A53)=MONTH(MAX(A$51:A$75)),A53,""),"")</f>
        <v>41883</v>
      </c>
      <c r="I53" s="488">
        <f t="shared" si="12"/>
        <v>102.19267553067412</v>
      </c>
      <c r="J53" s="488">
        <f t="shared" si="10"/>
        <v>101.5722417999458</v>
      </c>
      <c r="K53" s="488">
        <f t="shared" si="10"/>
        <v>106.21735886595374</v>
      </c>
      <c r="L53" s="488" t="e">
        <f t="shared" si="13"/>
        <v>#N/A</v>
      </c>
    </row>
    <row r="54" spans="1:14" ht="15" customHeight="1" x14ac:dyDescent="0.2">
      <c r="A54" s="490" t="s">
        <v>462</v>
      </c>
      <c r="B54" s="487">
        <v>34612</v>
      </c>
      <c r="C54" s="487">
        <v>7497</v>
      </c>
      <c r="D54" s="487">
        <v>4214</v>
      </c>
      <c r="E54" s="488">
        <f t="shared" si="11"/>
        <v>100.92139024959179</v>
      </c>
      <c r="F54" s="488">
        <f t="shared" si="11"/>
        <v>101.61290322580645</v>
      </c>
      <c r="G54" s="488">
        <f t="shared" si="11"/>
        <v>104.7998010445163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34957</v>
      </c>
      <c r="C55" s="487">
        <v>7191</v>
      </c>
      <c r="D55" s="487">
        <v>4185</v>
      </c>
      <c r="E55" s="488">
        <f t="shared" si="11"/>
        <v>101.92733846512714</v>
      </c>
      <c r="F55" s="488">
        <f t="shared" si="11"/>
        <v>97.465437788018434</v>
      </c>
      <c r="G55" s="488">
        <f t="shared" si="11"/>
        <v>104.07858741606566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35455</v>
      </c>
      <c r="C56" s="487">
        <v>7280</v>
      </c>
      <c r="D56" s="487">
        <v>4305</v>
      </c>
      <c r="E56" s="488">
        <f t="shared" si="11"/>
        <v>103.37940284581293</v>
      </c>
      <c r="F56" s="488">
        <f t="shared" si="11"/>
        <v>98.671726755218216</v>
      </c>
      <c r="G56" s="488">
        <f t="shared" si="11"/>
        <v>107.06291967172345</v>
      </c>
      <c r="H56" s="489" t="str">
        <f t="shared" si="14"/>
        <v/>
      </c>
      <c r="I56" s="488" t="str">
        <f t="shared" si="12"/>
        <v/>
      </c>
      <c r="J56" s="488" t="str">
        <f t="shared" si="10"/>
        <v/>
      </c>
      <c r="K56" s="488" t="str">
        <f t="shared" si="10"/>
        <v/>
      </c>
      <c r="L56" s="488" t="e">
        <f t="shared" si="13"/>
        <v>#N/A</v>
      </c>
    </row>
    <row r="57" spans="1:14" ht="15" customHeight="1" x14ac:dyDescent="0.2">
      <c r="A57" s="490">
        <v>42248</v>
      </c>
      <c r="B57" s="487">
        <v>36009</v>
      </c>
      <c r="C57" s="487">
        <v>7231</v>
      </c>
      <c r="D57" s="487">
        <v>4328</v>
      </c>
      <c r="E57" s="488">
        <f t="shared" si="11"/>
        <v>104.99475157452764</v>
      </c>
      <c r="F57" s="488">
        <f t="shared" si="11"/>
        <v>98.007590132827332</v>
      </c>
      <c r="G57" s="488">
        <f t="shared" si="11"/>
        <v>107.6349166873912</v>
      </c>
      <c r="H57" s="489">
        <f t="shared" si="14"/>
        <v>42248</v>
      </c>
      <c r="I57" s="488">
        <f t="shared" si="12"/>
        <v>104.99475157452764</v>
      </c>
      <c r="J57" s="488">
        <f t="shared" si="10"/>
        <v>98.007590132827332</v>
      </c>
      <c r="K57" s="488">
        <f t="shared" si="10"/>
        <v>107.6349166873912</v>
      </c>
      <c r="L57" s="488" t="e">
        <f t="shared" si="13"/>
        <v>#N/A</v>
      </c>
    </row>
    <row r="58" spans="1:14" ht="15" customHeight="1" x14ac:dyDescent="0.2">
      <c r="A58" s="490" t="s">
        <v>465</v>
      </c>
      <c r="B58" s="487">
        <v>35349</v>
      </c>
      <c r="C58" s="487">
        <v>7304</v>
      </c>
      <c r="D58" s="487">
        <v>4270</v>
      </c>
      <c r="E58" s="488">
        <f t="shared" si="11"/>
        <v>103.07032890132962</v>
      </c>
      <c r="F58" s="488">
        <f t="shared" si="11"/>
        <v>98.997018162103558</v>
      </c>
      <c r="G58" s="488">
        <f t="shared" si="11"/>
        <v>106.19248943048993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35721</v>
      </c>
      <c r="C59" s="487">
        <v>7226</v>
      </c>
      <c r="D59" s="487">
        <v>4321</v>
      </c>
      <c r="E59" s="488">
        <f t="shared" si="11"/>
        <v>104.15500349895031</v>
      </c>
      <c r="F59" s="488">
        <f t="shared" si="11"/>
        <v>97.939821089726209</v>
      </c>
      <c r="G59" s="488">
        <f t="shared" si="11"/>
        <v>107.46083063914449</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36175</v>
      </c>
      <c r="C60" s="487">
        <v>7331</v>
      </c>
      <c r="D60" s="487">
        <v>4448</v>
      </c>
      <c r="E60" s="488">
        <f t="shared" si="11"/>
        <v>105.47877303475623</v>
      </c>
      <c r="F60" s="488">
        <f t="shared" si="11"/>
        <v>99.362970994849547</v>
      </c>
      <c r="G60" s="488">
        <f t="shared" si="11"/>
        <v>110.619248943049</v>
      </c>
      <c r="H60" s="489" t="str">
        <f t="shared" si="14"/>
        <v/>
      </c>
      <c r="I60" s="488" t="str">
        <f t="shared" si="12"/>
        <v/>
      </c>
      <c r="J60" s="488" t="str">
        <f t="shared" si="10"/>
        <v/>
      </c>
      <c r="K60" s="488" t="str">
        <f t="shared" si="10"/>
        <v/>
      </c>
      <c r="L60" s="488" t="e">
        <f t="shared" si="13"/>
        <v>#N/A</v>
      </c>
    </row>
    <row r="61" spans="1:14" ht="15" customHeight="1" x14ac:dyDescent="0.2">
      <c r="A61" s="490">
        <v>42614</v>
      </c>
      <c r="B61" s="487">
        <v>37128</v>
      </c>
      <c r="C61" s="487">
        <v>7323</v>
      </c>
      <c r="D61" s="487">
        <v>4618</v>
      </c>
      <c r="E61" s="488">
        <f t="shared" si="11"/>
        <v>108.25752274317703</v>
      </c>
      <c r="F61" s="488">
        <f t="shared" si="11"/>
        <v>99.254540525887776</v>
      </c>
      <c r="G61" s="488">
        <f t="shared" si="11"/>
        <v>114.84705297189754</v>
      </c>
      <c r="H61" s="489">
        <f t="shared" si="14"/>
        <v>42614</v>
      </c>
      <c r="I61" s="488">
        <f t="shared" si="12"/>
        <v>108.25752274317703</v>
      </c>
      <c r="J61" s="488">
        <f t="shared" si="10"/>
        <v>99.254540525887776</v>
      </c>
      <c r="K61" s="488">
        <f t="shared" si="10"/>
        <v>114.84705297189754</v>
      </c>
      <c r="L61" s="488" t="e">
        <f t="shared" si="13"/>
        <v>#N/A</v>
      </c>
    </row>
    <row r="62" spans="1:14" ht="15" customHeight="1" x14ac:dyDescent="0.2">
      <c r="A62" s="490" t="s">
        <v>468</v>
      </c>
      <c r="B62" s="487">
        <v>37011</v>
      </c>
      <c r="C62" s="487">
        <v>7325</v>
      </c>
      <c r="D62" s="487">
        <v>4602</v>
      </c>
      <c r="E62" s="488">
        <f t="shared" si="11"/>
        <v>107.91637508747375</v>
      </c>
      <c r="F62" s="488">
        <f t="shared" si="11"/>
        <v>99.281648143128223</v>
      </c>
      <c r="G62" s="488">
        <f t="shared" si="11"/>
        <v>114.44914200447649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37291</v>
      </c>
      <c r="C63" s="487">
        <v>7259</v>
      </c>
      <c r="D63" s="487">
        <v>4574</v>
      </c>
      <c r="E63" s="488">
        <f t="shared" si="11"/>
        <v>108.73279682761839</v>
      </c>
      <c r="F63" s="488">
        <f t="shared" si="11"/>
        <v>98.387096774193552</v>
      </c>
      <c r="G63" s="488">
        <f t="shared" si="11"/>
        <v>113.75279781148969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37769</v>
      </c>
      <c r="C64" s="487">
        <v>7414</v>
      </c>
      <c r="D64" s="487">
        <v>4786</v>
      </c>
      <c r="E64" s="488">
        <f t="shared" si="11"/>
        <v>110.12654536972242</v>
      </c>
      <c r="F64" s="488">
        <f t="shared" si="11"/>
        <v>100.48793711032799</v>
      </c>
      <c r="G64" s="488">
        <f t="shared" si="11"/>
        <v>119.02511812981847</v>
      </c>
      <c r="H64" s="489" t="str">
        <f t="shared" si="14"/>
        <v/>
      </c>
      <c r="I64" s="488" t="str">
        <f t="shared" si="12"/>
        <v/>
      </c>
      <c r="J64" s="488" t="str">
        <f t="shared" si="10"/>
        <v/>
      </c>
      <c r="K64" s="488" t="str">
        <f t="shared" si="10"/>
        <v/>
      </c>
      <c r="L64" s="488" t="e">
        <f t="shared" si="13"/>
        <v>#N/A</v>
      </c>
    </row>
    <row r="65" spans="1:12" ht="15" customHeight="1" x14ac:dyDescent="0.2">
      <c r="A65" s="490">
        <v>42979</v>
      </c>
      <c r="B65" s="487">
        <v>38627</v>
      </c>
      <c r="C65" s="487">
        <v>7353</v>
      </c>
      <c r="D65" s="487">
        <v>4951</v>
      </c>
      <c r="E65" s="488">
        <f t="shared" si="11"/>
        <v>112.62829484487986</v>
      </c>
      <c r="F65" s="488">
        <f t="shared" si="11"/>
        <v>99.661154784494443</v>
      </c>
      <c r="G65" s="488">
        <f t="shared" si="11"/>
        <v>123.12857498134792</v>
      </c>
      <c r="H65" s="489">
        <f t="shared" si="14"/>
        <v>42979</v>
      </c>
      <c r="I65" s="488">
        <f t="shared" si="12"/>
        <v>112.62829484487986</v>
      </c>
      <c r="J65" s="488">
        <f t="shared" si="10"/>
        <v>99.661154784494443</v>
      </c>
      <c r="K65" s="488">
        <f t="shared" si="10"/>
        <v>123.12857498134792</v>
      </c>
      <c r="L65" s="488" t="e">
        <f t="shared" si="13"/>
        <v>#N/A</v>
      </c>
    </row>
    <row r="66" spans="1:12" ht="15" customHeight="1" x14ac:dyDescent="0.2">
      <c r="A66" s="490" t="s">
        <v>471</v>
      </c>
      <c r="B66" s="487">
        <v>38350</v>
      </c>
      <c r="C66" s="487">
        <v>7334</v>
      </c>
      <c r="D66" s="487">
        <v>4921</v>
      </c>
      <c r="E66" s="488">
        <f t="shared" si="11"/>
        <v>111.82062048052251</v>
      </c>
      <c r="F66" s="488">
        <f t="shared" si="11"/>
        <v>99.403632420710224</v>
      </c>
      <c r="G66" s="488">
        <f t="shared" si="11"/>
        <v>122.38249191743347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38698</v>
      </c>
      <c r="C67" s="487">
        <v>7300</v>
      </c>
      <c r="D67" s="487">
        <v>4902</v>
      </c>
      <c r="E67" s="488">
        <f t="shared" si="11"/>
        <v>112.83531607184511</v>
      </c>
      <c r="F67" s="488">
        <f t="shared" si="11"/>
        <v>98.942802927622665</v>
      </c>
      <c r="G67" s="488">
        <f t="shared" si="11"/>
        <v>121.909972643621</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39127</v>
      </c>
      <c r="C68" s="487">
        <v>7322</v>
      </c>
      <c r="D68" s="487">
        <v>5111</v>
      </c>
      <c r="E68" s="488">
        <f t="shared" si="11"/>
        <v>114.08619080942384</v>
      </c>
      <c r="F68" s="488">
        <f t="shared" si="11"/>
        <v>99.24098671726756</v>
      </c>
      <c r="G68" s="488">
        <f t="shared" si="11"/>
        <v>127.10768465555833</v>
      </c>
      <c r="H68" s="489" t="str">
        <f t="shared" si="14"/>
        <v/>
      </c>
      <c r="I68" s="488" t="str">
        <f t="shared" si="12"/>
        <v/>
      </c>
      <c r="J68" s="488" t="str">
        <f t="shared" si="12"/>
        <v/>
      </c>
      <c r="K68" s="488" t="str">
        <f t="shared" si="12"/>
        <v/>
      </c>
      <c r="L68" s="488" t="e">
        <f t="shared" si="13"/>
        <v>#N/A</v>
      </c>
    </row>
    <row r="69" spans="1:12" ht="15" customHeight="1" x14ac:dyDescent="0.2">
      <c r="A69" s="490">
        <v>43344</v>
      </c>
      <c r="B69" s="487">
        <v>39780</v>
      </c>
      <c r="C69" s="487">
        <v>7243</v>
      </c>
      <c r="D69" s="487">
        <v>5144</v>
      </c>
      <c r="E69" s="488">
        <f t="shared" si="11"/>
        <v>115.99020293911826</v>
      </c>
      <c r="F69" s="488">
        <f t="shared" si="11"/>
        <v>98.170235836269995</v>
      </c>
      <c r="G69" s="488">
        <f t="shared" si="11"/>
        <v>127.92837602586422</v>
      </c>
      <c r="H69" s="489">
        <f t="shared" si="14"/>
        <v>43344</v>
      </c>
      <c r="I69" s="488">
        <f t="shared" si="12"/>
        <v>115.99020293911826</v>
      </c>
      <c r="J69" s="488">
        <f t="shared" si="12"/>
        <v>98.170235836269995</v>
      </c>
      <c r="K69" s="488">
        <f t="shared" si="12"/>
        <v>127.92837602586422</v>
      </c>
      <c r="L69" s="488" t="e">
        <f t="shared" si="13"/>
        <v>#N/A</v>
      </c>
    </row>
    <row r="70" spans="1:12" ht="15" customHeight="1" x14ac:dyDescent="0.2">
      <c r="A70" s="490" t="s">
        <v>474</v>
      </c>
      <c r="B70" s="487">
        <v>39603</v>
      </c>
      <c r="C70" s="487">
        <v>7181</v>
      </c>
      <c r="D70" s="487">
        <v>5044</v>
      </c>
      <c r="E70" s="488">
        <f t="shared" si="11"/>
        <v>115.47410776766971</v>
      </c>
      <c r="F70" s="488">
        <f t="shared" si="11"/>
        <v>97.329899701816217</v>
      </c>
      <c r="G70" s="488">
        <f t="shared" si="11"/>
        <v>125.44143247948271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39810</v>
      </c>
      <c r="C71" s="487">
        <v>7132</v>
      </c>
      <c r="D71" s="487">
        <v>5096</v>
      </c>
      <c r="E71" s="491">
        <f t="shared" ref="E71:G75" si="15">IF($A$51=37802,IF(COUNTBLANK(B$51:B$70)&gt;0,#N/A,IF(ISBLANK(B71)=FALSE,B71/B$51*100,#N/A)),IF(COUNTBLANK(B$51:B$75)&gt;0,#N/A,B71/B$51*100))</f>
        <v>116.07767669699089</v>
      </c>
      <c r="F71" s="491">
        <f t="shared" si="15"/>
        <v>96.665763079425318</v>
      </c>
      <c r="G71" s="491">
        <f t="shared" si="15"/>
        <v>126.7346431236011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40135</v>
      </c>
      <c r="C72" s="487">
        <v>7242</v>
      </c>
      <c r="D72" s="487">
        <v>5209</v>
      </c>
      <c r="E72" s="491">
        <f t="shared" si="15"/>
        <v>117.02530907394448</v>
      </c>
      <c r="F72" s="491">
        <f t="shared" si="15"/>
        <v>98.156682027649765</v>
      </c>
      <c r="G72" s="491">
        <f t="shared" si="15"/>
        <v>129.54488933101217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40974</v>
      </c>
      <c r="C73" s="487">
        <v>7085</v>
      </c>
      <c r="D73" s="487">
        <v>5306</v>
      </c>
      <c r="E73" s="491">
        <f t="shared" si="15"/>
        <v>119.47165850244927</v>
      </c>
      <c r="F73" s="491">
        <f t="shared" si="15"/>
        <v>96.028734074274865</v>
      </c>
      <c r="G73" s="491">
        <f t="shared" si="15"/>
        <v>131.95722457100223</v>
      </c>
      <c r="H73" s="492">
        <f>IF(A$51=37802,IF(ISERROR(L73)=TRUE,IF(ISBLANK(A73)=FALSE,IF(MONTH(A73)=MONTH(MAX(A$51:A$75)),A73,""),""),""),IF(ISERROR(L73)=TRUE,IF(MONTH(A73)=MONTH(MAX(A$51:A$75)),A73,""),""))</f>
        <v>43709</v>
      </c>
      <c r="I73" s="488">
        <f t="shared" si="12"/>
        <v>119.47165850244927</v>
      </c>
      <c r="J73" s="488">
        <f t="shared" si="12"/>
        <v>96.028734074274865</v>
      </c>
      <c r="K73" s="488">
        <f t="shared" si="12"/>
        <v>131.95722457100223</v>
      </c>
      <c r="L73" s="488" t="e">
        <f t="shared" si="13"/>
        <v>#N/A</v>
      </c>
    </row>
    <row r="74" spans="1:12" ht="15" customHeight="1" x14ac:dyDescent="0.2">
      <c r="A74" s="490" t="s">
        <v>477</v>
      </c>
      <c r="B74" s="487">
        <v>40518</v>
      </c>
      <c r="C74" s="487">
        <v>7015</v>
      </c>
      <c r="D74" s="487">
        <v>5213</v>
      </c>
      <c r="E74" s="491">
        <f t="shared" si="15"/>
        <v>118.14205738278515</v>
      </c>
      <c r="F74" s="491">
        <f t="shared" si="15"/>
        <v>95.079967470859316</v>
      </c>
      <c r="G74" s="491">
        <f t="shared" si="15"/>
        <v>129.64436707286745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38213</v>
      </c>
      <c r="C75" s="493">
        <v>6887</v>
      </c>
      <c r="D75" s="493">
        <v>5076</v>
      </c>
      <c r="E75" s="491">
        <f t="shared" si="15"/>
        <v>111.42115698623746</v>
      </c>
      <c r="F75" s="491">
        <f t="shared" si="15"/>
        <v>93.345079967470852</v>
      </c>
      <c r="G75" s="491">
        <f t="shared" si="15"/>
        <v>126.23725441432478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119.47165850244927</v>
      </c>
      <c r="J77" s="488">
        <f>IF(J75&lt;&gt;"",J75,IF(J74&lt;&gt;"",J74,IF(J73&lt;&gt;"",J73,IF(J72&lt;&gt;"",J72,IF(J71&lt;&gt;"",J71,IF(J70&lt;&gt;"",J70,""))))))</f>
        <v>96.028734074274865</v>
      </c>
      <c r="K77" s="488">
        <f>IF(K75&lt;&gt;"",K75,IF(K74&lt;&gt;"",K74,IF(K73&lt;&gt;"",K73,IF(K72&lt;&gt;"",K72,IF(K71&lt;&gt;"",K71,IF(K70&lt;&gt;"",K70,""))))))</f>
        <v>131.95722457100223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+19,5%</v>
      </c>
      <c r="J79" s="488" t="str">
        <f>"GeB - ausschließlich: "&amp;IF(J77&gt;100,"+","")&amp;TEXT(J77-100,"0,0")&amp;"%"</f>
        <v>GeB - ausschließlich: -4,0%</v>
      </c>
      <c r="K79" s="488" t="str">
        <f>"GeB - im Nebenjob: "&amp;IF(K77&gt;100,"+","")&amp;TEXT(K77-100,"0,0")&amp;"%"</f>
        <v>GeB - im Nebenjob: +32,0%</v>
      </c>
    </row>
    <row r="81" spans="9:9" ht="15" customHeight="1" x14ac:dyDescent="0.2">
      <c r="I81" s="488" t="str">
        <f>IF(ISERROR(HLOOKUP(1,I$78:K$79,2,FALSE)),"",HLOOKUP(1,I$78:K$79,2,FALSE))</f>
        <v>GeB - im Nebenjob: +32,0%</v>
      </c>
    </row>
    <row r="82" spans="9:9" ht="15" customHeight="1" x14ac:dyDescent="0.2">
      <c r="I82" s="488" t="str">
        <f>IF(ISERROR(HLOOKUP(2,I$78:K$79,2,FALSE)),"",HLOOKUP(2,I$78:K$79,2,FALSE))</f>
        <v>SvB: +19,5%</v>
      </c>
    </row>
    <row r="83" spans="9:9" ht="15" customHeight="1" x14ac:dyDescent="0.2">
      <c r="I83" s="488" t="str">
        <f>IF(ISERROR(HLOOKUP(3,I$78:K$79,2,FALSE)),"",HLOOKUP(3,I$78:K$79,2,FALSE))</f>
        <v>GeB - ausschließlich: -4,0%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38213</v>
      </c>
      <c r="E12" s="114">
        <v>40518</v>
      </c>
      <c r="F12" s="114">
        <v>40974</v>
      </c>
      <c r="G12" s="114">
        <v>40135</v>
      </c>
      <c r="H12" s="114">
        <v>39810</v>
      </c>
      <c r="I12" s="115">
        <v>-1597</v>
      </c>
      <c r="J12" s="116">
        <v>-4.0115548857071088</v>
      </c>
      <c r="N12" s="117"/>
    </row>
    <row r="13" spans="1:15" s="110" customFormat="1" ht="13.5" customHeight="1" x14ac:dyDescent="0.2">
      <c r="A13" s="118" t="s">
        <v>105</v>
      </c>
      <c r="B13" s="119" t="s">
        <v>106</v>
      </c>
      <c r="C13" s="113">
        <v>57.854656792191136</v>
      </c>
      <c r="D13" s="114">
        <v>22108</v>
      </c>
      <c r="E13" s="114">
        <v>23878</v>
      </c>
      <c r="F13" s="114">
        <v>24281</v>
      </c>
      <c r="G13" s="114">
        <v>23705</v>
      </c>
      <c r="H13" s="114">
        <v>23473</v>
      </c>
      <c r="I13" s="115">
        <v>-1365</v>
      </c>
      <c r="J13" s="116">
        <v>-5.8151919226345159</v>
      </c>
    </row>
    <row r="14" spans="1:15" s="110" customFormat="1" ht="13.5" customHeight="1" x14ac:dyDescent="0.2">
      <c r="A14" s="120"/>
      <c r="B14" s="119" t="s">
        <v>107</v>
      </c>
      <c r="C14" s="113">
        <v>42.145343207808864</v>
      </c>
      <c r="D14" s="114">
        <v>16105</v>
      </c>
      <c r="E14" s="114">
        <v>16640</v>
      </c>
      <c r="F14" s="114">
        <v>16693</v>
      </c>
      <c r="G14" s="114">
        <v>16430</v>
      </c>
      <c r="H14" s="114">
        <v>16337</v>
      </c>
      <c r="I14" s="115">
        <v>-232</v>
      </c>
      <c r="J14" s="116">
        <v>-1.4200893676929669</v>
      </c>
    </row>
    <row r="15" spans="1:15" s="110" customFormat="1" ht="13.5" customHeight="1" x14ac:dyDescent="0.2">
      <c r="A15" s="118" t="s">
        <v>105</v>
      </c>
      <c r="B15" s="121" t="s">
        <v>108</v>
      </c>
      <c r="C15" s="113">
        <v>11.718525109256012</v>
      </c>
      <c r="D15" s="114">
        <v>4478</v>
      </c>
      <c r="E15" s="114">
        <v>4740</v>
      </c>
      <c r="F15" s="114">
        <v>4912</v>
      </c>
      <c r="G15" s="114">
        <v>4487</v>
      </c>
      <c r="H15" s="114">
        <v>4593</v>
      </c>
      <c r="I15" s="115">
        <v>-115</v>
      </c>
      <c r="J15" s="116">
        <v>-2.5038101458741564</v>
      </c>
    </row>
    <row r="16" spans="1:15" s="110" customFormat="1" ht="13.5" customHeight="1" x14ac:dyDescent="0.2">
      <c r="A16" s="118"/>
      <c r="B16" s="121" t="s">
        <v>109</v>
      </c>
      <c r="C16" s="113">
        <v>67.602648313401204</v>
      </c>
      <c r="D16" s="114">
        <v>25833</v>
      </c>
      <c r="E16" s="114">
        <v>27752</v>
      </c>
      <c r="F16" s="114">
        <v>28047</v>
      </c>
      <c r="G16" s="114">
        <v>27895</v>
      </c>
      <c r="H16" s="114">
        <v>27676</v>
      </c>
      <c r="I16" s="115">
        <v>-1843</v>
      </c>
      <c r="J16" s="116">
        <v>-6.6591993062581301</v>
      </c>
    </row>
    <row r="17" spans="1:10" s="110" customFormat="1" ht="13.5" customHeight="1" x14ac:dyDescent="0.2">
      <c r="A17" s="118"/>
      <c r="B17" s="121" t="s">
        <v>110</v>
      </c>
      <c r="C17" s="113">
        <v>19.789077015675293</v>
      </c>
      <c r="D17" s="114">
        <v>7562</v>
      </c>
      <c r="E17" s="114">
        <v>7700</v>
      </c>
      <c r="F17" s="114">
        <v>7694</v>
      </c>
      <c r="G17" s="114">
        <v>7447</v>
      </c>
      <c r="H17" s="114">
        <v>7253</v>
      </c>
      <c r="I17" s="115">
        <v>309</v>
      </c>
      <c r="J17" s="116">
        <v>4.2603060802426578</v>
      </c>
    </row>
    <row r="18" spans="1:10" s="110" customFormat="1" ht="13.5" customHeight="1" x14ac:dyDescent="0.2">
      <c r="A18" s="120"/>
      <c r="B18" s="121" t="s">
        <v>111</v>
      </c>
      <c r="C18" s="113">
        <v>0.8897495616674953</v>
      </c>
      <c r="D18" s="114">
        <v>340</v>
      </c>
      <c r="E18" s="114">
        <v>326</v>
      </c>
      <c r="F18" s="114">
        <v>321</v>
      </c>
      <c r="G18" s="114">
        <v>306</v>
      </c>
      <c r="H18" s="114">
        <v>288</v>
      </c>
      <c r="I18" s="115">
        <v>52</v>
      </c>
      <c r="J18" s="116">
        <v>18.055555555555557</v>
      </c>
    </row>
    <row r="19" spans="1:10" s="110" customFormat="1" ht="13.5" customHeight="1" x14ac:dyDescent="0.2">
      <c r="A19" s="120"/>
      <c r="B19" s="121" t="s">
        <v>112</v>
      </c>
      <c r="C19" s="113">
        <v>0.24075576374532226</v>
      </c>
      <c r="D19" s="114">
        <v>92</v>
      </c>
      <c r="E19" s="114">
        <v>82</v>
      </c>
      <c r="F19" s="114">
        <v>86</v>
      </c>
      <c r="G19" s="114">
        <v>75</v>
      </c>
      <c r="H19" s="114">
        <v>66</v>
      </c>
      <c r="I19" s="115">
        <v>26</v>
      </c>
      <c r="J19" s="116">
        <v>39.393939393939391</v>
      </c>
    </row>
    <row r="20" spans="1:10" s="110" customFormat="1" ht="13.5" customHeight="1" x14ac:dyDescent="0.2">
      <c r="A20" s="118" t="s">
        <v>113</v>
      </c>
      <c r="B20" s="122" t="s">
        <v>114</v>
      </c>
      <c r="C20" s="113">
        <v>72.645434799675499</v>
      </c>
      <c r="D20" s="114">
        <v>27760</v>
      </c>
      <c r="E20" s="114">
        <v>29798</v>
      </c>
      <c r="F20" s="114">
        <v>30277</v>
      </c>
      <c r="G20" s="114">
        <v>29482</v>
      </c>
      <c r="H20" s="114">
        <v>29312</v>
      </c>
      <c r="I20" s="115">
        <v>-1552</v>
      </c>
      <c r="J20" s="116">
        <v>-5.2947598253275112</v>
      </c>
    </row>
    <row r="21" spans="1:10" s="110" customFormat="1" ht="13.5" customHeight="1" x14ac:dyDescent="0.2">
      <c r="A21" s="120"/>
      <c r="B21" s="122" t="s">
        <v>115</v>
      </c>
      <c r="C21" s="113">
        <v>27.354565200324497</v>
      </c>
      <c r="D21" s="114">
        <v>10453</v>
      </c>
      <c r="E21" s="114">
        <v>10720</v>
      </c>
      <c r="F21" s="114">
        <v>10697</v>
      </c>
      <c r="G21" s="114">
        <v>10653</v>
      </c>
      <c r="H21" s="114">
        <v>10498</v>
      </c>
      <c r="I21" s="115">
        <v>-45</v>
      </c>
      <c r="J21" s="116">
        <v>-0.42865307677652886</v>
      </c>
    </row>
    <row r="22" spans="1:10" s="110" customFormat="1" ht="13.5" customHeight="1" x14ac:dyDescent="0.2">
      <c r="A22" s="118" t="s">
        <v>113</v>
      </c>
      <c r="B22" s="122" t="s">
        <v>116</v>
      </c>
      <c r="C22" s="113">
        <v>89.521890456127494</v>
      </c>
      <c r="D22" s="114">
        <v>34209</v>
      </c>
      <c r="E22" s="114">
        <v>36472</v>
      </c>
      <c r="F22" s="114">
        <v>36976</v>
      </c>
      <c r="G22" s="114">
        <v>36289</v>
      </c>
      <c r="H22" s="114">
        <v>36134</v>
      </c>
      <c r="I22" s="115">
        <v>-1925</v>
      </c>
      <c r="J22" s="116">
        <v>-5.3273924835335142</v>
      </c>
    </row>
    <row r="23" spans="1:10" s="110" customFormat="1" ht="13.5" customHeight="1" x14ac:dyDescent="0.2">
      <c r="A23" s="123"/>
      <c r="B23" s="124" t="s">
        <v>117</v>
      </c>
      <c r="C23" s="125">
        <v>10.457174260068562</v>
      </c>
      <c r="D23" s="114">
        <v>3996</v>
      </c>
      <c r="E23" s="114">
        <v>4040</v>
      </c>
      <c r="F23" s="114">
        <v>3993</v>
      </c>
      <c r="G23" s="114">
        <v>3838</v>
      </c>
      <c r="H23" s="114">
        <v>3670</v>
      </c>
      <c r="I23" s="115">
        <v>326</v>
      </c>
      <c r="J23" s="116">
        <v>8.8828337874659393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11963</v>
      </c>
      <c r="E26" s="114">
        <v>12228</v>
      </c>
      <c r="F26" s="114">
        <v>12391</v>
      </c>
      <c r="G26" s="114">
        <v>12451</v>
      </c>
      <c r="H26" s="140">
        <v>12228</v>
      </c>
      <c r="I26" s="115">
        <v>-265</v>
      </c>
      <c r="J26" s="116">
        <v>-2.167157343801112</v>
      </c>
    </row>
    <row r="27" spans="1:10" s="110" customFormat="1" ht="13.5" customHeight="1" x14ac:dyDescent="0.2">
      <c r="A27" s="118" t="s">
        <v>105</v>
      </c>
      <c r="B27" s="119" t="s">
        <v>106</v>
      </c>
      <c r="C27" s="113">
        <v>38.343224943576026</v>
      </c>
      <c r="D27" s="115">
        <v>4587</v>
      </c>
      <c r="E27" s="114">
        <v>4643</v>
      </c>
      <c r="F27" s="114">
        <v>4724</v>
      </c>
      <c r="G27" s="114">
        <v>4693</v>
      </c>
      <c r="H27" s="140">
        <v>4550</v>
      </c>
      <c r="I27" s="115">
        <v>37</v>
      </c>
      <c r="J27" s="116">
        <v>0.81318681318681318</v>
      </c>
    </row>
    <row r="28" spans="1:10" s="110" customFormat="1" ht="13.5" customHeight="1" x14ac:dyDescent="0.2">
      <c r="A28" s="120"/>
      <c r="B28" s="119" t="s">
        <v>107</v>
      </c>
      <c r="C28" s="113">
        <v>61.656775056423974</v>
      </c>
      <c r="D28" s="115">
        <v>7376</v>
      </c>
      <c r="E28" s="114">
        <v>7585</v>
      </c>
      <c r="F28" s="114">
        <v>7667</v>
      </c>
      <c r="G28" s="114">
        <v>7758</v>
      </c>
      <c r="H28" s="140">
        <v>7678</v>
      </c>
      <c r="I28" s="115">
        <v>-302</v>
      </c>
      <c r="J28" s="116">
        <v>-3.9333159676999219</v>
      </c>
    </row>
    <row r="29" spans="1:10" s="110" customFormat="1" ht="13.5" customHeight="1" x14ac:dyDescent="0.2">
      <c r="A29" s="118" t="s">
        <v>105</v>
      </c>
      <c r="B29" s="121" t="s">
        <v>108</v>
      </c>
      <c r="C29" s="113">
        <v>14.519769288639973</v>
      </c>
      <c r="D29" s="115">
        <v>1737</v>
      </c>
      <c r="E29" s="114">
        <v>1774</v>
      </c>
      <c r="F29" s="114">
        <v>1800</v>
      </c>
      <c r="G29" s="114">
        <v>1807</v>
      </c>
      <c r="H29" s="140">
        <v>1749</v>
      </c>
      <c r="I29" s="115">
        <v>-12</v>
      </c>
      <c r="J29" s="116">
        <v>-0.68610634648370494</v>
      </c>
    </row>
    <row r="30" spans="1:10" s="110" customFormat="1" ht="13.5" customHeight="1" x14ac:dyDescent="0.2">
      <c r="A30" s="118"/>
      <c r="B30" s="121" t="s">
        <v>109</v>
      </c>
      <c r="C30" s="113">
        <v>48.198612388196942</v>
      </c>
      <c r="D30" s="115">
        <v>5766</v>
      </c>
      <c r="E30" s="114">
        <v>5915</v>
      </c>
      <c r="F30" s="114">
        <v>5999</v>
      </c>
      <c r="G30" s="114">
        <v>6110</v>
      </c>
      <c r="H30" s="140">
        <v>6029</v>
      </c>
      <c r="I30" s="115">
        <v>-263</v>
      </c>
      <c r="J30" s="116">
        <v>-4.3622491292088243</v>
      </c>
    </row>
    <row r="31" spans="1:10" s="110" customFormat="1" ht="13.5" customHeight="1" x14ac:dyDescent="0.2">
      <c r="A31" s="118"/>
      <c r="B31" s="121" t="s">
        <v>110</v>
      </c>
      <c r="C31" s="113">
        <v>20.546685613976429</v>
      </c>
      <c r="D31" s="115">
        <v>2458</v>
      </c>
      <c r="E31" s="114">
        <v>2507</v>
      </c>
      <c r="F31" s="114">
        <v>2562</v>
      </c>
      <c r="G31" s="114">
        <v>2537</v>
      </c>
      <c r="H31" s="140">
        <v>2495</v>
      </c>
      <c r="I31" s="115">
        <v>-37</v>
      </c>
      <c r="J31" s="116">
        <v>-1.4829659318637274</v>
      </c>
    </row>
    <row r="32" spans="1:10" s="110" customFormat="1" ht="13.5" customHeight="1" x14ac:dyDescent="0.2">
      <c r="A32" s="120"/>
      <c r="B32" s="121" t="s">
        <v>111</v>
      </c>
      <c r="C32" s="113">
        <v>16.734932709186658</v>
      </c>
      <c r="D32" s="115">
        <v>2002</v>
      </c>
      <c r="E32" s="114">
        <v>2032</v>
      </c>
      <c r="F32" s="114">
        <v>2030</v>
      </c>
      <c r="G32" s="114">
        <v>1997</v>
      </c>
      <c r="H32" s="140">
        <v>1955</v>
      </c>
      <c r="I32" s="115">
        <v>47</v>
      </c>
      <c r="J32" s="116">
        <v>2.4040920716112533</v>
      </c>
    </row>
    <row r="33" spans="1:10" s="110" customFormat="1" ht="13.5" customHeight="1" x14ac:dyDescent="0.2">
      <c r="A33" s="120"/>
      <c r="B33" s="121" t="s">
        <v>112</v>
      </c>
      <c r="C33" s="113">
        <v>1.6383850204798127</v>
      </c>
      <c r="D33" s="115">
        <v>196</v>
      </c>
      <c r="E33" s="114">
        <v>209</v>
      </c>
      <c r="F33" s="114">
        <v>216</v>
      </c>
      <c r="G33" s="114">
        <v>177</v>
      </c>
      <c r="H33" s="140">
        <v>165</v>
      </c>
      <c r="I33" s="115">
        <v>31</v>
      </c>
      <c r="J33" s="116">
        <v>18.787878787878789</v>
      </c>
    </row>
    <row r="34" spans="1:10" s="110" customFormat="1" ht="13.5" customHeight="1" x14ac:dyDescent="0.2">
      <c r="A34" s="118" t="s">
        <v>113</v>
      </c>
      <c r="B34" s="122" t="s">
        <v>116</v>
      </c>
      <c r="C34" s="113">
        <v>94.70868511242999</v>
      </c>
      <c r="D34" s="115">
        <v>11330</v>
      </c>
      <c r="E34" s="114">
        <v>11608</v>
      </c>
      <c r="F34" s="114">
        <v>11769</v>
      </c>
      <c r="G34" s="114">
        <v>11838</v>
      </c>
      <c r="H34" s="140">
        <v>11610</v>
      </c>
      <c r="I34" s="115">
        <v>-280</v>
      </c>
      <c r="J34" s="116">
        <v>-2.4117140396210162</v>
      </c>
    </row>
    <row r="35" spans="1:10" s="110" customFormat="1" ht="13.5" customHeight="1" x14ac:dyDescent="0.2">
      <c r="A35" s="118"/>
      <c r="B35" s="119" t="s">
        <v>117</v>
      </c>
      <c r="C35" s="113">
        <v>5.1492100643651257</v>
      </c>
      <c r="D35" s="115">
        <v>616</v>
      </c>
      <c r="E35" s="114">
        <v>604</v>
      </c>
      <c r="F35" s="114">
        <v>605</v>
      </c>
      <c r="G35" s="114">
        <v>597</v>
      </c>
      <c r="H35" s="140">
        <v>603</v>
      </c>
      <c r="I35" s="115">
        <v>13</v>
      </c>
      <c r="J35" s="116">
        <v>2.1558872305140961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6887</v>
      </c>
      <c r="E37" s="114">
        <v>7015</v>
      </c>
      <c r="F37" s="114">
        <v>7085</v>
      </c>
      <c r="G37" s="114">
        <v>7242</v>
      </c>
      <c r="H37" s="140">
        <v>7132</v>
      </c>
      <c r="I37" s="115">
        <v>-245</v>
      </c>
      <c r="J37" s="116">
        <v>-3.4352215367358383</v>
      </c>
    </row>
    <row r="38" spans="1:10" s="110" customFormat="1" ht="13.5" customHeight="1" x14ac:dyDescent="0.2">
      <c r="A38" s="118" t="s">
        <v>105</v>
      </c>
      <c r="B38" s="119" t="s">
        <v>106</v>
      </c>
      <c r="C38" s="113">
        <v>34.804704515754317</v>
      </c>
      <c r="D38" s="115">
        <v>2397</v>
      </c>
      <c r="E38" s="114">
        <v>2397</v>
      </c>
      <c r="F38" s="114">
        <v>2416</v>
      </c>
      <c r="G38" s="114">
        <v>2447</v>
      </c>
      <c r="H38" s="140">
        <v>2366</v>
      </c>
      <c r="I38" s="115">
        <v>31</v>
      </c>
      <c r="J38" s="116">
        <v>1.3102282333051565</v>
      </c>
    </row>
    <row r="39" spans="1:10" s="110" customFormat="1" ht="13.5" customHeight="1" x14ac:dyDescent="0.2">
      <c r="A39" s="120"/>
      <c r="B39" s="119" t="s">
        <v>107</v>
      </c>
      <c r="C39" s="113">
        <v>65.195295484245676</v>
      </c>
      <c r="D39" s="115">
        <v>4490</v>
      </c>
      <c r="E39" s="114">
        <v>4618</v>
      </c>
      <c r="F39" s="114">
        <v>4669</v>
      </c>
      <c r="G39" s="114">
        <v>4795</v>
      </c>
      <c r="H39" s="140">
        <v>4766</v>
      </c>
      <c r="I39" s="115">
        <v>-276</v>
      </c>
      <c r="J39" s="116">
        <v>-5.791019723038187</v>
      </c>
    </row>
    <row r="40" spans="1:10" s="110" customFormat="1" ht="13.5" customHeight="1" x14ac:dyDescent="0.2">
      <c r="A40" s="118" t="s">
        <v>105</v>
      </c>
      <c r="B40" s="121" t="s">
        <v>108</v>
      </c>
      <c r="C40" s="113">
        <v>16.596486133294611</v>
      </c>
      <c r="D40" s="115">
        <v>1143</v>
      </c>
      <c r="E40" s="114">
        <v>1143</v>
      </c>
      <c r="F40" s="114">
        <v>1124</v>
      </c>
      <c r="G40" s="114">
        <v>1195</v>
      </c>
      <c r="H40" s="140">
        <v>1134</v>
      </c>
      <c r="I40" s="115">
        <v>9</v>
      </c>
      <c r="J40" s="116">
        <v>0.79365079365079361</v>
      </c>
    </row>
    <row r="41" spans="1:10" s="110" customFormat="1" ht="13.5" customHeight="1" x14ac:dyDescent="0.2">
      <c r="A41" s="118"/>
      <c r="B41" s="121" t="s">
        <v>109</v>
      </c>
      <c r="C41" s="113">
        <v>31.682880789894003</v>
      </c>
      <c r="D41" s="115">
        <v>2182</v>
      </c>
      <c r="E41" s="114">
        <v>2246</v>
      </c>
      <c r="F41" s="114">
        <v>2281</v>
      </c>
      <c r="G41" s="114">
        <v>2403</v>
      </c>
      <c r="H41" s="140">
        <v>2394</v>
      </c>
      <c r="I41" s="115">
        <v>-212</v>
      </c>
      <c r="J41" s="116">
        <v>-8.8554720133667502</v>
      </c>
    </row>
    <row r="42" spans="1:10" s="110" customFormat="1" ht="13.5" customHeight="1" x14ac:dyDescent="0.2">
      <c r="A42" s="118"/>
      <c r="B42" s="121" t="s">
        <v>110</v>
      </c>
      <c r="C42" s="113">
        <v>23.174096123130536</v>
      </c>
      <c r="D42" s="115">
        <v>1596</v>
      </c>
      <c r="E42" s="114">
        <v>1634</v>
      </c>
      <c r="F42" s="114">
        <v>1687</v>
      </c>
      <c r="G42" s="114">
        <v>1684</v>
      </c>
      <c r="H42" s="140">
        <v>1679</v>
      </c>
      <c r="I42" s="115">
        <v>-83</v>
      </c>
      <c r="J42" s="116">
        <v>-4.9434187016080999</v>
      </c>
    </row>
    <row r="43" spans="1:10" s="110" customFormat="1" ht="13.5" customHeight="1" x14ac:dyDescent="0.2">
      <c r="A43" s="120"/>
      <c r="B43" s="121" t="s">
        <v>111</v>
      </c>
      <c r="C43" s="113">
        <v>28.54653695368085</v>
      </c>
      <c r="D43" s="115">
        <v>1966</v>
      </c>
      <c r="E43" s="114">
        <v>1992</v>
      </c>
      <c r="F43" s="114">
        <v>1993</v>
      </c>
      <c r="G43" s="114">
        <v>1960</v>
      </c>
      <c r="H43" s="140">
        <v>1925</v>
      </c>
      <c r="I43" s="115">
        <v>41</v>
      </c>
      <c r="J43" s="116">
        <v>2.1298701298701297</v>
      </c>
    </row>
    <row r="44" spans="1:10" s="110" customFormat="1" ht="13.5" customHeight="1" x14ac:dyDescent="0.2">
      <c r="A44" s="120"/>
      <c r="B44" s="121" t="s">
        <v>112</v>
      </c>
      <c r="C44" s="113">
        <v>2.744300856686511</v>
      </c>
      <c r="D44" s="115">
        <v>189</v>
      </c>
      <c r="E44" s="114">
        <v>200</v>
      </c>
      <c r="F44" s="114">
        <v>204</v>
      </c>
      <c r="G44" s="114">
        <v>167</v>
      </c>
      <c r="H44" s="140">
        <v>158</v>
      </c>
      <c r="I44" s="115">
        <v>31</v>
      </c>
      <c r="J44" s="116">
        <v>19.620253164556964</v>
      </c>
    </row>
    <row r="45" spans="1:10" s="110" customFormat="1" ht="13.5" customHeight="1" x14ac:dyDescent="0.2">
      <c r="A45" s="118" t="s">
        <v>113</v>
      </c>
      <c r="B45" s="122" t="s">
        <v>116</v>
      </c>
      <c r="C45" s="113">
        <v>95.077682590387681</v>
      </c>
      <c r="D45" s="115">
        <v>6548</v>
      </c>
      <c r="E45" s="114">
        <v>6678</v>
      </c>
      <c r="F45" s="114">
        <v>6744</v>
      </c>
      <c r="G45" s="114">
        <v>6892</v>
      </c>
      <c r="H45" s="140">
        <v>6793</v>
      </c>
      <c r="I45" s="115">
        <v>-245</v>
      </c>
      <c r="J45" s="116">
        <v>-3.6066539084351539</v>
      </c>
    </row>
    <row r="46" spans="1:10" s="110" customFormat="1" ht="13.5" customHeight="1" x14ac:dyDescent="0.2">
      <c r="A46" s="118"/>
      <c r="B46" s="119" t="s">
        <v>117</v>
      </c>
      <c r="C46" s="113">
        <v>4.6754755336140557</v>
      </c>
      <c r="D46" s="115">
        <v>322</v>
      </c>
      <c r="E46" s="114">
        <v>321</v>
      </c>
      <c r="F46" s="114">
        <v>324</v>
      </c>
      <c r="G46" s="114">
        <v>334</v>
      </c>
      <c r="H46" s="140">
        <v>324</v>
      </c>
      <c r="I46" s="115">
        <v>-2</v>
      </c>
      <c r="J46" s="116">
        <v>-0.61728395061728392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5076</v>
      </c>
      <c r="E48" s="114">
        <v>5213</v>
      </c>
      <c r="F48" s="114">
        <v>5306</v>
      </c>
      <c r="G48" s="114">
        <v>5209</v>
      </c>
      <c r="H48" s="140">
        <v>5096</v>
      </c>
      <c r="I48" s="115">
        <v>-20</v>
      </c>
      <c r="J48" s="116">
        <v>-0.39246467817896391</v>
      </c>
    </row>
    <row r="49" spans="1:12" s="110" customFormat="1" ht="13.5" customHeight="1" x14ac:dyDescent="0.2">
      <c r="A49" s="118" t="s">
        <v>105</v>
      </c>
      <c r="B49" s="119" t="s">
        <v>106</v>
      </c>
      <c r="C49" s="113">
        <v>43.144208037825059</v>
      </c>
      <c r="D49" s="115">
        <v>2190</v>
      </c>
      <c r="E49" s="114">
        <v>2246</v>
      </c>
      <c r="F49" s="114">
        <v>2308</v>
      </c>
      <c r="G49" s="114">
        <v>2246</v>
      </c>
      <c r="H49" s="140">
        <v>2184</v>
      </c>
      <c r="I49" s="115">
        <v>6</v>
      </c>
      <c r="J49" s="116">
        <v>0.27472527472527475</v>
      </c>
    </row>
    <row r="50" spans="1:12" s="110" customFormat="1" ht="13.5" customHeight="1" x14ac:dyDescent="0.2">
      <c r="A50" s="120"/>
      <c r="B50" s="119" t="s">
        <v>107</v>
      </c>
      <c r="C50" s="113">
        <v>56.855791962174941</v>
      </c>
      <c r="D50" s="115">
        <v>2886</v>
      </c>
      <c r="E50" s="114">
        <v>2967</v>
      </c>
      <c r="F50" s="114">
        <v>2998</v>
      </c>
      <c r="G50" s="114">
        <v>2963</v>
      </c>
      <c r="H50" s="140">
        <v>2912</v>
      </c>
      <c r="I50" s="115">
        <v>-26</v>
      </c>
      <c r="J50" s="116">
        <v>-0.8928571428571429</v>
      </c>
    </row>
    <row r="51" spans="1:12" s="110" customFormat="1" ht="13.5" customHeight="1" x14ac:dyDescent="0.2">
      <c r="A51" s="118" t="s">
        <v>105</v>
      </c>
      <c r="B51" s="121" t="s">
        <v>108</v>
      </c>
      <c r="C51" s="113">
        <v>11.702127659574469</v>
      </c>
      <c r="D51" s="115">
        <v>594</v>
      </c>
      <c r="E51" s="114">
        <v>631</v>
      </c>
      <c r="F51" s="114">
        <v>676</v>
      </c>
      <c r="G51" s="114">
        <v>612</v>
      </c>
      <c r="H51" s="140">
        <v>615</v>
      </c>
      <c r="I51" s="115">
        <v>-21</v>
      </c>
      <c r="J51" s="116">
        <v>-3.4146341463414633</v>
      </c>
    </row>
    <row r="52" spans="1:12" s="110" customFormat="1" ht="13.5" customHeight="1" x14ac:dyDescent="0.2">
      <c r="A52" s="118"/>
      <c r="B52" s="121" t="s">
        <v>109</v>
      </c>
      <c r="C52" s="113">
        <v>70.606776989755716</v>
      </c>
      <c r="D52" s="115">
        <v>3584</v>
      </c>
      <c r="E52" s="114">
        <v>3669</v>
      </c>
      <c r="F52" s="114">
        <v>3718</v>
      </c>
      <c r="G52" s="114">
        <v>3707</v>
      </c>
      <c r="H52" s="140">
        <v>3635</v>
      </c>
      <c r="I52" s="115">
        <v>-51</v>
      </c>
      <c r="J52" s="116">
        <v>-1.4030261348005502</v>
      </c>
    </row>
    <row r="53" spans="1:12" s="110" customFormat="1" ht="13.5" customHeight="1" x14ac:dyDescent="0.2">
      <c r="A53" s="118"/>
      <c r="B53" s="121" t="s">
        <v>110</v>
      </c>
      <c r="C53" s="113">
        <v>16.98187549251379</v>
      </c>
      <c r="D53" s="115">
        <v>862</v>
      </c>
      <c r="E53" s="114">
        <v>873</v>
      </c>
      <c r="F53" s="114">
        <v>875</v>
      </c>
      <c r="G53" s="114">
        <v>853</v>
      </c>
      <c r="H53" s="140">
        <v>816</v>
      </c>
      <c r="I53" s="115">
        <v>46</v>
      </c>
      <c r="J53" s="116">
        <v>5.6372549019607847</v>
      </c>
    </row>
    <row r="54" spans="1:12" s="110" customFormat="1" ht="13.5" customHeight="1" x14ac:dyDescent="0.2">
      <c r="A54" s="120"/>
      <c r="B54" s="121" t="s">
        <v>111</v>
      </c>
      <c r="C54" s="113">
        <v>0.70921985815602839</v>
      </c>
      <c r="D54" s="115">
        <v>36</v>
      </c>
      <c r="E54" s="114">
        <v>40</v>
      </c>
      <c r="F54" s="114">
        <v>37</v>
      </c>
      <c r="G54" s="114">
        <v>37</v>
      </c>
      <c r="H54" s="140">
        <v>30</v>
      </c>
      <c r="I54" s="115">
        <v>6</v>
      </c>
      <c r="J54" s="116">
        <v>20</v>
      </c>
    </row>
    <row r="55" spans="1:12" s="110" customFormat="1" ht="13.5" customHeight="1" x14ac:dyDescent="0.2">
      <c r="A55" s="120"/>
      <c r="B55" s="121" t="s">
        <v>112</v>
      </c>
      <c r="C55" s="113">
        <v>0.13790386130811663</v>
      </c>
      <c r="D55" s="115">
        <v>7</v>
      </c>
      <c r="E55" s="114">
        <v>9</v>
      </c>
      <c r="F55" s="114">
        <v>12</v>
      </c>
      <c r="G55" s="114">
        <v>10</v>
      </c>
      <c r="H55" s="140">
        <v>7</v>
      </c>
      <c r="I55" s="115">
        <v>0</v>
      </c>
      <c r="J55" s="116">
        <v>0</v>
      </c>
    </row>
    <row r="56" spans="1:12" s="110" customFormat="1" ht="13.5" customHeight="1" x14ac:dyDescent="0.2">
      <c r="A56" s="118" t="s">
        <v>113</v>
      </c>
      <c r="B56" s="122" t="s">
        <v>116</v>
      </c>
      <c r="C56" s="113">
        <v>94.208037825059108</v>
      </c>
      <c r="D56" s="115">
        <v>4782</v>
      </c>
      <c r="E56" s="114">
        <v>4930</v>
      </c>
      <c r="F56" s="114">
        <v>5025</v>
      </c>
      <c r="G56" s="114">
        <v>4946</v>
      </c>
      <c r="H56" s="140">
        <v>4817</v>
      </c>
      <c r="I56" s="115">
        <v>-35</v>
      </c>
      <c r="J56" s="116">
        <v>-0.72659331534149885</v>
      </c>
    </row>
    <row r="57" spans="1:12" s="110" customFormat="1" ht="13.5" customHeight="1" x14ac:dyDescent="0.2">
      <c r="A57" s="142"/>
      <c r="B57" s="124" t="s">
        <v>117</v>
      </c>
      <c r="C57" s="125">
        <v>5.791962174940898</v>
      </c>
      <c r="D57" s="143">
        <v>294</v>
      </c>
      <c r="E57" s="144">
        <v>283</v>
      </c>
      <c r="F57" s="144">
        <v>281</v>
      </c>
      <c r="G57" s="144">
        <v>263</v>
      </c>
      <c r="H57" s="145">
        <v>279</v>
      </c>
      <c r="I57" s="143">
        <v>15</v>
      </c>
      <c r="J57" s="146">
        <v>5.376344086021505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38213</v>
      </c>
      <c r="E12" s="236">
        <v>40518</v>
      </c>
      <c r="F12" s="114">
        <v>40974</v>
      </c>
      <c r="G12" s="114">
        <v>40135</v>
      </c>
      <c r="H12" s="140">
        <v>39810</v>
      </c>
      <c r="I12" s="115">
        <v>-1597</v>
      </c>
      <c r="J12" s="116">
        <v>-4.0115548857071088</v>
      </c>
    </row>
    <row r="13" spans="1:15" s="110" customFormat="1" ht="12" customHeight="1" x14ac:dyDescent="0.2">
      <c r="A13" s="118" t="s">
        <v>105</v>
      </c>
      <c r="B13" s="119" t="s">
        <v>106</v>
      </c>
      <c r="C13" s="113">
        <v>57.854656792191136</v>
      </c>
      <c r="D13" s="115">
        <v>22108</v>
      </c>
      <c r="E13" s="114">
        <v>23878</v>
      </c>
      <c r="F13" s="114">
        <v>24281</v>
      </c>
      <c r="G13" s="114">
        <v>23705</v>
      </c>
      <c r="H13" s="140">
        <v>23473</v>
      </c>
      <c r="I13" s="115">
        <v>-1365</v>
      </c>
      <c r="J13" s="116">
        <v>-5.8151919226345159</v>
      </c>
    </row>
    <row r="14" spans="1:15" s="110" customFormat="1" ht="12" customHeight="1" x14ac:dyDescent="0.2">
      <c r="A14" s="118"/>
      <c r="B14" s="119" t="s">
        <v>107</v>
      </c>
      <c r="C14" s="113">
        <v>42.145343207808864</v>
      </c>
      <c r="D14" s="115">
        <v>16105</v>
      </c>
      <c r="E14" s="114">
        <v>16640</v>
      </c>
      <c r="F14" s="114">
        <v>16693</v>
      </c>
      <c r="G14" s="114">
        <v>16430</v>
      </c>
      <c r="H14" s="140">
        <v>16337</v>
      </c>
      <c r="I14" s="115">
        <v>-232</v>
      </c>
      <c r="J14" s="116">
        <v>-1.4200893676929669</v>
      </c>
    </row>
    <row r="15" spans="1:15" s="110" customFormat="1" ht="12" customHeight="1" x14ac:dyDescent="0.2">
      <c r="A15" s="118" t="s">
        <v>105</v>
      </c>
      <c r="B15" s="121" t="s">
        <v>108</v>
      </c>
      <c r="C15" s="113">
        <v>11.718525109256012</v>
      </c>
      <c r="D15" s="115">
        <v>4478</v>
      </c>
      <c r="E15" s="114">
        <v>4740</v>
      </c>
      <c r="F15" s="114">
        <v>4912</v>
      </c>
      <c r="G15" s="114">
        <v>4487</v>
      </c>
      <c r="H15" s="140">
        <v>4593</v>
      </c>
      <c r="I15" s="115">
        <v>-115</v>
      </c>
      <c r="J15" s="116">
        <v>-2.5038101458741564</v>
      </c>
    </row>
    <row r="16" spans="1:15" s="110" customFormat="1" ht="12" customHeight="1" x14ac:dyDescent="0.2">
      <c r="A16" s="118"/>
      <c r="B16" s="121" t="s">
        <v>109</v>
      </c>
      <c r="C16" s="113">
        <v>67.602648313401204</v>
      </c>
      <c r="D16" s="115">
        <v>25833</v>
      </c>
      <c r="E16" s="114">
        <v>27752</v>
      </c>
      <c r="F16" s="114">
        <v>28047</v>
      </c>
      <c r="G16" s="114">
        <v>27895</v>
      </c>
      <c r="H16" s="140">
        <v>27676</v>
      </c>
      <c r="I16" s="115">
        <v>-1843</v>
      </c>
      <c r="J16" s="116">
        <v>-6.6591993062581301</v>
      </c>
    </row>
    <row r="17" spans="1:10" s="110" customFormat="1" ht="12" customHeight="1" x14ac:dyDescent="0.2">
      <c r="A17" s="118"/>
      <c r="B17" s="121" t="s">
        <v>110</v>
      </c>
      <c r="C17" s="113">
        <v>19.789077015675293</v>
      </c>
      <c r="D17" s="115">
        <v>7562</v>
      </c>
      <c r="E17" s="114">
        <v>7700</v>
      </c>
      <c r="F17" s="114">
        <v>7694</v>
      </c>
      <c r="G17" s="114">
        <v>7447</v>
      </c>
      <c r="H17" s="140">
        <v>7253</v>
      </c>
      <c r="I17" s="115">
        <v>309</v>
      </c>
      <c r="J17" s="116">
        <v>4.2603060802426578</v>
      </c>
    </row>
    <row r="18" spans="1:10" s="110" customFormat="1" ht="12" customHeight="1" x14ac:dyDescent="0.2">
      <c r="A18" s="120"/>
      <c r="B18" s="121" t="s">
        <v>111</v>
      </c>
      <c r="C18" s="113">
        <v>0.8897495616674953</v>
      </c>
      <c r="D18" s="115">
        <v>340</v>
      </c>
      <c r="E18" s="114">
        <v>326</v>
      </c>
      <c r="F18" s="114">
        <v>321</v>
      </c>
      <c r="G18" s="114">
        <v>306</v>
      </c>
      <c r="H18" s="140">
        <v>288</v>
      </c>
      <c r="I18" s="115">
        <v>52</v>
      </c>
      <c r="J18" s="116">
        <v>18.055555555555557</v>
      </c>
    </row>
    <row r="19" spans="1:10" s="110" customFormat="1" ht="12" customHeight="1" x14ac:dyDescent="0.2">
      <c r="A19" s="120"/>
      <c r="B19" s="121" t="s">
        <v>112</v>
      </c>
      <c r="C19" s="113">
        <v>0.24075576374532226</v>
      </c>
      <c r="D19" s="115">
        <v>92</v>
      </c>
      <c r="E19" s="114">
        <v>82</v>
      </c>
      <c r="F19" s="114">
        <v>86</v>
      </c>
      <c r="G19" s="114">
        <v>75</v>
      </c>
      <c r="H19" s="140">
        <v>66</v>
      </c>
      <c r="I19" s="115">
        <v>26</v>
      </c>
      <c r="J19" s="116">
        <v>39.393939393939391</v>
      </c>
    </row>
    <row r="20" spans="1:10" s="110" customFormat="1" ht="12" customHeight="1" x14ac:dyDescent="0.2">
      <c r="A20" s="118" t="s">
        <v>113</v>
      </c>
      <c r="B20" s="119" t="s">
        <v>181</v>
      </c>
      <c r="C20" s="113">
        <v>72.645434799675499</v>
      </c>
      <c r="D20" s="115">
        <v>27760</v>
      </c>
      <c r="E20" s="114">
        <v>29798</v>
      </c>
      <c r="F20" s="114">
        <v>30277</v>
      </c>
      <c r="G20" s="114">
        <v>29482</v>
      </c>
      <c r="H20" s="140">
        <v>29312</v>
      </c>
      <c r="I20" s="115">
        <v>-1552</v>
      </c>
      <c r="J20" s="116">
        <v>-5.2947598253275112</v>
      </c>
    </row>
    <row r="21" spans="1:10" s="110" customFormat="1" ht="12" customHeight="1" x14ac:dyDescent="0.2">
      <c r="A21" s="118"/>
      <c r="B21" s="119" t="s">
        <v>182</v>
      </c>
      <c r="C21" s="113">
        <v>27.354565200324497</v>
      </c>
      <c r="D21" s="115">
        <v>10453</v>
      </c>
      <c r="E21" s="114">
        <v>10720</v>
      </c>
      <c r="F21" s="114">
        <v>10697</v>
      </c>
      <c r="G21" s="114">
        <v>10653</v>
      </c>
      <c r="H21" s="140">
        <v>10498</v>
      </c>
      <c r="I21" s="115">
        <v>-45</v>
      </c>
      <c r="J21" s="116">
        <v>-0.42865307677652886</v>
      </c>
    </row>
    <row r="22" spans="1:10" s="110" customFormat="1" ht="12" customHeight="1" x14ac:dyDescent="0.2">
      <c r="A22" s="118" t="s">
        <v>113</v>
      </c>
      <c r="B22" s="119" t="s">
        <v>116</v>
      </c>
      <c r="C22" s="113">
        <v>89.521890456127494</v>
      </c>
      <c r="D22" s="115">
        <v>34209</v>
      </c>
      <c r="E22" s="114">
        <v>36472</v>
      </c>
      <c r="F22" s="114">
        <v>36976</v>
      </c>
      <c r="G22" s="114">
        <v>36289</v>
      </c>
      <c r="H22" s="140">
        <v>36134</v>
      </c>
      <c r="I22" s="115">
        <v>-1925</v>
      </c>
      <c r="J22" s="116">
        <v>-5.3273924835335142</v>
      </c>
    </row>
    <row r="23" spans="1:10" s="110" customFormat="1" ht="12" customHeight="1" x14ac:dyDescent="0.2">
      <c r="A23" s="118"/>
      <c r="B23" s="119" t="s">
        <v>117</v>
      </c>
      <c r="C23" s="113">
        <v>10.457174260068562</v>
      </c>
      <c r="D23" s="115">
        <v>3996</v>
      </c>
      <c r="E23" s="114">
        <v>4040</v>
      </c>
      <c r="F23" s="114">
        <v>3993</v>
      </c>
      <c r="G23" s="114">
        <v>3838</v>
      </c>
      <c r="H23" s="140">
        <v>3670</v>
      </c>
      <c r="I23" s="115">
        <v>326</v>
      </c>
      <c r="J23" s="116">
        <v>8.8828337874659393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65917</v>
      </c>
      <c r="E64" s="236">
        <v>66007</v>
      </c>
      <c r="F64" s="236">
        <v>66554</v>
      </c>
      <c r="G64" s="236">
        <v>65651</v>
      </c>
      <c r="H64" s="140">
        <v>65482</v>
      </c>
      <c r="I64" s="115">
        <v>435</v>
      </c>
      <c r="J64" s="116">
        <v>0.66430469441984052</v>
      </c>
    </row>
    <row r="65" spans="1:12" s="110" customFormat="1" ht="12" customHeight="1" x14ac:dyDescent="0.2">
      <c r="A65" s="118" t="s">
        <v>105</v>
      </c>
      <c r="B65" s="119" t="s">
        <v>106</v>
      </c>
      <c r="C65" s="113">
        <v>54.30010467709392</v>
      </c>
      <c r="D65" s="235">
        <v>35793</v>
      </c>
      <c r="E65" s="236">
        <v>35865</v>
      </c>
      <c r="F65" s="236">
        <v>36353</v>
      </c>
      <c r="G65" s="236">
        <v>35826</v>
      </c>
      <c r="H65" s="140">
        <v>35720</v>
      </c>
      <c r="I65" s="115">
        <v>73</v>
      </c>
      <c r="J65" s="116">
        <v>0.20436730123180291</v>
      </c>
    </row>
    <row r="66" spans="1:12" s="110" customFormat="1" ht="12" customHeight="1" x14ac:dyDescent="0.2">
      <c r="A66" s="118"/>
      <c r="B66" s="119" t="s">
        <v>107</v>
      </c>
      <c r="C66" s="113">
        <v>45.69989532290608</v>
      </c>
      <c r="D66" s="235">
        <v>30124</v>
      </c>
      <c r="E66" s="236">
        <v>30142</v>
      </c>
      <c r="F66" s="236">
        <v>30201</v>
      </c>
      <c r="G66" s="236">
        <v>29825</v>
      </c>
      <c r="H66" s="140">
        <v>29762</v>
      </c>
      <c r="I66" s="115">
        <v>362</v>
      </c>
      <c r="J66" s="116">
        <v>1.216316107788455</v>
      </c>
    </row>
    <row r="67" spans="1:12" s="110" customFormat="1" ht="12" customHeight="1" x14ac:dyDescent="0.2">
      <c r="A67" s="118" t="s">
        <v>105</v>
      </c>
      <c r="B67" s="121" t="s">
        <v>108</v>
      </c>
      <c r="C67" s="113">
        <v>11.695010391856426</v>
      </c>
      <c r="D67" s="235">
        <v>7709</v>
      </c>
      <c r="E67" s="236">
        <v>7896</v>
      </c>
      <c r="F67" s="236">
        <v>8180</v>
      </c>
      <c r="G67" s="236">
        <v>7618</v>
      </c>
      <c r="H67" s="140">
        <v>7771</v>
      </c>
      <c r="I67" s="115">
        <v>-62</v>
      </c>
      <c r="J67" s="116">
        <v>-0.79783811607257749</v>
      </c>
    </row>
    <row r="68" spans="1:12" s="110" customFormat="1" ht="12" customHeight="1" x14ac:dyDescent="0.2">
      <c r="A68" s="118"/>
      <c r="B68" s="121" t="s">
        <v>109</v>
      </c>
      <c r="C68" s="113">
        <v>66.871975362956448</v>
      </c>
      <c r="D68" s="235">
        <v>44080</v>
      </c>
      <c r="E68" s="236">
        <v>44185</v>
      </c>
      <c r="F68" s="236">
        <v>44544</v>
      </c>
      <c r="G68" s="236">
        <v>44505</v>
      </c>
      <c r="H68" s="140">
        <v>44474</v>
      </c>
      <c r="I68" s="115">
        <v>-394</v>
      </c>
      <c r="J68" s="116">
        <v>-0.88591086927193419</v>
      </c>
    </row>
    <row r="69" spans="1:12" s="110" customFormat="1" ht="12" customHeight="1" x14ac:dyDescent="0.2">
      <c r="A69" s="118"/>
      <c r="B69" s="121" t="s">
        <v>110</v>
      </c>
      <c r="C69" s="113">
        <v>20.698757528406937</v>
      </c>
      <c r="D69" s="235">
        <v>13644</v>
      </c>
      <c r="E69" s="236">
        <v>13450</v>
      </c>
      <c r="F69" s="236">
        <v>13372</v>
      </c>
      <c r="G69" s="236">
        <v>13102</v>
      </c>
      <c r="H69" s="140">
        <v>12828</v>
      </c>
      <c r="I69" s="115">
        <v>816</v>
      </c>
      <c r="J69" s="116">
        <v>6.3610851262862491</v>
      </c>
    </row>
    <row r="70" spans="1:12" s="110" customFormat="1" ht="12" customHeight="1" x14ac:dyDescent="0.2">
      <c r="A70" s="120"/>
      <c r="B70" s="121" t="s">
        <v>111</v>
      </c>
      <c r="C70" s="113">
        <v>0.73425671678019322</v>
      </c>
      <c r="D70" s="235">
        <v>484</v>
      </c>
      <c r="E70" s="236">
        <v>476</v>
      </c>
      <c r="F70" s="236">
        <v>458</v>
      </c>
      <c r="G70" s="236">
        <v>426</v>
      </c>
      <c r="H70" s="140">
        <v>409</v>
      </c>
      <c r="I70" s="115">
        <v>75</v>
      </c>
      <c r="J70" s="116">
        <v>18.337408312958434</v>
      </c>
    </row>
    <row r="71" spans="1:12" s="110" customFormat="1" ht="12" customHeight="1" x14ac:dyDescent="0.2">
      <c r="A71" s="120"/>
      <c r="B71" s="121" t="s">
        <v>112</v>
      </c>
      <c r="C71" s="113">
        <v>0.22604184049638182</v>
      </c>
      <c r="D71" s="235">
        <v>149</v>
      </c>
      <c r="E71" s="236">
        <v>135</v>
      </c>
      <c r="F71" s="236">
        <v>132</v>
      </c>
      <c r="G71" s="236">
        <v>109</v>
      </c>
      <c r="H71" s="140">
        <v>95</v>
      </c>
      <c r="I71" s="115">
        <v>54</v>
      </c>
      <c r="J71" s="116">
        <v>56.842105263157897</v>
      </c>
    </row>
    <row r="72" spans="1:12" s="110" customFormat="1" ht="12" customHeight="1" x14ac:dyDescent="0.2">
      <c r="A72" s="118" t="s">
        <v>113</v>
      </c>
      <c r="B72" s="119" t="s">
        <v>181</v>
      </c>
      <c r="C72" s="113">
        <v>71.194077400367135</v>
      </c>
      <c r="D72" s="235">
        <v>46929</v>
      </c>
      <c r="E72" s="236">
        <v>47048</v>
      </c>
      <c r="F72" s="236">
        <v>47706</v>
      </c>
      <c r="G72" s="236">
        <v>47100</v>
      </c>
      <c r="H72" s="140">
        <v>47115</v>
      </c>
      <c r="I72" s="115">
        <v>-186</v>
      </c>
      <c r="J72" s="116">
        <v>-0.39477873288761539</v>
      </c>
    </row>
    <row r="73" spans="1:12" s="110" customFormat="1" ht="12" customHeight="1" x14ac:dyDescent="0.2">
      <c r="A73" s="118"/>
      <c r="B73" s="119" t="s">
        <v>182</v>
      </c>
      <c r="C73" s="113">
        <v>28.805922599632872</v>
      </c>
      <c r="D73" s="115">
        <v>18988</v>
      </c>
      <c r="E73" s="114">
        <v>18959</v>
      </c>
      <c r="F73" s="114">
        <v>18848</v>
      </c>
      <c r="G73" s="114">
        <v>18551</v>
      </c>
      <c r="H73" s="140">
        <v>18367</v>
      </c>
      <c r="I73" s="115">
        <v>621</v>
      </c>
      <c r="J73" s="116">
        <v>3.3810638645396636</v>
      </c>
    </row>
    <row r="74" spans="1:12" s="110" customFormat="1" ht="12" customHeight="1" x14ac:dyDescent="0.2">
      <c r="A74" s="118" t="s">
        <v>113</v>
      </c>
      <c r="B74" s="119" t="s">
        <v>116</v>
      </c>
      <c r="C74" s="113">
        <v>94.526449929456746</v>
      </c>
      <c r="D74" s="115">
        <v>62309</v>
      </c>
      <c r="E74" s="114">
        <v>62496</v>
      </c>
      <c r="F74" s="114">
        <v>63022</v>
      </c>
      <c r="G74" s="114">
        <v>62308</v>
      </c>
      <c r="H74" s="140">
        <v>62208</v>
      </c>
      <c r="I74" s="115">
        <v>101</v>
      </c>
      <c r="J74" s="116">
        <v>0.1623585390946502</v>
      </c>
    </row>
    <row r="75" spans="1:12" s="110" customFormat="1" ht="12" customHeight="1" x14ac:dyDescent="0.2">
      <c r="A75" s="142"/>
      <c r="B75" s="124" t="s">
        <v>117</v>
      </c>
      <c r="C75" s="125">
        <v>5.4523112398925919</v>
      </c>
      <c r="D75" s="143">
        <v>3594</v>
      </c>
      <c r="E75" s="144">
        <v>3501</v>
      </c>
      <c r="F75" s="144">
        <v>3521</v>
      </c>
      <c r="G75" s="144">
        <v>3328</v>
      </c>
      <c r="H75" s="145">
        <v>3261</v>
      </c>
      <c r="I75" s="143">
        <v>333</v>
      </c>
      <c r="J75" s="146">
        <v>10.211591536338547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38213</v>
      </c>
      <c r="G11" s="114">
        <v>40518</v>
      </c>
      <c r="H11" s="114">
        <v>40974</v>
      </c>
      <c r="I11" s="114">
        <v>40135</v>
      </c>
      <c r="J11" s="140">
        <v>39810</v>
      </c>
      <c r="K11" s="114">
        <v>-1597</v>
      </c>
      <c r="L11" s="116">
        <v>-4.0115548857071088</v>
      </c>
    </row>
    <row r="12" spans="1:17" s="110" customFormat="1" ht="24.95" customHeight="1" x14ac:dyDescent="0.2">
      <c r="A12" s="604" t="s">
        <v>185</v>
      </c>
      <c r="B12" s="605"/>
      <c r="C12" s="605"/>
      <c r="D12" s="606"/>
      <c r="E12" s="113">
        <v>57.854656792191136</v>
      </c>
      <c r="F12" s="115">
        <v>22108</v>
      </c>
      <c r="G12" s="114">
        <v>23878</v>
      </c>
      <c r="H12" s="114">
        <v>24281</v>
      </c>
      <c r="I12" s="114">
        <v>23705</v>
      </c>
      <c r="J12" s="140">
        <v>23473</v>
      </c>
      <c r="K12" s="114">
        <v>-1365</v>
      </c>
      <c r="L12" s="116">
        <v>-5.8151919226345159</v>
      </c>
    </row>
    <row r="13" spans="1:17" s="110" customFormat="1" ht="15" customHeight="1" x14ac:dyDescent="0.2">
      <c r="A13" s="120"/>
      <c r="B13" s="612" t="s">
        <v>107</v>
      </c>
      <c r="C13" s="612"/>
      <c r="E13" s="113">
        <v>42.145343207808864</v>
      </c>
      <c r="F13" s="115">
        <v>16105</v>
      </c>
      <c r="G13" s="114">
        <v>16640</v>
      </c>
      <c r="H13" s="114">
        <v>16693</v>
      </c>
      <c r="I13" s="114">
        <v>16430</v>
      </c>
      <c r="J13" s="140">
        <v>16337</v>
      </c>
      <c r="K13" s="114">
        <v>-232</v>
      </c>
      <c r="L13" s="116">
        <v>-1.4200893676929669</v>
      </c>
    </row>
    <row r="14" spans="1:17" s="110" customFormat="1" ht="24.95" customHeight="1" x14ac:dyDescent="0.2">
      <c r="A14" s="604" t="s">
        <v>186</v>
      </c>
      <c r="B14" s="605"/>
      <c r="C14" s="605"/>
      <c r="D14" s="606"/>
      <c r="E14" s="113">
        <v>11.718525109256012</v>
      </c>
      <c r="F14" s="115">
        <v>4478</v>
      </c>
      <c r="G14" s="114">
        <v>4740</v>
      </c>
      <c r="H14" s="114">
        <v>4912</v>
      </c>
      <c r="I14" s="114">
        <v>4487</v>
      </c>
      <c r="J14" s="140">
        <v>4593</v>
      </c>
      <c r="K14" s="114">
        <v>-115</v>
      </c>
      <c r="L14" s="116">
        <v>-2.5038101458741564</v>
      </c>
    </row>
    <row r="15" spans="1:17" s="110" customFormat="1" ht="15" customHeight="1" x14ac:dyDescent="0.2">
      <c r="A15" s="120"/>
      <c r="B15" s="119"/>
      <c r="C15" s="258" t="s">
        <v>106</v>
      </c>
      <c r="E15" s="113">
        <v>61.634658329611433</v>
      </c>
      <c r="F15" s="115">
        <v>2760</v>
      </c>
      <c r="G15" s="114">
        <v>2940</v>
      </c>
      <c r="H15" s="114">
        <v>3071</v>
      </c>
      <c r="I15" s="114">
        <v>2777</v>
      </c>
      <c r="J15" s="140">
        <v>2817</v>
      </c>
      <c r="K15" s="114">
        <v>-57</v>
      </c>
      <c r="L15" s="116">
        <v>-2.0234291799787005</v>
      </c>
    </row>
    <row r="16" spans="1:17" s="110" customFormat="1" ht="15" customHeight="1" x14ac:dyDescent="0.2">
      <c r="A16" s="120"/>
      <c r="B16" s="119"/>
      <c r="C16" s="258" t="s">
        <v>107</v>
      </c>
      <c r="E16" s="113">
        <v>38.365341670388567</v>
      </c>
      <c r="F16" s="115">
        <v>1718</v>
      </c>
      <c r="G16" s="114">
        <v>1800</v>
      </c>
      <c r="H16" s="114">
        <v>1841</v>
      </c>
      <c r="I16" s="114">
        <v>1710</v>
      </c>
      <c r="J16" s="140">
        <v>1776</v>
      </c>
      <c r="K16" s="114">
        <v>-58</v>
      </c>
      <c r="L16" s="116">
        <v>-3.2657657657657659</v>
      </c>
    </row>
    <row r="17" spans="1:12" s="110" customFormat="1" ht="15" customHeight="1" x14ac:dyDescent="0.2">
      <c r="A17" s="120"/>
      <c r="B17" s="121" t="s">
        <v>109</v>
      </c>
      <c r="C17" s="258"/>
      <c r="E17" s="113">
        <v>67.602648313401204</v>
      </c>
      <c r="F17" s="115">
        <v>25833</v>
      </c>
      <c r="G17" s="114">
        <v>27752</v>
      </c>
      <c r="H17" s="114">
        <v>28047</v>
      </c>
      <c r="I17" s="114">
        <v>27895</v>
      </c>
      <c r="J17" s="140">
        <v>27676</v>
      </c>
      <c r="K17" s="114">
        <v>-1843</v>
      </c>
      <c r="L17" s="116">
        <v>-6.6591993062581301</v>
      </c>
    </row>
    <row r="18" spans="1:12" s="110" customFormat="1" ht="15" customHeight="1" x14ac:dyDescent="0.2">
      <c r="A18" s="120"/>
      <c r="B18" s="119"/>
      <c r="C18" s="258" t="s">
        <v>106</v>
      </c>
      <c r="E18" s="113">
        <v>57.980102969070572</v>
      </c>
      <c r="F18" s="115">
        <v>14978</v>
      </c>
      <c r="G18" s="114">
        <v>16424</v>
      </c>
      <c r="H18" s="114">
        <v>16657</v>
      </c>
      <c r="I18" s="114">
        <v>16517</v>
      </c>
      <c r="J18" s="140">
        <v>16371</v>
      </c>
      <c r="K18" s="114">
        <v>-1393</v>
      </c>
      <c r="L18" s="116">
        <v>-8.5089487508399007</v>
      </c>
    </row>
    <row r="19" spans="1:12" s="110" customFormat="1" ht="15" customHeight="1" x14ac:dyDescent="0.2">
      <c r="A19" s="120"/>
      <c r="B19" s="119"/>
      <c r="C19" s="258" t="s">
        <v>107</v>
      </c>
      <c r="E19" s="113">
        <v>42.019897030929428</v>
      </c>
      <c r="F19" s="115">
        <v>10855</v>
      </c>
      <c r="G19" s="114">
        <v>11328</v>
      </c>
      <c r="H19" s="114">
        <v>11390</v>
      </c>
      <c r="I19" s="114">
        <v>11378</v>
      </c>
      <c r="J19" s="140">
        <v>11305</v>
      </c>
      <c r="K19" s="114">
        <v>-450</v>
      </c>
      <c r="L19" s="116">
        <v>-3.9805395842547546</v>
      </c>
    </row>
    <row r="20" spans="1:12" s="110" customFormat="1" ht="15" customHeight="1" x14ac:dyDescent="0.2">
      <c r="A20" s="120"/>
      <c r="B20" s="121" t="s">
        <v>110</v>
      </c>
      <c r="C20" s="258"/>
      <c r="E20" s="113">
        <v>19.789077015675293</v>
      </c>
      <c r="F20" s="115">
        <v>7562</v>
      </c>
      <c r="G20" s="114">
        <v>7700</v>
      </c>
      <c r="H20" s="114">
        <v>7694</v>
      </c>
      <c r="I20" s="114">
        <v>7447</v>
      </c>
      <c r="J20" s="140">
        <v>7253</v>
      </c>
      <c r="K20" s="114">
        <v>309</v>
      </c>
      <c r="L20" s="116">
        <v>4.2603060802426578</v>
      </c>
    </row>
    <row r="21" spans="1:12" s="110" customFormat="1" ht="15" customHeight="1" x14ac:dyDescent="0.2">
      <c r="A21" s="120"/>
      <c r="B21" s="119"/>
      <c r="C21" s="258" t="s">
        <v>106</v>
      </c>
      <c r="E21" s="113">
        <v>54.985453583708015</v>
      </c>
      <c r="F21" s="115">
        <v>4158</v>
      </c>
      <c r="G21" s="114">
        <v>4307</v>
      </c>
      <c r="H21" s="114">
        <v>4339</v>
      </c>
      <c r="I21" s="114">
        <v>4210</v>
      </c>
      <c r="J21" s="140">
        <v>4097</v>
      </c>
      <c r="K21" s="114">
        <v>61</v>
      </c>
      <c r="L21" s="116">
        <v>1.4888943129118868</v>
      </c>
    </row>
    <row r="22" spans="1:12" s="110" customFormat="1" ht="15" customHeight="1" x14ac:dyDescent="0.2">
      <c r="A22" s="120"/>
      <c r="B22" s="119"/>
      <c r="C22" s="258" t="s">
        <v>107</v>
      </c>
      <c r="E22" s="113">
        <v>45.014546416291985</v>
      </c>
      <c r="F22" s="115">
        <v>3404</v>
      </c>
      <c r="G22" s="114">
        <v>3393</v>
      </c>
      <c r="H22" s="114">
        <v>3355</v>
      </c>
      <c r="I22" s="114">
        <v>3237</v>
      </c>
      <c r="J22" s="140">
        <v>3156</v>
      </c>
      <c r="K22" s="114">
        <v>248</v>
      </c>
      <c r="L22" s="116">
        <v>7.8580481622306717</v>
      </c>
    </row>
    <row r="23" spans="1:12" s="110" customFormat="1" ht="15" customHeight="1" x14ac:dyDescent="0.2">
      <c r="A23" s="120"/>
      <c r="B23" s="121" t="s">
        <v>111</v>
      </c>
      <c r="C23" s="258"/>
      <c r="E23" s="113">
        <v>0.8897495616674953</v>
      </c>
      <c r="F23" s="115">
        <v>340</v>
      </c>
      <c r="G23" s="114">
        <v>326</v>
      </c>
      <c r="H23" s="114">
        <v>321</v>
      </c>
      <c r="I23" s="114">
        <v>306</v>
      </c>
      <c r="J23" s="140">
        <v>288</v>
      </c>
      <c r="K23" s="114">
        <v>52</v>
      </c>
      <c r="L23" s="116">
        <v>18.055555555555557</v>
      </c>
    </row>
    <row r="24" spans="1:12" s="110" customFormat="1" ht="15" customHeight="1" x14ac:dyDescent="0.2">
      <c r="A24" s="120"/>
      <c r="B24" s="119"/>
      <c r="C24" s="258" t="s">
        <v>106</v>
      </c>
      <c r="E24" s="113">
        <v>62.352941176470587</v>
      </c>
      <c r="F24" s="115">
        <v>212</v>
      </c>
      <c r="G24" s="114">
        <v>207</v>
      </c>
      <c r="H24" s="114">
        <v>214</v>
      </c>
      <c r="I24" s="114">
        <v>201</v>
      </c>
      <c r="J24" s="140">
        <v>188</v>
      </c>
      <c r="K24" s="114">
        <v>24</v>
      </c>
      <c r="L24" s="116">
        <v>12.76595744680851</v>
      </c>
    </row>
    <row r="25" spans="1:12" s="110" customFormat="1" ht="15" customHeight="1" x14ac:dyDescent="0.2">
      <c r="A25" s="120"/>
      <c r="B25" s="119"/>
      <c r="C25" s="258" t="s">
        <v>107</v>
      </c>
      <c r="E25" s="113">
        <v>37.647058823529413</v>
      </c>
      <c r="F25" s="115">
        <v>128</v>
      </c>
      <c r="G25" s="114">
        <v>119</v>
      </c>
      <c r="H25" s="114">
        <v>107</v>
      </c>
      <c r="I25" s="114">
        <v>105</v>
      </c>
      <c r="J25" s="140">
        <v>100</v>
      </c>
      <c r="K25" s="114">
        <v>28</v>
      </c>
      <c r="L25" s="116">
        <v>28</v>
      </c>
    </row>
    <row r="26" spans="1:12" s="110" customFormat="1" ht="15" customHeight="1" x14ac:dyDescent="0.2">
      <c r="A26" s="120"/>
      <c r="C26" s="121" t="s">
        <v>187</v>
      </c>
      <c r="D26" s="110" t="s">
        <v>188</v>
      </c>
      <c r="E26" s="113">
        <v>0.24075576374532226</v>
      </c>
      <c r="F26" s="115">
        <v>92</v>
      </c>
      <c r="G26" s="114">
        <v>82</v>
      </c>
      <c r="H26" s="114">
        <v>86</v>
      </c>
      <c r="I26" s="114">
        <v>75</v>
      </c>
      <c r="J26" s="140">
        <v>66</v>
      </c>
      <c r="K26" s="114">
        <v>26</v>
      </c>
      <c r="L26" s="116">
        <v>39.393939393939391</v>
      </c>
    </row>
    <row r="27" spans="1:12" s="110" customFormat="1" ht="15" customHeight="1" x14ac:dyDescent="0.2">
      <c r="A27" s="120"/>
      <c r="B27" s="119"/>
      <c r="D27" s="259" t="s">
        <v>106</v>
      </c>
      <c r="E27" s="113">
        <v>50</v>
      </c>
      <c r="F27" s="115">
        <v>46</v>
      </c>
      <c r="G27" s="114">
        <v>44</v>
      </c>
      <c r="H27" s="114">
        <v>50</v>
      </c>
      <c r="I27" s="114">
        <v>44</v>
      </c>
      <c r="J27" s="140">
        <v>35</v>
      </c>
      <c r="K27" s="114">
        <v>11</v>
      </c>
      <c r="L27" s="116">
        <v>31.428571428571427</v>
      </c>
    </row>
    <row r="28" spans="1:12" s="110" customFormat="1" ht="15" customHeight="1" x14ac:dyDescent="0.2">
      <c r="A28" s="120"/>
      <c r="B28" s="119"/>
      <c r="D28" s="259" t="s">
        <v>107</v>
      </c>
      <c r="E28" s="113">
        <v>50</v>
      </c>
      <c r="F28" s="115">
        <v>46</v>
      </c>
      <c r="G28" s="114">
        <v>38</v>
      </c>
      <c r="H28" s="114">
        <v>36</v>
      </c>
      <c r="I28" s="114">
        <v>31</v>
      </c>
      <c r="J28" s="140">
        <v>31</v>
      </c>
      <c r="K28" s="114">
        <v>15</v>
      </c>
      <c r="L28" s="116">
        <v>48.387096774193552</v>
      </c>
    </row>
    <row r="29" spans="1:12" s="110" customFormat="1" ht="24.95" customHeight="1" x14ac:dyDescent="0.2">
      <c r="A29" s="604" t="s">
        <v>189</v>
      </c>
      <c r="B29" s="605"/>
      <c r="C29" s="605"/>
      <c r="D29" s="606"/>
      <c r="E29" s="113">
        <v>89.521890456127494</v>
      </c>
      <c r="F29" s="115">
        <v>34209</v>
      </c>
      <c r="G29" s="114">
        <v>36472</v>
      </c>
      <c r="H29" s="114">
        <v>36976</v>
      </c>
      <c r="I29" s="114">
        <v>36289</v>
      </c>
      <c r="J29" s="140">
        <v>36134</v>
      </c>
      <c r="K29" s="114">
        <v>-1925</v>
      </c>
      <c r="L29" s="116">
        <v>-5.3273924835335142</v>
      </c>
    </row>
    <row r="30" spans="1:12" s="110" customFormat="1" ht="15" customHeight="1" x14ac:dyDescent="0.2">
      <c r="A30" s="120"/>
      <c r="B30" s="119"/>
      <c r="C30" s="258" t="s">
        <v>106</v>
      </c>
      <c r="E30" s="113">
        <v>55.739717618170658</v>
      </c>
      <c r="F30" s="115">
        <v>19068</v>
      </c>
      <c r="G30" s="114">
        <v>20809</v>
      </c>
      <c r="H30" s="114">
        <v>21235</v>
      </c>
      <c r="I30" s="114">
        <v>20797</v>
      </c>
      <c r="J30" s="140">
        <v>20688</v>
      </c>
      <c r="K30" s="114">
        <v>-1620</v>
      </c>
      <c r="L30" s="116">
        <v>-7.830626450116009</v>
      </c>
    </row>
    <row r="31" spans="1:12" s="110" customFormat="1" ht="15" customHeight="1" x14ac:dyDescent="0.2">
      <c r="A31" s="120"/>
      <c r="B31" s="119"/>
      <c r="C31" s="258" t="s">
        <v>107</v>
      </c>
      <c r="E31" s="113">
        <v>44.260282381829342</v>
      </c>
      <c r="F31" s="115">
        <v>15141</v>
      </c>
      <c r="G31" s="114">
        <v>15663</v>
      </c>
      <c r="H31" s="114">
        <v>15741</v>
      </c>
      <c r="I31" s="114">
        <v>15492</v>
      </c>
      <c r="J31" s="140">
        <v>15446</v>
      </c>
      <c r="K31" s="114">
        <v>-305</v>
      </c>
      <c r="L31" s="116">
        <v>-1.9746212611679399</v>
      </c>
    </row>
    <row r="32" spans="1:12" s="110" customFormat="1" ht="15" customHeight="1" x14ac:dyDescent="0.2">
      <c r="A32" s="120"/>
      <c r="B32" s="119" t="s">
        <v>117</v>
      </c>
      <c r="C32" s="258"/>
      <c r="E32" s="113">
        <v>10.457174260068562</v>
      </c>
      <c r="F32" s="115">
        <v>3996</v>
      </c>
      <c r="G32" s="114">
        <v>4040</v>
      </c>
      <c r="H32" s="114">
        <v>3993</v>
      </c>
      <c r="I32" s="114">
        <v>3838</v>
      </c>
      <c r="J32" s="140">
        <v>3670</v>
      </c>
      <c r="K32" s="114">
        <v>326</v>
      </c>
      <c r="L32" s="116">
        <v>8.8828337874659393</v>
      </c>
    </row>
    <row r="33" spans="1:12" s="110" customFormat="1" ht="15" customHeight="1" x14ac:dyDescent="0.2">
      <c r="A33" s="120"/>
      <c r="B33" s="119"/>
      <c r="C33" s="258" t="s">
        <v>106</v>
      </c>
      <c r="E33" s="113">
        <v>75.950950950950954</v>
      </c>
      <c r="F33" s="115">
        <v>3035</v>
      </c>
      <c r="G33" s="114">
        <v>3065</v>
      </c>
      <c r="H33" s="114">
        <v>3042</v>
      </c>
      <c r="I33" s="114">
        <v>2901</v>
      </c>
      <c r="J33" s="140">
        <v>2780</v>
      </c>
      <c r="K33" s="114">
        <v>255</v>
      </c>
      <c r="L33" s="116">
        <v>9.1726618705035978</v>
      </c>
    </row>
    <row r="34" spans="1:12" s="110" customFormat="1" ht="15" customHeight="1" x14ac:dyDescent="0.2">
      <c r="A34" s="120"/>
      <c r="B34" s="119"/>
      <c r="C34" s="258" t="s">
        <v>107</v>
      </c>
      <c r="E34" s="113">
        <v>24.049049049049049</v>
      </c>
      <c r="F34" s="115">
        <v>961</v>
      </c>
      <c r="G34" s="114">
        <v>975</v>
      </c>
      <c r="H34" s="114">
        <v>951</v>
      </c>
      <c r="I34" s="114">
        <v>937</v>
      </c>
      <c r="J34" s="140">
        <v>890</v>
      </c>
      <c r="K34" s="114">
        <v>71</v>
      </c>
      <c r="L34" s="116">
        <v>7.9775280898876408</v>
      </c>
    </row>
    <row r="35" spans="1:12" s="110" customFormat="1" ht="24.95" customHeight="1" x14ac:dyDescent="0.2">
      <c r="A35" s="604" t="s">
        <v>190</v>
      </c>
      <c r="B35" s="605"/>
      <c r="C35" s="605"/>
      <c r="D35" s="606"/>
      <c r="E35" s="113">
        <v>72.645434799675499</v>
      </c>
      <c r="F35" s="115">
        <v>27760</v>
      </c>
      <c r="G35" s="114">
        <v>29798</v>
      </c>
      <c r="H35" s="114">
        <v>30277</v>
      </c>
      <c r="I35" s="114">
        <v>29482</v>
      </c>
      <c r="J35" s="140">
        <v>29312</v>
      </c>
      <c r="K35" s="114">
        <v>-1552</v>
      </c>
      <c r="L35" s="116">
        <v>-5.2947598253275112</v>
      </c>
    </row>
    <row r="36" spans="1:12" s="110" customFormat="1" ht="15" customHeight="1" x14ac:dyDescent="0.2">
      <c r="A36" s="120"/>
      <c r="B36" s="119"/>
      <c r="C36" s="258" t="s">
        <v>106</v>
      </c>
      <c r="E36" s="113">
        <v>74.25432276657061</v>
      </c>
      <c r="F36" s="115">
        <v>20613</v>
      </c>
      <c r="G36" s="114">
        <v>22230</v>
      </c>
      <c r="H36" s="114">
        <v>22636</v>
      </c>
      <c r="I36" s="114">
        <v>22052</v>
      </c>
      <c r="J36" s="140">
        <v>21918</v>
      </c>
      <c r="K36" s="114">
        <v>-1305</v>
      </c>
      <c r="L36" s="116">
        <v>-5.9540104024089793</v>
      </c>
    </row>
    <row r="37" spans="1:12" s="110" customFormat="1" ht="15" customHeight="1" x14ac:dyDescent="0.2">
      <c r="A37" s="120"/>
      <c r="B37" s="119"/>
      <c r="C37" s="258" t="s">
        <v>107</v>
      </c>
      <c r="E37" s="113">
        <v>25.745677233429394</v>
      </c>
      <c r="F37" s="115">
        <v>7147</v>
      </c>
      <c r="G37" s="114">
        <v>7568</v>
      </c>
      <c r="H37" s="114">
        <v>7641</v>
      </c>
      <c r="I37" s="114">
        <v>7430</v>
      </c>
      <c r="J37" s="140">
        <v>7394</v>
      </c>
      <c r="K37" s="114">
        <v>-247</v>
      </c>
      <c r="L37" s="116">
        <v>-3.3405463889640248</v>
      </c>
    </row>
    <row r="38" spans="1:12" s="110" customFormat="1" ht="15" customHeight="1" x14ac:dyDescent="0.2">
      <c r="A38" s="120"/>
      <c r="B38" s="119" t="s">
        <v>182</v>
      </c>
      <c r="C38" s="258"/>
      <c r="E38" s="113">
        <v>27.354565200324497</v>
      </c>
      <c r="F38" s="115">
        <v>10453</v>
      </c>
      <c r="G38" s="114">
        <v>10720</v>
      </c>
      <c r="H38" s="114">
        <v>10697</v>
      </c>
      <c r="I38" s="114">
        <v>10653</v>
      </c>
      <c r="J38" s="140">
        <v>10498</v>
      </c>
      <c r="K38" s="114">
        <v>-45</v>
      </c>
      <c r="L38" s="116">
        <v>-0.42865307677652886</v>
      </c>
    </row>
    <row r="39" spans="1:12" s="110" customFormat="1" ht="15" customHeight="1" x14ac:dyDescent="0.2">
      <c r="A39" s="120"/>
      <c r="B39" s="119"/>
      <c r="C39" s="258" t="s">
        <v>106</v>
      </c>
      <c r="E39" s="113">
        <v>14.302114225581173</v>
      </c>
      <c r="F39" s="115">
        <v>1495</v>
      </c>
      <c r="G39" s="114">
        <v>1648</v>
      </c>
      <c r="H39" s="114">
        <v>1645</v>
      </c>
      <c r="I39" s="114">
        <v>1653</v>
      </c>
      <c r="J39" s="140">
        <v>1555</v>
      </c>
      <c r="K39" s="114">
        <v>-60</v>
      </c>
      <c r="L39" s="116">
        <v>-3.8585209003215435</v>
      </c>
    </row>
    <row r="40" spans="1:12" s="110" customFormat="1" ht="15" customHeight="1" x14ac:dyDescent="0.2">
      <c r="A40" s="120"/>
      <c r="B40" s="119"/>
      <c r="C40" s="258" t="s">
        <v>107</v>
      </c>
      <c r="E40" s="113">
        <v>85.697885774418822</v>
      </c>
      <c r="F40" s="115">
        <v>8958</v>
      </c>
      <c r="G40" s="114">
        <v>9072</v>
      </c>
      <c r="H40" s="114">
        <v>9052</v>
      </c>
      <c r="I40" s="114">
        <v>9000</v>
      </c>
      <c r="J40" s="140">
        <v>8943</v>
      </c>
      <c r="K40" s="114">
        <v>15</v>
      </c>
      <c r="L40" s="116">
        <v>0.1677289500167729</v>
      </c>
    </row>
    <row r="41" spans="1:12" s="110" customFormat="1" ht="24.75" customHeight="1" x14ac:dyDescent="0.2">
      <c r="A41" s="604" t="s">
        <v>519</v>
      </c>
      <c r="B41" s="605"/>
      <c r="C41" s="605"/>
      <c r="D41" s="606"/>
      <c r="E41" s="113">
        <v>4.5612749587836596</v>
      </c>
      <c r="F41" s="115">
        <v>1743</v>
      </c>
      <c r="G41" s="114">
        <v>1957</v>
      </c>
      <c r="H41" s="114">
        <v>1993</v>
      </c>
      <c r="I41" s="114">
        <v>1693</v>
      </c>
      <c r="J41" s="140">
        <v>1731</v>
      </c>
      <c r="K41" s="114">
        <v>12</v>
      </c>
      <c r="L41" s="116">
        <v>0.69324090121317161</v>
      </c>
    </row>
    <row r="42" spans="1:12" s="110" customFormat="1" ht="15" customHeight="1" x14ac:dyDescent="0.2">
      <c r="A42" s="120"/>
      <c r="B42" s="119"/>
      <c r="C42" s="258" t="s">
        <v>106</v>
      </c>
      <c r="E42" s="113">
        <v>65.347102696500286</v>
      </c>
      <c r="F42" s="115">
        <v>1139</v>
      </c>
      <c r="G42" s="114">
        <v>1302</v>
      </c>
      <c r="H42" s="114">
        <v>1327</v>
      </c>
      <c r="I42" s="114">
        <v>1085</v>
      </c>
      <c r="J42" s="140">
        <v>1117</v>
      </c>
      <c r="K42" s="114">
        <v>22</v>
      </c>
      <c r="L42" s="116">
        <v>1.9695613249776187</v>
      </c>
    </row>
    <row r="43" spans="1:12" s="110" customFormat="1" ht="15" customHeight="1" x14ac:dyDescent="0.2">
      <c r="A43" s="123"/>
      <c r="B43" s="124"/>
      <c r="C43" s="260" t="s">
        <v>107</v>
      </c>
      <c r="D43" s="261"/>
      <c r="E43" s="125">
        <v>34.652897303499714</v>
      </c>
      <c r="F43" s="143">
        <v>604</v>
      </c>
      <c r="G43" s="144">
        <v>655</v>
      </c>
      <c r="H43" s="144">
        <v>666</v>
      </c>
      <c r="I43" s="144">
        <v>608</v>
      </c>
      <c r="J43" s="145">
        <v>614</v>
      </c>
      <c r="K43" s="144">
        <v>-10</v>
      </c>
      <c r="L43" s="146">
        <v>-1.6286644951140066</v>
      </c>
    </row>
    <row r="44" spans="1:12" s="110" customFormat="1" ht="45.75" customHeight="1" x14ac:dyDescent="0.2">
      <c r="A44" s="604" t="s">
        <v>191</v>
      </c>
      <c r="B44" s="605"/>
      <c r="C44" s="605"/>
      <c r="D44" s="606"/>
      <c r="E44" s="113">
        <v>0</v>
      </c>
      <c r="F44" s="115">
        <v>0</v>
      </c>
      <c r="G44" s="114">
        <v>0</v>
      </c>
      <c r="H44" s="114" t="s">
        <v>513</v>
      </c>
      <c r="I44" s="114" t="s">
        <v>513</v>
      </c>
      <c r="J44" s="140">
        <v>0</v>
      </c>
      <c r="K44" s="114">
        <v>0</v>
      </c>
      <c r="L44" s="116">
        <v>0</v>
      </c>
    </row>
    <row r="45" spans="1:12" s="110" customFormat="1" ht="15" customHeight="1" x14ac:dyDescent="0.2">
      <c r="A45" s="120"/>
      <c r="B45" s="119"/>
      <c r="C45" s="258" t="s">
        <v>106</v>
      </c>
      <c r="E45" s="113" t="s">
        <v>514</v>
      </c>
      <c r="F45" s="115">
        <v>0</v>
      </c>
      <c r="G45" s="114">
        <v>0</v>
      </c>
      <c r="H45" s="114" t="s">
        <v>513</v>
      </c>
      <c r="I45" s="114" t="s">
        <v>513</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520</v>
      </c>
      <c r="B47" s="607"/>
      <c r="C47" s="607"/>
      <c r="D47" s="608"/>
      <c r="E47" s="113">
        <v>7.5890403789286368E-2</v>
      </c>
      <c r="F47" s="115">
        <v>29</v>
      </c>
      <c r="G47" s="114">
        <v>29</v>
      </c>
      <c r="H47" s="114">
        <v>20</v>
      </c>
      <c r="I47" s="114">
        <v>24</v>
      </c>
      <c r="J47" s="140">
        <v>27</v>
      </c>
      <c r="K47" s="114">
        <v>2</v>
      </c>
      <c r="L47" s="116">
        <v>7.4074074074074074</v>
      </c>
    </row>
    <row r="48" spans="1:12" s="110" customFormat="1" ht="15" customHeight="1" x14ac:dyDescent="0.2">
      <c r="A48" s="120"/>
      <c r="B48" s="119"/>
      <c r="C48" s="258" t="s">
        <v>106</v>
      </c>
      <c r="E48" s="113">
        <v>41.379310344827587</v>
      </c>
      <c r="F48" s="115">
        <v>12</v>
      </c>
      <c r="G48" s="114">
        <v>12</v>
      </c>
      <c r="H48" s="114">
        <v>8</v>
      </c>
      <c r="I48" s="114">
        <v>8</v>
      </c>
      <c r="J48" s="140">
        <v>10</v>
      </c>
      <c r="K48" s="114">
        <v>2</v>
      </c>
      <c r="L48" s="116">
        <v>20</v>
      </c>
    </row>
    <row r="49" spans="1:12" s="110" customFormat="1" ht="15" customHeight="1" x14ac:dyDescent="0.2">
      <c r="A49" s="123"/>
      <c r="B49" s="124"/>
      <c r="C49" s="260" t="s">
        <v>107</v>
      </c>
      <c r="D49" s="261"/>
      <c r="E49" s="125">
        <v>58.620689655172413</v>
      </c>
      <c r="F49" s="143">
        <v>17</v>
      </c>
      <c r="G49" s="144">
        <v>17</v>
      </c>
      <c r="H49" s="144">
        <v>12</v>
      </c>
      <c r="I49" s="144">
        <v>16</v>
      </c>
      <c r="J49" s="145">
        <v>17</v>
      </c>
      <c r="K49" s="144">
        <v>0</v>
      </c>
      <c r="L49" s="146">
        <v>0</v>
      </c>
    </row>
    <row r="50" spans="1:12" s="110" customFormat="1" ht="24.95" customHeight="1" x14ac:dyDescent="0.2">
      <c r="A50" s="609" t="s">
        <v>192</v>
      </c>
      <c r="B50" s="610"/>
      <c r="C50" s="610"/>
      <c r="D50" s="611"/>
      <c r="E50" s="262">
        <v>11.433281867427315</v>
      </c>
      <c r="F50" s="263">
        <v>4369</v>
      </c>
      <c r="G50" s="264">
        <v>4687</v>
      </c>
      <c r="H50" s="264">
        <v>4845</v>
      </c>
      <c r="I50" s="264">
        <v>4466</v>
      </c>
      <c r="J50" s="265">
        <v>4443</v>
      </c>
      <c r="K50" s="263">
        <v>-74</v>
      </c>
      <c r="L50" s="266">
        <v>-1.6655413009227999</v>
      </c>
    </row>
    <row r="51" spans="1:12" s="110" customFormat="1" ht="15" customHeight="1" x14ac:dyDescent="0.2">
      <c r="A51" s="120"/>
      <c r="B51" s="119"/>
      <c r="C51" s="258" t="s">
        <v>106</v>
      </c>
      <c r="E51" s="113">
        <v>61.730373083085375</v>
      </c>
      <c r="F51" s="115">
        <v>2697</v>
      </c>
      <c r="G51" s="114">
        <v>2895</v>
      </c>
      <c r="H51" s="114">
        <v>3023</v>
      </c>
      <c r="I51" s="114">
        <v>2763</v>
      </c>
      <c r="J51" s="140">
        <v>2752</v>
      </c>
      <c r="K51" s="114">
        <v>-55</v>
      </c>
      <c r="L51" s="116">
        <v>-1.9985465116279071</v>
      </c>
    </row>
    <row r="52" spans="1:12" s="110" customFormat="1" ht="15" customHeight="1" x14ac:dyDescent="0.2">
      <c r="A52" s="120"/>
      <c r="B52" s="119"/>
      <c r="C52" s="258" t="s">
        <v>107</v>
      </c>
      <c r="E52" s="113">
        <v>38.269626916914625</v>
      </c>
      <c r="F52" s="115">
        <v>1672</v>
      </c>
      <c r="G52" s="114">
        <v>1792</v>
      </c>
      <c r="H52" s="114">
        <v>1822</v>
      </c>
      <c r="I52" s="114">
        <v>1703</v>
      </c>
      <c r="J52" s="140">
        <v>1691</v>
      </c>
      <c r="K52" s="114">
        <v>-19</v>
      </c>
      <c r="L52" s="116">
        <v>-1.1235955056179776</v>
      </c>
    </row>
    <row r="53" spans="1:12" s="110" customFormat="1" ht="15" customHeight="1" x14ac:dyDescent="0.2">
      <c r="A53" s="120"/>
      <c r="B53" s="119"/>
      <c r="C53" s="258" t="s">
        <v>187</v>
      </c>
      <c r="D53" s="110" t="s">
        <v>193</v>
      </c>
      <c r="E53" s="113">
        <v>28.473334859235521</v>
      </c>
      <c r="F53" s="115">
        <v>1244</v>
      </c>
      <c r="G53" s="114">
        <v>1447</v>
      </c>
      <c r="H53" s="114">
        <v>1540</v>
      </c>
      <c r="I53" s="114">
        <v>1157</v>
      </c>
      <c r="J53" s="140">
        <v>1220</v>
      </c>
      <c r="K53" s="114">
        <v>24</v>
      </c>
      <c r="L53" s="116">
        <v>1.9672131147540983</v>
      </c>
    </row>
    <row r="54" spans="1:12" s="110" customFormat="1" ht="15" customHeight="1" x14ac:dyDescent="0.2">
      <c r="A54" s="120"/>
      <c r="B54" s="119"/>
      <c r="D54" s="267" t="s">
        <v>194</v>
      </c>
      <c r="E54" s="113">
        <v>68.167202572347264</v>
      </c>
      <c r="F54" s="115">
        <v>848</v>
      </c>
      <c r="G54" s="114">
        <v>979</v>
      </c>
      <c r="H54" s="114">
        <v>1060</v>
      </c>
      <c r="I54" s="114">
        <v>773</v>
      </c>
      <c r="J54" s="140">
        <v>823</v>
      </c>
      <c r="K54" s="114">
        <v>25</v>
      </c>
      <c r="L54" s="116">
        <v>3.0376670716889427</v>
      </c>
    </row>
    <row r="55" spans="1:12" s="110" customFormat="1" ht="15" customHeight="1" x14ac:dyDescent="0.2">
      <c r="A55" s="120"/>
      <c r="B55" s="119"/>
      <c r="D55" s="267" t="s">
        <v>195</v>
      </c>
      <c r="E55" s="113">
        <v>31.832797427652732</v>
      </c>
      <c r="F55" s="115">
        <v>396</v>
      </c>
      <c r="G55" s="114">
        <v>468</v>
      </c>
      <c r="H55" s="114">
        <v>480</v>
      </c>
      <c r="I55" s="114">
        <v>384</v>
      </c>
      <c r="J55" s="140">
        <v>397</v>
      </c>
      <c r="K55" s="114">
        <v>-1</v>
      </c>
      <c r="L55" s="116">
        <v>-0.25188916876574308</v>
      </c>
    </row>
    <row r="56" spans="1:12" s="110" customFormat="1" ht="15" customHeight="1" x14ac:dyDescent="0.2">
      <c r="A56" s="120"/>
      <c r="B56" s="119" t="s">
        <v>196</v>
      </c>
      <c r="C56" s="258"/>
      <c r="E56" s="113">
        <v>74.644754402951875</v>
      </c>
      <c r="F56" s="115">
        <v>28524</v>
      </c>
      <c r="G56" s="114">
        <v>29416</v>
      </c>
      <c r="H56" s="114">
        <v>29734</v>
      </c>
      <c r="I56" s="114">
        <v>29396</v>
      </c>
      <c r="J56" s="140">
        <v>29211</v>
      </c>
      <c r="K56" s="114">
        <v>-687</v>
      </c>
      <c r="L56" s="116">
        <v>-2.3518537537229127</v>
      </c>
    </row>
    <row r="57" spans="1:12" s="110" customFormat="1" ht="15" customHeight="1" x14ac:dyDescent="0.2">
      <c r="A57" s="120"/>
      <c r="B57" s="119"/>
      <c r="C57" s="258" t="s">
        <v>106</v>
      </c>
      <c r="E57" s="113">
        <v>56.527836208105455</v>
      </c>
      <c r="F57" s="115">
        <v>16124</v>
      </c>
      <c r="G57" s="114">
        <v>16841</v>
      </c>
      <c r="H57" s="114">
        <v>17111</v>
      </c>
      <c r="I57" s="114">
        <v>16912</v>
      </c>
      <c r="J57" s="140">
        <v>16786</v>
      </c>
      <c r="K57" s="114">
        <v>-662</v>
      </c>
      <c r="L57" s="116">
        <v>-3.9437626593589896</v>
      </c>
    </row>
    <row r="58" spans="1:12" s="110" customFormat="1" ht="15" customHeight="1" x14ac:dyDescent="0.2">
      <c r="A58" s="120"/>
      <c r="B58" s="119"/>
      <c r="C58" s="258" t="s">
        <v>107</v>
      </c>
      <c r="E58" s="113">
        <v>43.472163791894545</v>
      </c>
      <c r="F58" s="115">
        <v>12400</v>
      </c>
      <c r="G58" s="114">
        <v>12575</v>
      </c>
      <c r="H58" s="114">
        <v>12623</v>
      </c>
      <c r="I58" s="114">
        <v>12484</v>
      </c>
      <c r="J58" s="140">
        <v>12425</v>
      </c>
      <c r="K58" s="114">
        <v>-25</v>
      </c>
      <c r="L58" s="116">
        <v>-0.2012072434607646</v>
      </c>
    </row>
    <row r="59" spans="1:12" s="110" customFormat="1" ht="15" customHeight="1" x14ac:dyDescent="0.2">
      <c r="A59" s="120"/>
      <c r="B59" s="119"/>
      <c r="C59" s="258" t="s">
        <v>105</v>
      </c>
      <c r="D59" s="110" t="s">
        <v>197</v>
      </c>
      <c r="E59" s="113">
        <v>91.922591501893137</v>
      </c>
      <c r="F59" s="115">
        <v>26220</v>
      </c>
      <c r="G59" s="114">
        <v>26836</v>
      </c>
      <c r="H59" s="114">
        <v>27119</v>
      </c>
      <c r="I59" s="114">
        <v>26839</v>
      </c>
      <c r="J59" s="140">
        <v>26684</v>
      </c>
      <c r="K59" s="114">
        <v>-464</v>
      </c>
      <c r="L59" s="116">
        <v>-1.7388697346724629</v>
      </c>
    </row>
    <row r="60" spans="1:12" s="110" customFormat="1" ht="15" customHeight="1" x14ac:dyDescent="0.2">
      <c r="A60" s="120"/>
      <c r="B60" s="119"/>
      <c r="C60" s="258"/>
      <c r="D60" s="267" t="s">
        <v>198</v>
      </c>
      <c r="E60" s="113">
        <v>54.77498093058734</v>
      </c>
      <c r="F60" s="115">
        <v>14362</v>
      </c>
      <c r="G60" s="114">
        <v>14832</v>
      </c>
      <c r="H60" s="114">
        <v>15085</v>
      </c>
      <c r="I60" s="114">
        <v>14934</v>
      </c>
      <c r="J60" s="140">
        <v>14821</v>
      </c>
      <c r="K60" s="114">
        <v>-459</v>
      </c>
      <c r="L60" s="116">
        <v>-3.0969570204439645</v>
      </c>
    </row>
    <row r="61" spans="1:12" s="110" customFormat="1" ht="15" customHeight="1" x14ac:dyDescent="0.2">
      <c r="A61" s="120"/>
      <c r="B61" s="119"/>
      <c r="C61" s="258"/>
      <c r="D61" s="267" t="s">
        <v>199</v>
      </c>
      <c r="E61" s="113">
        <v>45.22501906941266</v>
      </c>
      <c r="F61" s="115">
        <v>11858</v>
      </c>
      <c r="G61" s="114">
        <v>12004</v>
      </c>
      <c r="H61" s="114">
        <v>12034</v>
      </c>
      <c r="I61" s="114">
        <v>11905</v>
      </c>
      <c r="J61" s="140">
        <v>11863</v>
      </c>
      <c r="K61" s="114">
        <v>-5</v>
      </c>
      <c r="L61" s="116">
        <v>-4.2147854674197086E-2</v>
      </c>
    </row>
    <row r="62" spans="1:12" s="110" customFormat="1" ht="15" customHeight="1" x14ac:dyDescent="0.2">
      <c r="A62" s="120"/>
      <c r="B62" s="119"/>
      <c r="C62" s="258"/>
      <c r="D62" s="258" t="s">
        <v>200</v>
      </c>
      <c r="E62" s="113">
        <v>8.0774084981068572</v>
      </c>
      <c r="F62" s="115">
        <v>2304</v>
      </c>
      <c r="G62" s="114">
        <v>2580</v>
      </c>
      <c r="H62" s="114">
        <v>2615</v>
      </c>
      <c r="I62" s="114">
        <v>2557</v>
      </c>
      <c r="J62" s="140">
        <v>2527</v>
      </c>
      <c r="K62" s="114">
        <v>-223</v>
      </c>
      <c r="L62" s="116">
        <v>-8.8246933122279376</v>
      </c>
    </row>
    <row r="63" spans="1:12" s="110" customFormat="1" ht="15" customHeight="1" x14ac:dyDescent="0.2">
      <c r="A63" s="120"/>
      <c r="B63" s="119"/>
      <c r="C63" s="258"/>
      <c r="D63" s="267" t="s">
        <v>198</v>
      </c>
      <c r="E63" s="113">
        <v>76.475694444444443</v>
      </c>
      <c r="F63" s="115">
        <v>1762</v>
      </c>
      <c r="G63" s="114">
        <v>2009</v>
      </c>
      <c r="H63" s="114">
        <v>2026</v>
      </c>
      <c r="I63" s="114">
        <v>1978</v>
      </c>
      <c r="J63" s="140">
        <v>1965</v>
      </c>
      <c r="K63" s="114">
        <v>-203</v>
      </c>
      <c r="L63" s="116">
        <v>-10.330788804071247</v>
      </c>
    </row>
    <row r="64" spans="1:12" s="110" customFormat="1" ht="15" customHeight="1" x14ac:dyDescent="0.2">
      <c r="A64" s="120"/>
      <c r="B64" s="119"/>
      <c r="C64" s="258"/>
      <c r="D64" s="267" t="s">
        <v>199</v>
      </c>
      <c r="E64" s="113">
        <v>23.524305555555557</v>
      </c>
      <c r="F64" s="115">
        <v>542</v>
      </c>
      <c r="G64" s="114">
        <v>571</v>
      </c>
      <c r="H64" s="114">
        <v>589</v>
      </c>
      <c r="I64" s="114">
        <v>579</v>
      </c>
      <c r="J64" s="140">
        <v>562</v>
      </c>
      <c r="K64" s="114">
        <v>-20</v>
      </c>
      <c r="L64" s="116">
        <v>-3.5587188612099645</v>
      </c>
    </row>
    <row r="65" spans="1:12" s="110" customFormat="1" ht="15" customHeight="1" x14ac:dyDescent="0.2">
      <c r="A65" s="120"/>
      <c r="B65" s="119" t="s">
        <v>201</v>
      </c>
      <c r="C65" s="258"/>
      <c r="E65" s="113">
        <v>5.9168345850888437</v>
      </c>
      <c r="F65" s="115">
        <v>2261</v>
      </c>
      <c r="G65" s="114">
        <v>3301</v>
      </c>
      <c r="H65" s="114">
        <v>3232</v>
      </c>
      <c r="I65" s="114">
        <v>3215</v>
      </c>
      <c r="J65" s="140">
        <v>3137</v>
      </c>
      <c r="K65" s="114">
        <v>-876</v>
      </c>
      <c r="L65" s="116">
        <v>-27.924768887472109</v>
      </c>
    </row>
    <row r="66" spans="1:12" s="110" customFormat="1" ht="15" customHeight="1" x14ac:dyDescent="0.2">
      <c r="A66" s="120"/>
      <c r="B66" s="119"/>
      <c r="C66" s="258" t="s">
        <v>106</v>
      </c>
      <c r="E66" s="113">
        <v>52.985404688191068</v>
      </c>
      <c r="F66" s="115">
        <v>1198</v>
      </c>
      <c r="G66" s="114">
        <v>2024</v>
      </c>
      <c r="H66" s="114">
        <v>1977</v>
      </c>
      <c r="I66" s="114">
        <v>1971</v>
      </c>
      <c r="J66" s="140">
        <v>1930</v>
      </c>
      <c r="K66" s="114">
        <v>-732</v>
      </c>
      <c r="L66" s="116">
        <v>-37.927461139896373</v>
      </c>
    </row>
    <row r="67" spans="1:12" s="110" customFormat="1" ht="15" customHeight="1" x14ac:dyDescent="0.2">
      <c r="A67" s="120"/>
      <c r="B67" s="119"/>
      <c r="C67" s="258" t="s">
        <v>107</v>
      </c>
      <c r="E67" s="113">
        <v>47.014595311808932</v>
      </c>
      <c r="F67" s="115">
        <v>1063</v>
      </c>
      <c r="G67" s="114">
        <v>1277</v>
      </c>
      <c r="H67" s="114">
        <v>1255</v>
      </c>
      <c r="I67" s="114">
        <v>1244</v>
      </c>
      <c r="J67" s="140">
        <v>1207</v>
      </c>
      <c r="K67" s="114">
        <v>-144</v>
      </c>
      <c r="L67" s="116">
        <v>-11.930405965202983</v>
      </c>
    </row>
    <row r="68" spans="1:12" s="110" customFormat="1" ht="15" customHeight="1" x14ac:dyDescent="0.2">
      <c r="A68" s="120"/>
      <c r="B68" s="119"/>
      <c r="C68" s="258" t="s">
        <v>105</v>
      </c>
      <c r="D68" s="110" t="s">
        <v>202</v>
      </c>
      <c r="E68" s="113">
        <v>23.927465723131359</v>
      </c>
      <c r="F68" s="115">
        <v>541</v>
      </c>
      <c r="G68" s="114">
        <v>781</v>
      </c>
      <c r="H68" s="114">
        <v>753</v>
      </c>
      <c r="I68" s="114">
        <v>715</v>
      </c>
      <c r="J68" s="140">
        <v>678</v>
      </c>
      <c r="K68" s="114">
        <v>-137</v>
      </c>
      <c r="L68" s="116">
        <v>-20.206489675516224</v>
      </c>
    </row>
    <row r="69" spans="1:12" s="110" customFormat="1" ht="15" customHeight="1" x14ac:dyDescent="0.2">
      <c r="A69" s="120"/>
      <c r="B69" s="119"/>
      <c r="C69" s="258"/>
      <c r="D69" s="267" t="s">
        <v>198</v>
      </c>
      <c r="E69" s="113">
        <v>50.092421441774491</v>
      </c>
      <c r="F69" s="115">
        <v>271</v>
      </c>
      <c r="G69" s="114">
        <v>428</v>
      </c>
      <c r="H69" s="114">
        <v>410</v>
      </c>
      <c r="I69" s="114">
        <v>392</v>
      </c>
      <c r="J69" s="140">
        <v>372</v>
      </c>
      <c r="K69" s="114">
        <v>-101</v>
      </c>
      <c r="L69" s="116">
        <v>-27.150537634408604</v>
      </c>
    </row>
    <row r="70" spans="1:12" s="110" customFormat="1" ht="15" customHeight="1" x14ac:dyDescent="0.2">
      <c r="A70" s="120"/>
      <c r="B70" s="119"/>
      <c r="C70" s="258"/>
      <c r="D70" s="267" t="s">
        <v>199</v>
      </c>
      <c r="E70" s="113">
        <v>49.907578558225509</v>
      </c>
      <c r="F70" s="115">
        <v>270</v>
      </c>
      <c r="G70" s="114">
        <v>353</v>
      </c>
      <c r="H70" s="114">
        <v>343</v>
      </c>
      <c r="I70" s="114">
        <v>323</v>
      </c>
      <c r="J70" s="140">
        <v>306</v>
      </c>
      <c r="K70" s="114">
        <v>-36</v>
      </c>
      <c r="L70" s="116">
        <v>-11.764705882352942</v>
      </c>
    </row>
    <row r="71" spans="1:12" s="110" customFormat="1" ht="15" customHeight="1" x14ac:dyDescent="0.2">
      <c r="A71" s="120"/>
      <c r="B71" s="119"/>
      <c r="C71" s="258"/>
      <c r="D71" s="110" t="s">
        <v>203</v>
      </c>
      <c r="E71" s="113">
        <v>69.659442724458202</v>
      </c>
      <c r="F71" s="115">
        <v>1575</v>
      </c>
      <c r="G71" s="114">
        <v>2357</v>
      </c>
      <c r="H71" s="114">
        <v>2320</v>
      </c>
      <c r="I71" s="114">
        <v>2336</v>
      </c>
      <c r="J71" s="140">
        <v>2297</v>
      </c>
      <c r="K71" s="114">
        <v>-722</v>
      </c>
      <c r="L71" s="116">
        <v>-31.432303003918154</v>
      </c>
    </row>
    <row r="72" spans="1:12" s="110" customFormat="1" ht="15" customHeight="1" x14ac:dyDescent="0.2">
      <c r="A72" s="120"/>
      <c r="B72" s="119"/>
      <c r="C72" s="258"/>
      <c r="D72" s="267" t="s">
        <v>198</v>
      </c>
      <c r="E72" s="113">
        <v>54.095238095238095</v>
      </c>
      <c r="F72" s="115">
        <v>852</v>
      </c>
      <c r="G72" s="114">
        <v>1508</v>
      </c>
      <c r="H72" s="114">
        <v>1481</v>
      </c>
      <c r="I72" s="114">
        <v>1492</v>
      </c>
      <c r="J72" s="140">
        <v>1475</v>
      </c>
      <c r="K72" s="114">
        <v>-623</v>
      </c>
      <c r="L72" s="116">
        <v>-42.237288135593218</v>
      </c>
    </row>
    <row r="73" spans="1:12" s="110" customFormat="1" ht="15" customHeight="1" x14ac:dyDescent="0.2">
      <c r="A73" s="120"/>
      <c r="B73" s="119"/>
      <c r="C73" s="258"/>
      <c r="D73" s="267" t="s">
        <v>199</v>
      </c>
      <c r="E73" s="113">
        <v>45.904761904761905</v>
      </c>
      <c r="F73" s="115">
        <v>723</v>
      </c>
      <c r="G73" s="114">
        <v>849</v>
      </c>
      <c r="H73" s="114">
        <v>839</v>
      </c>
      <c r="I73" s="114">
        <v>844</v>
      </c>
      <c r="J73" s="140">
        <v>822</v>
      </c>
      <c r="K73" s="114">
        <v>-99</v>
      </c>
      <c r="L73" s="116">
        <v>-12.043795620437956</v>
      </c>
    </row>
    <row r="74" spans="1:12" s="110" customFormat="1" ht="15" customHeight="1" x14ac:dyDescent="0.2">
      <c r="A74" s="120"/>
      <c r="B74" s="119"/>
      <c r="C74" s="258"/>
      <c r="D74" s="110" t="s">
        <v>204</v>
      </c>
      <c r="E74" s="113">
        <v>6.4130915524104379</v>
      </c>
      <c r="F74" s="115">
        <v>145</v>
      </c>
      <c r="G74" s="114">
        <v>163</v>
      </c>
      <c r="H74" s="114">
        <v>159</v>
      </c>
      <c r="I74" s="114">
        <v>164</v>
      </c>
      <c r="J74" s="140">
        <v>162</v>
      </c>
      <c r="K74" s="114">
        <v>-17</v>
      </c>
      <c r="L74" s="116">
        <v>-10.493827160493828</v>
      </c>
    </row>
    <row r="75" spans="1:12" s="110" customFormat="1" ht="15" customHeight="1" x14ac:dyDescent="0.2">
      <c r="A75" s="120"/>
      <c r="B75" s="119"/>
      <c r="C75" s="258"/>
      <c r="D75" s="267" t="s">
        <v>198</v>
      </c>
      <c r="E75" s="113">
        <v>51.724137931034484</v>
      </c>
      <c r="F75" s="115">
        <v>75</v>
      </c>
      <c r="G75" s="114">
        <v>88</v>
      </c>
      <c r="H75" s="114">
        <v>86</v>
      </c>
      <c r="I75" s="114">
        <v>87</v>
      </c>
      <c r="J75" s="140">
        <v>83</v>
      </c>
      <c r="K75" s="114">
        <v>-8</v>
      </c>
      <c r="L75" s="116">
        <v>-9.6385542168674707</v>
      </c>
    </row>
    <row r="76" spans="1:12" s="110" customFormat="1" ht="15" customHeight="1" x14ac:dyDescent="0.2">
      <c r="A76" s="120"/>
      <c r="B76" s="119"/>
      <c r="C76" s="258"/>
      <c r="D76" s="267" t="s">
        <v>199</v>
      </c>
      <c r="E76" s="113">
        <v>48.275862068965516</v>
      </c>
      <c r="F76" s="115">
        <v>70</v>
      </c>
      <c r="G76" s="114">
        <v>75</v>
      </c>
      <c r="H76" s="114">
        <v>73</v>
      </c>
      <c r="I76" s="114">
        <v>77</v>
      </c>
      <c r="J76" s="140">
        <v>79</v>
      </c>
      <c r="K76" s="114">
        <v>-9</v>
      </c>
      <c r="L76" s="116">
        <v>-11.39240506329114</v>
      </c>
    </row>
    <row r="77" spans="1:12" s="110" customFormat="1" ht="15" customHeight="1" x14ac:dyDescent="0.2">
      <c r="A77" s="534"/>
      <c r="B77" s="119" t="s">
        <v>205</v>
      </c>
      <c r="C77" s="268"/>
      <c r="D77" s="182"/>
      <c r="E77" s="113">
        <v>8.0051291445319652</v>
      </c>
      <c r="F77" s="115">
        <v>3059</v>
      </c>
      <c r="G77" s="114">
        <v>3114</v>
      </c>
      <c r="H77" s="114">
        <v>3163</v>
      </c>
      <c r="I77" s="114">
        <v>3058</v>
      </c>
      <c r="J77" s="140">
        <v>3019</v>
      </c>
      <c r="K77" s="114">
        <v>40</v>
      </c>
      <c r="L77" s="116">
        <v>1.3249420337860218</v>
      </c>
    </row>
    <row r="78" spans="1:12" s="110" customFormat="1" ht="15" customHeight="1" x14ac:dyDescent="0.2">
      <c r="A78" s="120"/>
      <c r="B78" s="119"/>
      <c r="C78" s="268" t="s">
        <v>106</v>
      </c>
      <c r="D78" s="182"/>
      <c r="E78" s="113">
        <v>68.290290944753181</v>
      </c>
      <c r="F78" s="115">
        <v>2089</v>
      </c>
      <c r="G78" s="114">
        <v>2118</v>
      </c>
      <c r="H78" s="114">
        <v>2170</v>
      </c>
      <c r="I78" s="114">
        <v>2059</v>
      </c>
      <c r="J78" s="140">
        <v>2005</v>
      </c>
      <c r="K78" s="114">
        <v>84</v>
      </c>
      <c r="L78" s="116">
        <v>4.1895261845386536</v>
      </c>
    </row>
    <row r="79" spans="1:12" s="110" customFormat="1" ht="15" customHeight="1" x14ac:dyDescent="0.2">
      <c r="A79" s="123"/>
      <c r="B79" s="124"/>
      <c r="C79" s="260" t="s">
        <v>107</v>
      </c>
      <c r="D79" s="261"/>
      <c r="E79" s="125">
        <v>31.709709055246812</v>
      </c>
      <c r="F79" s="143">
        <v>970</v>
      </c>
      <c r="G79" s="144">
        <v>996</v>
      </c>
      <c r="H79" s="144">
        <v>993</v>
      </c>
      <c r="I79" s="144">
        <v>999</v>
      </c>
      <c r="J79" s="145">
        <v>1014</v>
      </c>
      <c r="K79" s="144">
        <v>-44</v>
      </c>
      <c r="L79" s="146">
        <v>-4.3392504930966469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38213</v>
      </c>
      <c r="E11" s="114">
        <v>40518</v>
      </c>
      <c r="F11" s="114">
        <v>40974</v>
      </c>
      <c r="G11" s="114">
        <v>40135</v>
      </c>
      <c r="H11" s="140">
        <v>39810</v>
      </c>
      <c r="I11" s="115">
        <v>-1597</v>
      </c>
      <c r="J11" s="116">
        <v>-4.0115548857071088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29.277994399811583</v>
      </c>
      <c r="D14" s="115">
        <v>11188</v>
      </c>
      <c r="E14" s="114">
        <v>13621</v>
      </c>
      <c r="F14" s="114">
        <v>13715</v>
      </c>
      <c r="G14" s="114">
        <v>13432</v>
      </c>
      <c r="H14" s="140">
        <v>13366</v>
      </c>
      <c r="I14" s="115">
        <v>-2178</v>
      </c>
      <c r="J14" s="116">
        <v>-16.295077061200061</v>
      </c>
      <c r="K14" s="110"/>
      <c r="L14" s="110"/>
      <c r="M14" s="110"/>
      <c r="N14" s="110"/>
      <c r="O14" s="110"/>
    </row>
    <row r="15" spans="1:15" s="110" customFormat="1" ht="24.75" customHeight="1" x14ac:dyDescent="0.2">
      <c r="A15" s="193" t="s">
        <v>216</v>
      </c>
      <c r="B15" s="199" t="s">
        <v>217</v>
      </c>
      <c r="C15" s="113">
        <v>6.6992908172611418</v>
      </c>
      <c r="D15" s="115">
        <v>2560</v>
      </c>
      <c r="E15" s="114">
        <v>2548</v>
      </c>
      <c r="F15" s="114">
        <v>2557</v>
      </c>
      <c r="G15" s="114">
        <v>2538</v>
      </c>
      <c r="H15" s="140">
        <v>2568</v>
      </c>
      <c r="I15" s="115">
        <v>-8</v>
      </c>
      <c r="J15" s="116">
        <v>-0.3115264797507788</v>
      </c>
    </row>
    <row r="16" spans="1:15" s="287" customFormat="1" ht="24.95" customHeight="1" x14ac:dyDescent="0.2">
      <c r="A16" s="193" t="s">
        <v>218</v>
      </c>
      <c r="B16" s="199" t="s">
        <v>141</v>
      </c>
      <c r="C16" s="113">
        <v>13.812053489650118</v>
      </c>
      <c r="D16" s="115">
        <v>5278</v>
      </c>
      <c r="E16" s="114">
        <v>7708</v>
      </c>
      <c r="F16" s="114">
        <v>7723</v>
      </c>
      <c r="G16" s="114">
        <v>7682</v>
      </c>
      <c r="H16" s="140">
        <v>7586</v>
      </c>
      <c r="I16" s="115">
        <v>-2308</v>
      </c>
      <c r="J16" s="116">
        <v>-30.424466121803324</v>
      </c>
      <c r="K16" s="110"/>
      <c r="L16" s="110"/>
      <c r="M16" s="110"/>
      <c r="N16" s="110"/>
      <c r="O16" s="110"/>
    </row>
    <row r="17" spans="1:15" s="110" customFormat="1" ht="24.95" customHeight="1" x14ac:dyDescent="0.2">
      <c r="A17" s="193" t="s">
        <v>219</v>
      </c>
      <c r="B17" s="199" t="s">
        <v>220</v>
      </c>
      <c r="C17" s="113">
        <v>8.7666500929003224</v>
      </c>
      <c r="D17" s="115">
        <v>3350</v>
      </c>
      <c r="E17" s="114">
        <v>3365</v>
      </c>
      <c r="F17" s="114">
        <v>3435</v>
      </c>
      <c r="G17" s="114">
        <v>3212</v>
      </c>
      <c r="H17" s="140">
        <v>3212</v>
      </c>
      <c r="I17" s="115">
        <v>138</v>
      </c>
      <c r="J17" s="116">
        <v>4.2963885429638857</v>
      </c>
    </row>
    <row r="18" spans="1:15" s="287" customFormat="1" ht="24.95" customHeight="1" x14ac:dyDescent="0.2">
      <c r="A18" s="201" t="s">
        <v>144</v>
      </c>
      <c r="B18" s="202" t="s">
        <v>145</v>
      </c>
      <c r="C18" s="113">
        <v>10.4440897076911</v>
      </c>
      <c r="D18" s="115">
        <v>3991</v>
      </c>
      <c r="E18" s="114">
        <v>3922</v>
      </c>
      <c r="F18" s="114">
        <v>4128</v>
      </c>
      <c r="G18" s="114">
        <v>3993</v>
      </c>
      <c r="H18" s="140">
        <v>3894</v>
      </c>
      <c r="I18" s="115">
        <v>97</v>
      </c>
      <c r="J18" s="116">
        <v>2.4910118130457115</v>
      </c>
      <c r="K18" s="110"/>
      <c r="L18" s="110"/>
      <c r="M18" s="110"/>
      <c r="N18" s="110"/>
      <c r="O18" s="110"/>
    </row>
    <row r="19" spans="1:15" s="110" customFormat="1" ht="24.95" customHeight="1" x14ac:dyDescent="0.2">
      <c r="A19" s="193" t="s">
        <v>146</v>
      </c>
      <c r="B19" s="199" t="s">
        <v>147</v>
      </c>
      <c r="C19" s="113">
        <v>22.044853845549945</v>
      </c>
      <c r="D19" s="115">
        <v>8424</v>
      </c>
      <c r="E19" s="114">
        <v>8420</v>
      </c>
      <c r="F19" s="114">
        <v>8359</v>
      </c>
      <c r="G19" s="114">
        <v>8235</v>
      </c>
      <c r="H19" s="140">
        <v>8230</v>
      </c>
      <c r="I19" s="115">
        <v>194</v>
      </c>
      <c r="J19" s="116">
        <v>2.3572296476306196</v>
      </c>
    </row>
    <row r="20" spans="1:15" s="287" customFormat="1" ht="24.95" customHeight="1" x14ac:dyDescent="0.2">
      <c r="A20" s="193" t="s">
        <v>148</v>
      </c>
      <c r="B20" s="199" t="s">
        <v>149</v>
      </c>
      <c r="C20" s="113">
        <v>6.7961165048543686</v>
      </c>
      <c r="D20" s="115">
        <v>2597</v>
      </c>
      <c r="E20" s="114">
        <v>2597</v>
      </c>
      <c r="F20" s="114">
        <v>2588</v>
      </c>
      <c r="G20" s="114">
        <v>2477</v>
      </c>
      <c r="H20" s="140">
        <v>2405</v>
      </c>
      <c r="I20" s="115">
        <v>192</v>
      </c>
      <c r="J20" s="116">
        <v>7.9833679833679838</v>
      </c>
      <c r="K20" s="110"/>
      <c r="L20" s="110"/>
      <c r="M20" s="110"/>
      <c r="N20" s="110"/>
      <c r="O20" s="110"/>
    </row>
    <row r="21" spans="1:15" s="110" customFormat="1" ht="24.95" customHeight="1" x14ac:dyDescent="0.2">
      <c r="A21" s="201" t="s">
        <v>150</v>
      </c>
      <c r="B21" s="202" t="s">
        <v>151</v>
      </c>
      <c r="C21" s="113">
        <v>2.5881244602622142</v>
      </c>
      <c r="D21" s="115">
        <v>989</v>
      </c>
      <c r="E21" s="114">
        <v>1016</v>
      </c>
      <c r="F21" s="114">
        <v>1034</v>
      </c>
      <c r="G21" s="114">
        <v>1228</v>
      </c>
      <c r="H21" s="140">
        <v>1240</v>
      </c>
      <c r="I21" s="115">
        <v>-251</v>
      </c>
      <c r="J21" s="116">
        <v>-20.241935483870968</v>
      </c>
    </row>
    <row r="22" spans="1:15" s="110" customFormat="1" ht="24.95" customHeight="1" x14ac:dyDescent="0.2">
      <c r="A22" s="201" t="s">
        <v>152</v>
      </c>
      <c r="B22" s="199" t="s">
        <v>153</v>
      </c>
      <c r="C22" s="113">
        <v>1.1933111768246407</v>
      </c>
      <c r="D22" s="115">
        <v>456</v>
      </c>
      <c r="E22" s="114">
        <v>462</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563</v>
      </c>
      <c r="G23" s="114">
        <v>550</v>
      </c>
      <c r="H23" s="140">
        <v>550</v>
      </c>
      <c r="I23" s="115" t="s">
        <v>513</v>
      </c>
      <c r="J23" s="116" t="s">
        <v>513</v>
      </c>
    </row>
    <row r="24" spans="1:15" s="110" customFormat="1" ht="24.95" customHeight="1" x14ac:dyDescent="0.2">
      <c r="A24" s="193" t="s">
        <v>156</v>
      </c>
      <c r="B24" s="199" t="s">
        <v>221</v>
      </c>
      <c r="C24" s="113">
        <v>4.0038730275037295</v>
      </c>
      <c r="D24" s="115">
        <v>1530</v>
      </c>
      <c r="E24" s="114">
        <v>1507</v>
      </c>
      <c r="F24" s="114">
        <v>1495</v>
      </c>
      <c r="G24" s="114">
        <v>1440</v>
      </c>
      <c r="H24" s="140">
        <v>1406</v>
      </c>
      <c r="I24" s="115">
        <v>124</v>
      </c>
      <c r="J24" s="116">
        <v>8.8193456614509245</v>
      </c>
    </row>
    <row r="25" spans="1:15" s="110" customFormat="1" ht="24.95" customHeight="1" x14ac:dyDescent="0.2">
      <c r="A25" s="193" t="s">
        <v>222</v>
      </c>
      <c r="B25" s="204" t="s">
        <v>159</v>
      </c>
      <c r="C25" s="113">
        <v>2.1118467537225554</v>
      </c>
      <c r="D25" s="115">
        <v>807</v>
      </c>
      <c r="E25" s="114">
        <v>793</v>
      </c>
      <c r="F25" s="114">
        <v>897</v>
      </c>
      <c r="G25" s="114">
        <v>896</v>
      </c>
      <c r="H25" s="140">
        <v>882</v>
      </c>
      <c r="I25" s="115">
        <v>-75</v>
      </c>
      <c r="J25" s="116">
        <v>-8.5034013605442169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3.6453562923612384</v>
      </c>
      <c r="D27" s="115">
        <v>1393</v>
      </c>
      <c r="E27" s="114">
        <v>1375</v>
      </c>
      <c r="F27" s="114">
        <v>1376</v>
      </c>
      <c r="G27" s="114">
        <v>1308</v>
      </c>
      <c r="H27" s="140">
        <v>1301</v>
      </c>
      <c r="I27" s="115">
        <v>92</v>
      </c>
      <c r="J27" s="116">
        <v>7.0714834742505763</v>
      </c>
    </row>
    <row r="28" spans="1:15" s="110" customFormat="1" ht="24.95" customHeight="1" x14ac:dyDescent="0.2">
      <c r="A28" s="193" t="s">
        <v>163</v>
      </c>
      <c r="B28" s="199" t="s">
        <v>164</v>
      </c>
      <c r="C28" s="113">
        <v>2.6587810431005154</v>
      </c>
      <c r="D28" s="115">
        <v>1016</v>
      </c>
      <c r="E28" s="114">
        <v>1005</v>
      </c>
      <c r="F28" s="114">
        <v>981</v>
      </c>
      <c r="G28" s="114">
        <v>991</v>
      </c>
      <c r="H28" s="140">
        <v>982</v>
      </c>
      <c r="I28" s="115">
        <v>34</v>
      </c>
      <c r="J28" s="116">
        <v>3.4623217922606924</v>
      </c>
    </row>
    <row r="29" spans="1:15" s="110" customFormat="1" ht="24.95" customHeight="1" x14ac:dyDescent="0.2">
      <c r="A29" s="193">
        <v>86</v>
      </c>
      <c r="B29" s="199" t="s">
        <v>165</v>
      </c>
      <c r="C29" s="113">
        <v>4.8072645434799677</v>
      </c>
      <c r="D29" s="115">
        <v>1837</v>
      </c>
      <c r="E29" s="114">
        <v>1823</v>
      </c>
      <c r="F29" s="114">
        <v>1810</v>
      </c>
      <c r="G29" s="114">
        <v>1703</v>
      </c>
      <c r="H29" s="140">
        <v>1693</v>
      </c>
      <c r="I29" s="115">
        <v>144</v>
      </c>
      <c r="J29" s="116">
        <v>8.5056113408151219</v>
      </c>
    </row>
    <row r="30" spans="1:15" s="110" customFormat="1" ht="24.95" customHeight="1" x14ac:dyDescent="0.2">
      <c r="A30" s="193">
        <v>87.88</v>
      </c>
      <c r="B30" s="204" t="s">
        <v>166</v>
      </c>
      <c r="C30" s="113">
        <v>5.6420589851621177</v>
      </c>
      <c r="D30" s="115">
        <v>2156</v>
      </c>
      <c r="E30" s="114">
        <v>2152</v>
      </c>
      <c r="F30" s="114">
        <v>2155</v>
      </c>
      <c r="G30" s="114">
        <v>2014</v>
      </c>
      <c r="H30" s="140">
        <v>1987</v>
      </c>
      <c r="I30" s="115">
        <v>169</v>
      </c>
      <c r="J30" s="116">
        <v>8.5052843482637144</v>
      </c>
    </row>
    <row r="31" spans="1:15" s="110" customFormat="1" ht="24.95" customHeight="1" x14ac:dyDescent="0.2">
      <c r="A31" s="193" t="s">
        <v>167</v>
      </c>
      <c r="B31" s="199" t="s">
        <v>168</v>
      </c>
      <c r="C31" s="113">
        <v>1.9652997670949677</v>
      </c>
      <c r="D31" s="115">
        <v>751</v>
      </c>
      <c r="E31" s="114">
        <v>766</v>
      </c>
      <c r="F31" s="114">
        <v>773</v>
      </c>
      <c r="G31" s="114">
        <v>757</v>
      </c>
      <c r="H31" s="140">
        <v>751</v>
      </c>
      <c r="I31" s="115">
        <v>0</v>
      </c>
      <c r="J31" s="116">
        <v>0</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58.655431397691885</v>
      </c>
      <c r="D36" s="143">
        <v>22414</v>
      </c>
      <c r="E36" s="144">
        <v>22382</v>
      </c>
      <c r="F36" s="144">
        <v>22519</v>
      </c>
      <c r="G36" s="144">
        <v>22083</v>
      </c>
      <c r="H36" s="145">
        <v>21930</v>
      </c>
      <c r="I36" s="143">
        <v>484</v>
      </c>
      <c r="J36" s="146">
        <v>2.2070223438212495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2020-09-25T11:29:21Z</dcterms:created>
  <dcterms:modified xsi:type="dcterms:W3CDTF">2020-09-28T08:11:28Z</dcterms:modified>
</cp:coreProperties>
</file>