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L18" i="24"/>
  <c r="K57" i="15"/>
  <c r="L57" i="15" s="1"/>
  <c r="C38" i="24"/>
  <c r="C37" i="24"/>
  <c r="M37" i="24" s="1"/>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C7" i="24"/>
  <c r="B38" i="24"/>
  <c r="B37" i="24"/>
  <c r="B35" i="24"/>
  <c r="B34" i="24"/>
  <c r="B33" i="24"/>
  <c r="B32" i="24"/>
  <c r="D32" i="24" s="1"/>
  <c r="B31" i="24"/>
  <c r="B30" i="24"/>
  <c r="B29" i="24"/>
  <c r="H29" i="24" s="1"/>
  <c r="B28" i="24"/>
  <c r="B27" i="24"/>
  <c r="B26" i="24"/>
  <c r="B25" i="24"/>
  <c r="B24" i="24"/>
  <c r="B23" i="24"/>
  <c r="B22" i="24"/>
  <c r="B21" i="24"/>
  <c r="B20" i="24"/>
  <c r="B19" i="24"/>
  <c r="B18" i="24"/>
  <c r="B17" i="24"/>
  <c r="B16" i="24"/>
  <c r="B15" i="24"/>
  <c r="B9" i="24"/>
  <c r="B8" i="24"/>
  <c r="B7" i="24"/>
  <c r="L26" i="24" l="1"/>
  <c r="L34" i="24"/>
  <c r="F7" i="24"/>
  <c r="D7" i="24"/>
  <c r="J7" i="24"/>
  <c r="K7" i="24"/>
  <c r="H7" i="24"/>
  <c r="F9" i="24"/>
  <c r="D9" i="24"/>
  <c r="J9" i="24"/>
  <c r="K9" i="24"/>
  <c r="H9" i="24"/>
  <c r="K22" i="24"/>
  <c r="J22" i="24"/>
  <c r="H22" i="24"/>
  <c r="F22" i="24"/>
  <c r="D22" i="24"/>
  <c r="F25" i="24"/>
  <c r="D25" i="24"/>
  <c r="J25" i="24"/>
  <c r="K25" i="24"/>
  <c r="H25" i="24"/>
  <c r="B39" i="24"/>
  <c r="B45" i="24"/>
  <c r="C14" i="24"/>
  <c r="C6" i="24"/>
  <c r="G31" i="24"/>
  <c r="M31" i="24"/>
  <c r="E31" i="24"/>
  <c r="L31" i="24"/>
  <c r="I31" i="24"/>
  <c r="K58" i="24"/>
  <c r="J58" i="24"/>
  <c r="I58" i="24"/>
  <c r="F15" i="24"/>
  <c r="D15" i="24"/>
  <c r="J15" i="24"/>
  <c r="H15" i="24"/>
  <c r="K15" i="24"/>
  <c r="F19" i="24"/>
  <c r="D19" i="24"/>
  <c r="J19" i="24"/>
  <c r="K19" i="24"/>
  <c r="H19" i="24"/>
  <c r="F29" i="24"/>
  <c r="D29" i="24"/>
  <c r="J29" i="24"/>
  <c r="K29" i="24"/>
  <c r="F35" i="24"/>
  <c r="D35" i="24"/>
  <c r="J35" i="24"/>
  <c r="K35" i="24"/>
  <c r="H35" i="24"/>
  <c r="G21" i="24"/>
  <c r="M21" i="24"/>
  <c r="E21" i="24"/>
  <c r="L21" i="24"/>
  <c r="I21" i="24"/>
  <c r="G25" i="24"/>
  <c r="M25" i="24"/>
  <c r="E25" i="24"/>
  <c r="L25" i="24"/>
  <c r="I25" i="24"/>
  <c r="C45" i="24"/>
  <c r="C39" i="24"/>
  <c r="K34" i="24"/>
  <c r="J34" i="24"/>
  <c r="H34" i="24"/>
  <c r="F34" i="24"/>
  <c r="D34" i="24"/>
  <c r="G27" i="24"/>
  <c r="M27" i="24"/>
  <c r="E27" i="24"/>
  <c r="L27" i="24"/>
  <c r="I27" i="24"/>
  <c r="K16" i="24"/>
  <c r="J16" i="24"/>
  <c r="H16" i="24"/>
  <c r="F16" i="24"/>
  <c r="K32" i="24"/>
  <c r="J32" i="24"/>
  <c r="H32" i="24"/>
  <c r="F32" i="24"/>
  <c r="G15" i="24"/>
  <c r="M15" i="24"/>
  <c r="E15" i="24"/>
  <c r="L15" i="24"/>
  <c r="I15" i="24"/>
  <c r="I32" i="24"/>
  <c r="M32" i="24"/>
  <c r="E32" i="24"/>
  <c r="L32" i="24"/>
  <c r="G32" i="24"/>
  <c r="G35" i="24"/>
  <c r="M35" i="24"/>
  <c r="E35" i="24"/>
  <c r="L35" i="24"/>
  <c r="I35" i="24"/>
  <c r="K74" i="24"/>
  <c r="J74" i="24"/>
  <c r="I74" i="24"/>
  <c r="K28" i="24"/>
  <c r="J28" i="24"/>
  <c r="H28" i="24"/>
  <c r="F28" i="24"/>
  <c r="D28" i="24"/>
  <c r="K20" i="24"/>
  <c r="J20" i="24"/>
  <c r="H20" i="24"/>
  <c r="F20" i="24"/>
  <c r="D20" i="24"/>
  <c r="F23" i="24"/>
  <c r="D23" i="24"/>
  <c r="J23" i="24"/>
  <c r="H23" i="24"/>
  <c r="K23" i="24"/>
  <c r="K26" i="24"/>
  <c r="J26" i="24"/>
  <c r="H26" i="24"/>
  <c r="F26" i="24"/>
  <c r="D26" i="24"/>
  <c r="H37" i="24"/>
  <c r="F37" i="24"/>
  <c r="D37" i="24"/>
  <c r="K37" i="24"/>
  <c r="G7" i="24"/>
  <c r="M7" i="24"/>
  <c r="E7" i="24"/>
  <c r="L7" i="24"/>
  <c r="I7" i="24"/>
  <c r="I22" i="24"/>
  <c r="M22" i="24"/>
  <c r="E22" i="24"/>
  <c r="L22" i="24"/>
  <c r="G22" i="24"/>
  <c r="D16" i="24"/>
  <c r="F31" i="24"/>
  <c r="D31" i="24"/>
  <c r="J31" i="24"/>
  <c r="H31" i="24"/>
  <c r="K31" i="24"/>
  <c r="I24" i="24"/>
  <c r="M24" i="24"/>
  <c r="E24" i="24"/>
  <c r="L24" i="24"/>
  <c r="G24" i="24"/>
  <c r="B14" i="24"/>
  <c r="B6" i="24"/>
  <c r="F17" i="24"/>
  <c r="D17" i="24"/>
  <c r="J17" i="24"/>
  <c r="K17" i="24"/>
  <c r="H17" i="24"/>
  <c r="K30" i="24"/>
  <c r="J30" i="24"/>
  <c r="H30" i="24"/>
  <c r="F30" i="24"/>
  <c r="D30" i="24"/>
  <c r="F33" i="24"/>
  <c r="D33" i="24"/>
  <c r="J33" i="24"/>
  <c r="K33" i="24"/>
  <c r="H33" i="24"/>
  <c r="I8" i="24"/>
  <c r="M8" i="24"/>
  <c r="E8" i="24"/>
  <c r="L8" i="24"/>
  <c r="G8" i="24"/>
  <c r="G9" i="24"/>
  <c r="M9" i="24"/>
  <c r="E9" i="24"/>
  <c r="L9" i="24"/>
  <c r="I9" i="24"/>
  <c r="I16" i="24"/>
  <c r="M16" i="24"/>
  <c r="E16" i="24"/>
  <c r="L16" i="24"/>
  <c r="G16" i="24"/>
  <c r="G19" i="24"/>
  <c r="M19" i="24"/>
  <c r="E19" i="24"/>
  <c r="L19" i="24"/>
  <c r="I19" i="24"/>
  <c r="G29" i="24"/>
  <c r="M29" i="24"/>
  <c r="E29" i="24"/>
  <c r="L29" i="24"/>
  <c r="I29" i="24"/>
  <c r="G33" i="24"/>
  <c r="M33" i="24"/>
  <c r="E33" i="24"/>
  <c r="L33" i="24"/>
  <c r="I33" i="24"/>
  <c r="K18" i="24"/>
  <c r="J18" i="24"/>
  <c r="H18" i="24"/>
  <c r="F18" i="24"/>
  <c r="D18" i="24"/>
  <c r="M38" i="24"/>
  <c r="E38" i="24"/>
  <c r="L38" i="24"/>
  <c r="G38" i="24"/>
  <c r="I38" i="24"/>
  <c r="K8" i="24"/>
  <c r="J8" i="24"/>
  <c r="H8" i="24"/>
  <c r="F8" i="24"/>
  <c r="D8" i="24"/>
  <c r="F21" i="24"/>
  <c r="D21" i="24"/>
  <c r="J21" i="24"/>
  <c r="K21" i="24"/>
  <c r="F27" i="24"/>
  <c r="D27" i="24"/>
  <c r="J27" i="24"/>
  <c r="K27" i="24"/>
  <c r="H27" i="24"/>
  <c r="D38" i="24"/>
  <c r="K38" i="24"/>
  <c r="J38" i="24"/>
  <c r="H38" i="24"/>
  <c r="F38" i="24"/>
  <c r="G23" i="24"/>
  <c r="M23" i="24"/>
  <c r="E23" i="24"/>
  <c r="L23" i="24"/>
  <c r="I23" i="24"/>
  <c r="H21" i="24"/>
  <c r="J37" i="24"/>
  <c r="K66" i="24"/>
  <c r="J66" i="24"/>
  <c r="I66" i="24"/>
  <c r="K24" i="24"/>
  <c r="J24" i="24"/>
  <c r="H24" i="24"/>
  <c r="F24" i="24"/>
  <c r="G17" i="24"/>
  <c r="M17" i="24"/>
  <c r="E17" i="24"/>
  <c r="L17" i="24"/>
  <c r="I17" i="24"/>
  <c r="I30" i="24"/>
  <c r="M30" i="24"/>
  <c r="E30" i="24"/>
  <c r="L30" i="24"/>
  <c r="G30" i="24"/>
  <c r="D24" i="24"/>
  <c r="I77" i="24"/>
  <c r="E37" i="24"/>
  <c r="H41" i="24"/>
  <c r="F41" i="24"/>
  <c r="D41" i="24"/>
  <c r="K41" i="24"/>
  <c r="K53" i="24"/>
  <c r="J53" i="24"/>
  <c r="K61" i="24"/>
  <c r="J61" i="24"/>
  <c r="K69" i="24"/>
  <c r="J69"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K54" i="24"/>
  <c r="J54" i="24"/>
  <c r="K62" i="24"/>
  <c r="J62" i="24"/>
  <c r="K70" i="24"/>
  <c r="J70" i="24"/>
  <c r="I18" i="24"/>
  <c r="M18" i="24"/>
  <c r="E18" i="24"/>
  <c r="I26" i="24"/>
  <c r="M26" i="24"/>
  <c r="E26" i="24"/>
  <c r="I34" i="24"/>
  <c r="M34" i="24"/>
  <c r="E34" i="24"/>
  <c r="G20" i="24"/>
  <c r="G28" i="24"/>
  <c r="K51" i="24"/>
  <c r="J51" i="24"/>
  <c r="K59" i="24"/>
  <c r="J59" i="24"/>
  <c r="K67" i="24"/>
  <c r="J67" i="24"/>
  <c r="K75" i="24"/>
  <c r="J75" i="24"/>
  <c r="J77" i="24" s="1"/>
  <c r="L20" i="24"/>
  <c r="L28" i="24"/>
  <c r="K56" i="24"/>
  <c r="J56" i="24"/>
  <c r="K64" i="24"/>
  <c r="J64" i="24"/>
  <c r="K72" i="24"/>
  <c r="J72" i="24"/>
  <c r="G40" i="24"/>
  <c r="G42" i="24"/>
  <c r="G44" i="24"/>
  <c r="H40" i="24"/>
  <c r="L41" i="24"/>
  <c r="H42" i="24"/>
  <c r="L43" i="24"/>
  <c r="H44" i="24"/>
  <c r="J42" i="24"/>
  <c r="J44" i="24"/>
  <c r="E40" i="24"/>
  <c r="E42" i="24"/>
  <c r="E44" i="24"/>
  <c r="K6" i="24" l="1"/>
  <c r="J6" i="24"/>
  <c r="H6" i="24"/>
  <c r="F6" i="24"/>
  <c r="D6" i="24"/>
  <c r="J79" i="24"/>
  <c r="K14" i="24"/>
  <c r="J14" i="24"/>
  <c r="H14" i="24"/>
  <c r="F14" i="24"/>
  <c r="D14" i="24"/>
  <c r="K77" i="24"/>
  <c r="J78" i="24" s="1"/>
  <c r="I6" i="24"/>
  <c r="M6" i="24"/>
  <c r="E6" i="24"/>
  <c r="G6" i="24"/>
  <c r="L6" i="24"/>
  <c r="I45" i="24"/>
  <c r="G45" i="24"/>
  <c r="M45" i="24"/>
  <c r="E45" i="24"/>
  <c r="L45" i="24"/>
  <c r="H45" i="24"/>
  <c r="F45" i="24"/>
  <c r="D45" i="24"/>
  <c r="K45" i="24"/>
  <c r="J45" i="24"/>
  <c r="I39" i="24"/>
  <c r="G39" i="24"/>
  <c r="L39" i="24"/>
  <c r="E39" i="24"/>
  <c r="M39" i="24"/>
  <c r="I14" i="24"/>
  <c r="M14" i="24"/>
  <c r="E14" i="24"/>
  <c r="L14" i="24"/>
  <c r="G14" i="24"/>
  <c r="I79" i="24"/>
  <c r="H39" i="24"/>
  <c r="F39" i="24"/>
  <c r="D39" i="24"/>
  <c r="K39" i="24"/>
  <c r="J39" i="24"/>
  <c r="I78" i="24" l="1"/>
  <c r="K79" i="24"/>
  <c r="K78" i="24"/>
  <c r="I83" i="24" l="1"/>
  <c r="I82" i="24"/>
  <c r="I81" i="24"/>
</calcChain>
</file>

<file path=xl/sharedStrings.xml><?xml version="1.0" encoding="utf-8"?>
<sst xmlns="http://schemas.openxmlformats.org/spreadsheetml/2006/main" count="1780" uniqueCount="522">
  <si>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</si>
  <si>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</si>
  <si>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</si>
  <si>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</si>
  <si>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</si>
  <si>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</si>
  <si>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</si>
  <si>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</si>
  <si>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</si>
  <si>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</si>
  <si>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</si>
  <si>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</si>
  <si>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</si>
  <si>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Bayreuth (09472)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</si>
  <si>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</si>
  <si>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</si>
  <si>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</si>
  <si>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</si>
  <si>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</si>
  <si>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</si>
  <si>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</si>
  <si>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</si>
  <si>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</si>
  <si>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</si>
  <si>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</si>
  <si>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</si>
  <si>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</si>
  <si>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</si>
  <si>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</si>
  <si>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</si>
  <si>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</si>
  <si>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</si>
  <si>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</si>
  <si>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</si>
  <si>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</si>
  <si>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</si>
  <si>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</si>
  <si>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</si>
  <si>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</si>
  <si>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</si>
  <si>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</si>
  <si>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</si>
  <si>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</si>
  <si>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</si>
  <si>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</si>
  <si>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</si>
  <si>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</si>
  <si>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</si>
  <si>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</si>
  <si>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</si>
  <si>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</si>
  <si>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</si>
  <si>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</si>
  <si>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</si>
  <si>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</si>
  <si>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</si>
  <si>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</si>
  <si>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</si>
  <si>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</si>
  <si>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</si>
  <si>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</si>
  <si>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</si>
  <si>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</si>
  <si>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</si>
  <si>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</si>
  <si>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</si>
  <si>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</si>
  <si>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</si>
  <si>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</si>
  <si>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</si>
  <si>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</si>
  <si>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</si>
  <si>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</si>
  <si>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</si>
  <si>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</si>
  <si>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</si>
  <si>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</si>
  <si>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</si>
  <si>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</si>
  <si>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</si>
  <si>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</si>
  <si>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</si>
  <si>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</si>
  <si>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</si>
  <si>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</si>
  <si>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</si>
  <si>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</si>
  <si>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</si>
  <si>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</si>
  <si>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</si>
  <si>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</si>
  <si>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</si>
  <si>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Bayreuth (09472);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</si>
  <si>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</si>
  <si>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</si>
  <si>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</si>
  <si>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</si>
  <si>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</si>
  <si>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</si>
  <si>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</si>
  <si>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</si>
  <si>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</si>
  <si>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</si>
  <si>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</si>
  <si>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</si>
  <si>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</si>
  <si>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</si>
  <si>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</si>
  <si>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</si>
  <si>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</si>
  <si>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</si>
  <si>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</si>
  <si>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</si>
  <si>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</si>
  <si>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</si>
  <si>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</si>
  <si>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</si>
  <si>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</si>
  <si>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</si>
  <si>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</si>
  <si>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</si>
  <si>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</si>
  <si>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</si>
  <si>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</si>
  <si>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</si>
  <si>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</si>
  <si>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</si>
  <si>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</si>
  <si>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</si>
  <si>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</si>
  <si>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</si>
  <si>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</si>
  <si>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</si>
  <si>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</si>
  <si>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</si>
  <si>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</si>
  <si>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</si>
  <si>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</si>
  <si>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</si>
  <si>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</si>
  <si>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</si>
  <si>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</si>
  <si>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</si>
  <si>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</si>
  <si>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</si>
  <si>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</si>
  <si>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</si>
  <si>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</si>
  <si>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</si>
  <si>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</si>
  <si>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</si>
  <si>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</si>
  <si>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</si>
  <si>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</si>
  <si>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</si>
  <si>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</si>
  <si>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</si>
  <si>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</si>
  <si>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</si>
  <si>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</si>
  <si>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</si>
  <si>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</si>
  <si>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</si>
  <si>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</si>
  <si>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</si>
  <si>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</si>
  <si>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</si>
  <si>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</si>
  <si>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</si>
  <si>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</si>
  <si>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</si>
  <si>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</si>
  <si>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</si>
  <si>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</si>
  <si>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</si>
  <si>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</si>
  <si>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</si>
  <si>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</si>
  <si>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</si>
  <si>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</si>
  <si>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</si>
  <si>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</si>
  <si>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</si>
  <si>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Bayreuth (09472)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</si>
  <si>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</si>
  <si>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</si>
  <si>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</si>
  <si>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</si>
  <si>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</si>
  <si>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</si>
  <si>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</si>
  <si>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</si>
  <si>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</si>
  <si>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</si>
  <si>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</si>
  <si>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</si>
  <si>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</si>
  <si>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</si>
  <si>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</si>
  <si>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</si>
  <si>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</si>
  <si>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</si>
  <si>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</si>
  <si>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</si>
  <si>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</si>
  <si>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</si>
  <si>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</si>
  <si>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</si>
  <si>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</si>
  <si>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</si>
  <si>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</si>
  <si>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</si>
  <si>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</si>
  <si>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</si>
  <si>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</si>
  <si>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</si>
  <si>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</si>
  <si>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</si>
  <si>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</si>
  <si>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</si>
  <si>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</si>
  <si>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</si>
  <si>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</si>
  <si>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</si>
  <si>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</si>
  <si>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</si>
  <si>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</si>
  <si>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</si>
  <si>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</si>
  <si>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</si>
  <si>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</si>
  <si>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</si>
  <si>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</si>
  <si>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</si>
  <si>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</si>
  <si>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</si>
  <si>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</si>
  <si>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</si>
  <si>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</si>
  <si>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</si>
  <si>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</si>
  <si>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</si>
  <si>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</si>
  <si>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</si>
  <si>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</si>
  <si>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</si>
  <si>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</si>
  <si>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</si>
  <si>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</si>
  <si>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</si>
  <si>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</si>
  <si>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</si>
  <si>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</si>
  <si>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</si>
  <si>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</si>
  <si>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</si>
  <si>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</si>
  <si>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</si>
  <si>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</si>
  <si>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</si>
  <si>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</si>
  <si>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</si>
  <si>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</si>
  <si>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</si>
  <si>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</si>
  <si>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</si>
  <si>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</si>
  <si>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</si>
  <si>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</si>
  <si>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</si>
  <si>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</si>
  <si>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</si>
  <si>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</si>
  <si>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</si>
  <si>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</si>
  <si>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</si>
  <si>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</si>
  <si>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</si>
  <si>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</si>
  <si>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</si>
  <si>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</si>
  <si>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</si>
  <si>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</si>
  <si>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</si>
  <si>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</si>
  <si>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</si>
  <si>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</si>
  <si>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</si>
  <si>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</si>
  <si>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</si>
  <si>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</si>
  <si>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</si>
  <si>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</si>
  <si>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</si>
  <si>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</si>
  <si>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</si>
  <si>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</si>
  <si>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</si>
  <si>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</si>
  <si>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</si>
  <si>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</si>
  <si>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</si>
  <si>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</si>
  <si>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</si>
  <si>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</si>
  <si>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</si>
  <si>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</si>
  <si>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</si>
  <si>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</si>
  <si>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</si>
  <si>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</si>
  <si>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</si>
  <si>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</si>
  <si>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</si>
  <si>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</si>
  <si>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</si>
  <si>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</si>
  <si>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</si>
  <si>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</si>
  <si>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</si>
  <si>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</si>
  <si>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</si>
  <si>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</si>
  <si>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</si>
  <si>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</si>
  <si>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</si>
  <si>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</si>
  <si>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</si>
  <si>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</si>
  <si>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</si>
  <si>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</si>
  <si>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</si>
  <si>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</si>
  <si>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</si>
  <si>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</si>
  <si>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</si>
  <si>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</si>
  <si>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</si>
  <si>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</si>
  <si>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</si>
  <si>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</si>
  <si>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</si>
  <si>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</si>
  <si>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</si>
  <si>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</si>
  <si>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</si>
  <si>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</si>
  <si>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</si>
  <si>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</si>
  <si>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</si>
  <si>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</si>
  <si>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</si>
  <si>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</si>
  <si>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</si>
  <si>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</si>
  <si>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</si>
  <si>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</si>
  <si>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</si>
  <si>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</si>
  <si>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</si>
  <si>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</si>
  <si>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</si>
  <si>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</si>
  <si>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</si>
  <si>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</si>
  <si>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</si>
  <si>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</si>
  <si>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</si>
  <si>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</si>
  <si>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</si>
  <si>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</si>
  <si>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</si>
  <si>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</si>
  <si>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Bayreuth (09472);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</si>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</sst>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{A3089D61-C39C-4A79-9BE8-9F784472FE20}</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A756-48EB-8EA5-9344D1AF0DE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{F18F7B71-35D9-4616-A0F1-DDB0DD28DD34}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756-48EB-8EA5-9344D1AF0DE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{DE775827-6CDB-46D4-9C80-94D2C1B28EE8}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756-48EB-8EA5-9344D1AF0DE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{8EC132D2-EBB2-4444-9F05-5D3016E97FFE}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756-48EB-8EA5-9344D1AF0DE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1.5248628042394536</c:v>
                </c:pt>
                <c:pt idx="1">
                  <c:v>1.0013227114154917</c:v>
                </c:pt>
                <c:pt idx="2">
                  <c:v>1.1186464311118853</c:v>
                </c:pt>
                <c:pt idx="3">
                  <c:v>1.0875687030768</c:v>
                </c:pt>
              </c:numCache>
            </c:numRef>
          </c:val>
          <c:extLst>
            <c:ext xmlns:c16="http://schemas.microsoft.com/office/drawing/2014/chart" uri="{C3380CC4-5D6E-409C-BE32-E72D297353CC}">
              <c16:uniqueId val="{00000004-A756-48EB-8EA5-9344D1AF0DE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{F06EBE99-E509-4492-86C9-4AA8D47A637D}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756-48EB-8EA5-9344D1AF0DE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{3AB165FC-2741-4AB1-AA57-1494A0A5D9B6}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756-48EB-8EA5-9344D1AF0DE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{75225F78-DFEE-4E86-BEE2-E68A06CFA2F3}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756-48EB-8EA5-9344D1AF0DE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{4A29ECE9-BAB1-4BA1-A9B0-439AA60B547A}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756-48EB-8EA5-9344D1AF0D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756-48EB-8EA5-9344D1AF0DE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756-48EB-8EA5-9344D1AF0DE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{626082C9-96DF-43DA-A875-205EED35B726}</c15:txfldGUID>
                      <c15:f>Daten_Diagramme!$E$6</c15:f>
                      <c15:dlblFieldTableCache>
                        <c:ptCount val="1"/>
                        <c:pt idx="0">
                          <c:v>-0.3</c:v>
                        </c:pt>
                      </c15:dlblFieldTableCache>
                    </c15:dlblFTEntry>
                  </c15:dlblFieldTable>
                  <c15:showDataLabelsRange val="0"/>
                </c:ext>
                <c:ext xmlns:c16="http://schemas.microsoft.com/office/drawing/2014/chart" uri="{C3380CC4-5D6E-409C-BE32-E72D297353CC}">
                  <c16:uniqueId val="{00000000-8CE3-4712-9B82-0DE81776FAA7}"/>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{24F6A06C-5CC5-478B-B38C-547743C28499}</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CE3-4712-9B82-0DE81776FAA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{737B36FC-45B6-4608-A2C9-EFA0A6D0BE9F}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CE3-4712-9B82-0DE81776FAA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{4E88544C-9FCF-4A5C-9902-071D4000E040}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CE3-4712-9B82-0DE81776FA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-0.32796235562526738</c:v>
                </c:pt>
                <c:pt idx="1">
                  <c:v>-1.8915068707011207</c:v>
                </c:pt>
                <c:pt idx="2">
                  <c:v>-2.7637010795899166</c:v>
                </c:pt>
                <c:pt idx="3">
                  <c:v>-2.8655893304673015</c:v>
                </c:pt>
              </c:numCache>
            </c:numRef>
          </c:val>
          <c:extLst>
            <c:ext xmlns:c16="http://schemas.microsoft.com/office/drawing/2014/chart" uri="{C3380CC4-5D6E-409C-BE32-E72D297353CC}">
              <c16:uniqueId val="{00000004-8CE3-4712-9B82-0DE81776FAA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{A0FBC57F-DDE7-4FCE-9E80-E47CF5696708}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CE3-4712-9B82-0DE81776FAA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{13AAC8E4-E544-4E59-83CE-C0E0A5CC0FE3}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CE3-4712-9B82-0DE81776FAA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{8E4D1F63-05E0-4CAB-B039-FB4F39D7CDC1}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CE3-4712-9B82-0DE81776FAA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{BDF8D145-A886-4405-8AE6-A9BEC52CEC13}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CE3-4712-9B82-0DE81776FA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CE3-4712-9B82-0DE81776FAA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CE3-4712-9B82-0DE81776FAA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{83CC8645-4937-413F-95B2-ECA587FF885B}</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4EA3-459F-91D1-8654C76085CB}"/>
                </c:ext>
              </c:extLst>
            </c:dLbl>
            <c:dLbl>
              <c:idx val="1"/>
              <c:tx>
                <c:strRef>
                  <c:f>Daten_Diagramme!$D$15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{628323B7-7AB2-4363-80A7-624FA8B5176C}</c15:txfldGUID>
                      <c15:f>Daten_Diagramme!$D$15</c15:f>
                      <c15:dlblFieldTableCache>
                        <c:ptCount val="1"/>
                        <c:pt idx="0">
                          <c:v>-8.1</c:v>
                        </c:pt>
                      </c15:dlblFieldTableCache>
                    </c15:dlblFTEntry>
                  </c15:dlblFieldTable>
                  <c15:showDataLabelsRange val="0"/>
                </c:ext>
                <c:ext xmlns:c16="http://schemas.microsoft.com/office/drawing/2014/chart" uri="{C3380CC4-5D6E-409C-BE32-E72D297353CC}">
                  <c16:uniqueId val="{00000001-4EA3-459F-91D1-8654C76085CB}"/>
                </c:ext>
              </c:extLst>
            </c:dLbl>
            <c:dLbl>
              <c:idx val="2"/>
              <c:tx>
                <c:strRef>
                  <c:f>Daten_Diagramme!$D$16</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{8E470A1E-D358-432E-9150-F98F514D9F7D}</c15:txfldGUID>
                      <c15:f>Daten_Diagramme!$D$16</c15:f>
                      <c15:dlblFieldTableCache>
                        <c:ptCount val="1"/>
                        <c:pt idx="0">
                          <c:v>9.4</c:v>
                        </c:pt>
                      </c15:dlblFieldTableCache>
                    </c15:dlblFTEntry>
                  </c15:dlblFieldTable>
                  <c15:showDataLabelsRange val="0"/>
                </c:ext>
                <c:ext xmlns:c16="http://schemas.microsoft.com/office/drawing/2014/chart" uri="{C3380CC4-5D6E-409C-BE32-E72D297353CC}">
                  <c16:uniqueId val="{00000002-4EA3-459F-91D1-8654C76085CB}"/>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{B23824F1-EC07-431E-B12D-0F88239014B4}</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4EA3-459F-91D1-8654C76085CB}"/>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{1141CA8E-4FAE-4807-A697-BFA3A892F388}</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4EA3-459F-91D1-8654C76085CB}"/>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{BB091D6C-26E1-4F0B-B7C5-0B62039ED9CF}</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4EA3-459F-91D1-8654C76085CB}"/>
                </c:ext>
              </c:extLst>
            </c:dLbl>
            <c:dLbl>
              <c:idx val="6"/>
              <c:tx>
                <c:strRef>
                  <c:f>Daten_Diagramme!$D$20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{7DC3C031-D925-4279-9F04-DA6E70AF5A03}</c15:txfldGUID>
                      <c15:f>Daten_Diagramme!$D$20</c15:f>
                      <c15:dlblFieldTableCache>
                        <c:ptCount val="1"/>
                        <c:pt idx="0">
                          <c:v>5.0</c:v>
                        </c:pt>
                      </c15:dlblFieldTableCache>
                    </c15:dlblFTEntry>
                  </c15:dlblFieldTable>
                  <c15:showDataLabelsRange val="0"/>
                </c:ext>
                <c:ext xmlns:c16="http://schemas.microsoft.com/office/drawing/2014/chart" uri="{C3380CC4-5D6E-409C-BE32-E72D297353CC}">
                  <c16:uniqueId val="{00000006-4EA3-459F-91D1-8654C76085CB}"/>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{56135A69-33AB-4183-926F-1B5E6B397351}</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4EA3-459F-91D1-8654C76085CB}"/>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{A938EB05-5126-41CF-BBEC-87CCE0EC2BEF}</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4EA3-459F-91D1-8654C76085CB}"/>
                </c:ext>
              </c:extLst>
            </c:dLbl>
            <c:dLbl>
              <c:idx val="9"/>
              <c:tx>
                <c:strRef>
                  <c:f>Daten_Diagramme!$D$23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{2D67A075-7389-4458-A25C-8E22C0B4CC18}</c15:txfldGUID>
                      <c15:f>Daten_Diagramme!$D$23</c15:f>
                      <c15:dlblFieldTableCache>
                        <c:ptCount val="1"/>
                        <c:pt idx="0">
                          <c:v>7.1</c:v>
                        </c:pt>
                      </c15:dlblFieldTableCache>
                    </c15:dlblFTEntry>
                  </c15:dlblFieldTable>
                  <c15:showDataLabelsRange val="0"/>
                </c:ext>
                <c:ext xmlns:c16="http://schemas.microsoft.com/office/drawing/2014/chart" uri="{C3380CC4-5D6E-409C-BE32-E72D297353CC}">
                  <c16:uniqueId val="{00000009-4EA3-459F-91D1-8654C76085CB}"/>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{7FF25617-CD53-415B-B3D0-0CD65A845FF8}</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4EA3-459F-91D1-8654C76085CB}"/>
                </c:ext>
              </c:extLst>
            </c:dLbl>
            <c:dLbl>
              <c:idx val="11"/>
              <c:tx>
                <c:strRef>
                  <c:f>Daten_Diagramme!$D$25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{2D564BAA-4A17-4743-B3B0-3C39570FF847}</c15:txfldGUID>
                      <c15:f>Daten_Diagramme!$D$25</c15:f>
                      <c15:dlblFieldTableCache>
                        <c:ptCount val="1"/>
                        <c:pt idx="0">
                          <c:v>0.4</c:v>
                        </c:pt>
                      </c15:dlblFieldTableCache>
                    </c15:dlblFTEntry>
                  </c15:dlblFieldTable>
                  <c15:showDataLabelsRange val="0"/>
                </c:ext>
                <c:ext xmlns:c16="http://schemas.microsoft.com/office/drawing/2014/chart" uri="{C3380CC4-5D6E-409C-BE32-E72D297353CC}">
                  <c16:uniqueId val="{0000000B-4EA3-459F-91D1-8654C76085CB}"/>
                </c:ext>
              </c:extLst>
            </c:dLbl>
            <c:dLbl>
              <c:idx val="12"/>
              <c:tx>
                <c:strRef>
                  <c:f>Daten_Diagramme!$D$26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{42232194-AE71-4CBA-A491-09E1BDB6C50E}</c15:txfldGUID>
                      <c15:f>Daten_Diagramme!$D$26</c15:f>
                      <c15:dlblFieldTableCache>
                        <c:ptCount val="1"/>
                        <c:pt idx="0">
                          <c:v>4.8</c:v>
                        </c:pt>
                      </c15:dlblFieldTableCache>
                    </c15:dlblFTEntry>
                  </c15:dlblFieldTable>
                  <c15:showDataLabelsRange val="0"/>
                </c:ext>
                <c:ext xmlns:c16="http://schemas.microsoft.com/office/drawing/2014/chart" uri="{C3380CC4-5D6E-409C-BE32-E72D297353CC}">
                  <c16:uniqueId val="{0000000C-4EA3-459F-91D1-8654C76085CB}"/>
                </c:ext>
              </c:extLst>
            </c:dLbl>
            <c:dLbl>
              <c:idx val="13"/>
              <c:tx>
                <c:strRef>
                  <c:f>Daten_Diagramme!$D$27</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{478C4345-A3F6-4962-A9F6-613FBD37D573}</c15:txfldGUID>
                      <c15:f>Daten_Diagramme!$D$27</c15:f>
                      <c15:dlblFieldTableCache>
                        <c:ptCount val="1"/>
                        <c:pt idx="0">
                          <c:v>9.0</c:v>
                        </c:pt>
                      </c15:dlblFieldTableCache>
                    </c15:dlblFTEntry>
                  </c15:dlblFieldTable>
                  <c15:showDataLabelsRange val="0"/>
                </c:ext>
                <c:ext xmlns:c16="http://schemas.microsoft.com/office/drawing/2014/chart" uri="{C3380CC4-5D6E-409C-BE32-E72D297353CC}">
                  <c16:uniqueId val="{0000000D-4EA3-459F-91D1-8654C76085CB}"/>
                </c:ext>
              </c:extLst>
            </c:dLbl>
            <c:dLbl>
              <c:idx val="14"/>
              <c:tx>
                <c:strRef>
                  <c:f>Daten_Diagramme!$D$28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{CEDA6249-ED4B-47C1-806D-48EBD600BA2B}</c15:txfldGUID>
                      <c15:f>Daten_Diagramme!$D$28</c15:f>
                      <c15:dlblFieldTableCache>
                        <c:ptCount val="1"/>
                        <c:pt idx="0">
                          <c:v>7.0</c:v>
                        </c:pt>
                      </c15:dlblFieldTableCache>
                    </c15:dlblFTEntry>
                  </c15:dlblFieldTable>
                  <c15:showDataLabelsRange val="0"/>
                </c:ext>
                <c:ext xmlns:c16="http://schemas.microsoft.com/office/drawing/2014/chart" uri="{C3380CC4-5D6E-409C-BE32-E72D297353CC}">
                  <c16:uniqueId val="{0000000E-4EA3-459F-91D1-8654C76085CB}"/>
                </c:ext>
              </c:extLst>
            </c:dLbl>
            <c:dLbl>
              <c:idx val="15"/>
              <c:tx>
                <c:strRef>
                  <c:f>Daten_Diagramme!$D$29</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{01821A46-DCB0-40CE-ABA1-FCB5E80FBAFD}</c15:txfldGUID>
                      <c15:f>Daten_Diagramme!$D$29</c15:f>
                      <c15:dlblFieldTableCache>
                        <c:ptCount val="1"/>
                        <c:pt idx="0">
                          <c:v>-12.2</c:v>
                        </c:pt>
                      </c15:dlblFieldTableCache>
                    </c15:dlblFTEntry>
                  </c15:dlblFieldTable>
                  <c15:showDataLabelsRange val="0"/>
                </c:ext>
                <c:ext xmlns:c16="http://schemas.microsoft.com/office/drawing/2014/chart" uri="{C3380CC4-5D6E-409C-BE32-E72D297353CC}">
                  <c16:uniqueId val="{0000000F-4EA3-459F-91D1-8654C76085CB}"/>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{FE17C072-E53B-43C5-B8DF-2A0F9FA33063}</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4EA3-459F-91D1-8654C76085CB}"/>
                </c:ext>
              </c:extLst>
            </c:dLbl>
            <c:dLbl>
              <c:idx val="17"/>
              <c:tx>
                <c:strRef>
                  <c:f>Daten_Diagramme!$D$31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{8C71AB59-616D-4AA7-A01E-4FC00F5B735F}</c15:txfldGUID>
                      <c15:f>Daten_Diagramme!$D$31</c15:f>
                      <c15:dlblFieldTableCache>
                        <c:ptCount val="1"/>
                        <c:pt idx="0">
                          <c:v>6.3</c:v>
                        </c:pt>
                      </c15:dlblFieldTableCache>
                    </c15:dlblFTEntry>
                  </c15:dlblFieldTable>
                  <c15:showDataLabelsRange val="0"/>
                </c:ext>
                <c:ext xmlns:c16="http://schemas.microsoft.com/office/drawing/2014/chart" uri="{C3380CC4-5D6E-409C-BE32-E72D297353CC}">
                  <c16:uniqueId val="{00000011-4EA3-459F-91D1-8654C76085CB}"/>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{9200575B-0E9B-4D20-B11B-379B25BF0DB6}</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4EA3-459F-91D1-8654C76085CB}"/>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{F4EBAD7B-66A3-4E81-A881-2F3C53B92429}</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4EA3-459F-91D1-8654C76085CB}"/>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{63DC063F-3B22-4FB1-88C8-58F5EA7DA25B}</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4EA3-459F-91D1-8654C76085C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{6EF68395-4699-44A3-890D-A7E8448D4750}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EA3-459F-91D1-8654C76085C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{04B4FA4F-07E0-474C-8237-C381C1746059}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EA3-459F-91D1-8654C76085CB}"/>
                </c:ext>
              </c:extLst>
            </c:dLbl>
            <c:dLbl>
              <c:idx val="23"/>
              <c:tx>
                <c:strRef>
                  <c:f>Daten_Diagramme!$D$37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{5416C1E9-CAE7-4F6C-BD81-2FC19D06CCAC}</c15:txfldGUID>
                      <c15:f>Daten_Diagramme!$D$37</c15:f>
                      <c15:dlblFieldTableCache>
                        <c:ptCount val="1"/>
                        <c:pt idx="0">
                          <c:v>-8.1</c:v>
                        </c:pt>
                      </c15:dlblFieldTableCache>
                    </c15:dlblFTEntry>
                  </c15:dlblFieldTable>
                  <c15:showDataLabelsRange val="0"/>
                </c:ext>
                <c:ext xmlns:c16="http://schemas.microsoft.com/office/drawing/2014/chart" uri="{C3380CC4-5D6E-409C-BE32-E72D297353CC}">
                  <c16:uniqueId val="{00000017-4EA3-459F-91D1-8654C76085CB}"/>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{EAB0FAB3-8321-44D4-A66F-4CE544A61767}</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4EA3-459F-91D1-8654C76085CB}"/>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{B38DD450-3992-4587-A949-16059CDE0503}</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4EA3-459F-91D1-8654C76085C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{A940822B-6AB2-441C-AF96-B62869BDBD44}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EA3-459F-91D1-8654C76085C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{8E402235-5C3B-47F6-9309-6922FCAAED6A}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EA3-459F-91D1-8654C76085C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{F3868662-7576-4A0D-AD56-F56300FA5AA3}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EA3-459F-91D1-8654C76085C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{D15C5FB4-0F15-44C8-B6FB-C147F77A3DCF}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EA3-459F-91D1-8654C76085C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{C45244DF-A045-460C-BB32-7A1FF22ECEEC}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EA3-459F-91D1-8654C76085CB}"/>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{FA203A54-5B61-4701-886D-013EF4B89F77}</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4EA3-459F-91D1-8654C76085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1.5248628042394536</c:v>
                </c:pt>
                <c:pt idx="1">
                  <c:v>-8.1325301204819276</c:v>
                </c:pt>
                <c:pt idx="2">
                  <c:v>9.433962264150944</c:v>
                </c:pt>
                <c:pt idx="3">
                  <c:v>0.58744993324432582</c:v>
                </c:pt>
                <c:pt idx="4">
                  <c:v>-0.84985835694050993</c:v>
                </c:pt>
                <c:pt idx="5">
                  <c:v>-0.42407108239095315</c:v>
                </c:pt>
                <c:pt idx="6">
                  <c:v>5.0033806626098718</c:v>
                </c:pt>
                <c:pt idx="7">
                  <c:v>-1.6798418972332017</c:v>
                </c:pt>
                <c:pt idx="8">
                  <c:v>1.7013787034320915</c:v>
                </c:pt>
                <c:pt idx="9">
                  <c:v>7.0754716981132075</c:v>
                </c:pt>
                <c:pt idx="10">
                  <c:v>-2.1039603960396041</c:v>
                </c:pt>
                <c:pt idx="11">
                  <c:v>0.41753653444676408</c:v>
                </c:pt>
                <c:pt idx="12">
                  <c:v>4.7904191616766463</c:v>
                </c:pt>
                <c:pt idx="13">
                  <c:v>9.0421455938697317</c:v>
                </c:pt>
                <c:pt idx="14">
                  <c:v>7.0202808112324497</c:v>
                </c:pt>
                <c:pt idx="15">
                  <c:v>-12.171052631578947</c:v>
                </c:pt>
                <c:pt idx="16">
                  <c:v>3.2191069574247146</c:v>
                </c:pt>
                <c:pt idx="17">
                  <c:v>6.3437139561707037</c:v>
                </c:pt>
                <c:pt idx="18">
                  <c:v>2.7149321266968327</c:v>
                </c:pt>
                <c:pt idx="19">
                  <c:v>-2.9737206085753805</c:v>
                </c:pt>
                <c:pt idx="20">
                  <c:v>1.2224938875305624</c:v>
                </c:pt>
                <c:pt idx="21">
                  <c:v>0</c:v>
                </c:pt>
                <c:pt idx="23">
                  <c:v>-8.1325301204819276</c:v>
                </c:pt>
                <c:pt idx="24">
                  <c:v>0.40683482506102525</c:v>
                </c:pt>
                <c:pt idx="25">
                  <c:v>2.5609222238435723</c:v>
                </c:pt>
              </c:numCache>
            </c:numRef>
          </c:val>
          <c:extLst>
            <c:ext xmlns:c16="http://schemas.microsoft.com/office/drawing/2014/chart" uri="{C3380CC4-5D6E-409C-BE32-E72D297353CC}">
              <c16:uniqueId val="{00000020-4EA3-459F-91D1-8654C76085C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{552370FB-4B9E-415D-978F-0D63354C2572}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EA3-459F-91D1-8654C76085C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{14E4C31C-433F-4954-89B4-24CC81A08D0D}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EA3-459F-91D1-8654C76085C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{9A0F1901-EF0D-4BF5-ACA6-1DC35C0E53F8}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EA3-459F-91D1-8654C76085C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{D8B7D6DC-F1A4-4A2B-990D-36678BE6CCBB}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EA3-459F-91D1-8654C76085C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{91370DD1-909B-4D48-AA92-6204097F792D}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EA3-459F-91D1-8654C76085C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{599B1A23-C0E9-4B97-B0FD-B2E7C699A1C5}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EA3-459F-91D1-8654C76085C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{690C2DB4-DDF1-41E4-8B90-D7C2CC47DCC7}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EA3-459F-91D1-8654C76085C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{65C2F866-0047-42A5-9F62-0CB5F11D5345}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EA3-459F-91D1-8654C76085C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{406204BB-C9C1-4DFA-9AEA-5CE4B7F265E4}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EA3-459F-91D1-8654C76085C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{8E966C13-3A5E-4A6F-9071-FB26CB2588F1}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EA3-459F-91D1-8654C76085C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{A68194F0-7623-433F-91AD-B1B75F2D4743}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EA3-459F-91D1-8654C76085C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{58D8372C-60A8-4EE0-80C7-1A574D45603D}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EA3-459F-91D1-8654C76085C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{02D0FE22-8662-4052-80F0-CC58D2E2C182}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EA3-459F-91D1-8654C76085C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{75FEB139-E8D7-443C-84A2-6201822F1AA0}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EA3-459F-91D1-8654C76085C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{5F2B4502-E14A-4EED-B3D0-C8D3E04EF1BB}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EA3-459F-91D1-8654C76085C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{6DCE6066-C797-4F61-BC0D-C9CD870BA10E}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EA3-459F-91D1-8654C76085C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{E05A70A2-D6A9-4383-891D-AFD30BD02BC6}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EA3-459F-91D1-8654C76085C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{6929D216-06AF-443D-871B-73EDA47AF241}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EA3-459F-91D1-8654C76085C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{A3744D76-3179-472D-90D0-23E304119E0F}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EA3-459F-91D1-8654C76085C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{C514BBBF-FC4B-40D4-9E9E-DC7E5DB2A587}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EA3-459F-91D1-8654C76085C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{D9604377-213A-4960-9F69-79850823BD58}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EA3-459F-91D1-8654C76085C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{FE0C73E4-EEED-44A2-B197-8DA9A2379CAC}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EA3-459F-91D1-8654C76085C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{B7FCA45A-B1CF-4914-8DC9-6513E7F2BD48}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EA3-459F-91D1-8654C76085C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{0AAFF9CF-0B6F-4E8B-8C80-AB66584A8E29}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EA3-459F-91D1-8654C76085C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{5AD0E1ED-B26B-40AE-B851-6BEAAA5C0CBB}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EA3-459F-91D1-8654C76085C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{E5253988-9ADB-4865-80FC-E8B21A191145}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EA3-459F-91D1-8654C76085C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{B80B8A46-40CE-4DA1-A7E5-53AFA417DE22}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EA3-459F-91D1-8654C76085C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{A00C812D-54A4-4A4F-9993-9050D1504295}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EA3-459F-91D1-8654C76085C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{CEED68E3-E57E-434F-9400-EDA90C22CDFE}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EA3-459F-91D1-8654C76085C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{D60E50EE-DBDB-4F62-8C10-9391F8A046AD}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EA3-459F-91D1-8654C76085C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{2F80D258-8979-4E14-BADB-A4B2C9885F14}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EA3-459F-91D1-8654C76085C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{7AA81C00-EB89-465E-948B-C6AD4F12D3E0}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EA3-459F-91D1-8654C76085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EA3-459F-91D1-8654C76085C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EA3-459F-91D1-8654C76085C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{65211DE0-572B-4227-850E-C56E91B5C070}</c15:txfldGUID>
                      <c15:f>Daten_Diagramme!$E$14</c15:f>
                      <c15:dlblFieldTableCache>
                        <c:ptCount val="1"/>
                        <c:pt idx="0">
                          <c:v>-0.3</c:v>
                        </c:pt>
                      </c15:dlblFieldTableCache>
                    </c15:dlblFTEntry>
                  </c15:dlblFieldTable>
                  <c15:showDataLabelsRange val="0"/>
                </c:ext>
                <c:ext xmlns:c16="http://schemas.microsoft.com/office/drawing/2014/chart" uri="{C3380CC4-5D6E-409C-BE32-E72D297353CC}">
                  <c16:uniqueId val="{00000000-B935-4EC2-9318-D972A6834389}"/>
                </c:ext>
              </c:extLst>
            </c:dLbl>
            <c:dLbl>
              <c:idx val="1"/>
              <c:tx>
                <c:strRef>
                  <c:f>Daten_Diagramme!$E$15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{16410F54-336A-433D-B29A-CD23306A5CC0}</c15:txfldGUID>
                      <c15:f>Daten_Diagramme!$E$15</c15:f>
                      <c15:dlblFieldTableCache>
                        <c:ptCount val="1"/>
                        <c:pt idx="0">
                          <c:v>5.6</c:v>
                        </c:pt>
                      </c15:dlblFieldTableCache>
                    </c15:dlblFTEntry>
                  </c15:dlblFieldTable>
                  <c15:showDataLabelsRange val="0"/>
                </c:ext>
                <c:ext xmlns:c16="http://schemas.microsoft.com/office/drawing/2014/chart" uri="{C3380CC4-5D6E-409C-BE32-E72D297353CC}">
                  <c16:uniqueId val="{00000001-B935-4EC2-9318-D972A6834389}"/>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{4EAB7CA8-6F00-490E-8996-E65FBB737537}</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B935-4EC2-9318-D972A6834389}"/>
                </c:ext>
              </c:extLst>
            </c:dLbl>
            <c:dLbl>
              <c:idx val="3"/>
              <c:tx>
                <c:strRef>
                  <c:f>Daten_Diagramme!$E$17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{BB860171-98AA-47AF-ABF1-8BFD28EBB5F3}</c15:txfldGUID>
                      <c15:f>Daten_Diagramme!$E$17</c15:f>
                      <c15:dlblFieldTableCache>
                        <c:ptCount val="1"/>
                        <c:pt idx="0">
                          <c:v>-0.7</c:v>
                        </c:pt>
                      </c15:dlblFieldTableCache>
                    </c15:dlblFTEntry>
                  </c15:dlblFieldTable>
                  <c15:showDataLabelsRange val="0"/>
                </c:ext>
                <c:ext xmlns:c16="http://schemas.microsoft.com/office/drawing/2014/chart" uri="{C3380CC4-5D6E-409C-BE32-E72D297353CC}">
                  <c16:uniqueId val="{00000003-B935-4EC2-9318-D972A6834389}"/>
                </c:ext>
              </c:extLst>
            </c:dLbl>
            <c:dLbl>
              <c:idx val="4"/>
              <c:tx>
                <c:strRef>
                  <c:f>Daten_Diagramme!$E$18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{8BED9EB8-7EC1-4806-882C-6D83835206AC}</c15:txfldGUID>
                      <c15:f>Daten_Diagramme!$E$18</c15:f>
                      <c15:dlblFieldTableCache>
                        <c:ptCount val="1"/>
                        <c:pt idx="0">
                          <c:v>3.3</c:v>
                        </c:pt>
                      </c15:dlblFieldTableCache>
                    </c15:dlblFTEntry>
                  </c15:dlblFieldTable>
                  <c15:showDataLabelsRange val="0"/>
                </c:ext>
                <c:ext xmlns:c16="http://schemas.microsoft.com/office/drawing/2014/chart" uri="{C3380CC4-5D6E-409C-BE32-E72D297353CC}">
                  <c16:uniqueId val="{00000004-B935-4EC2-9318-D972A6834389}"/>
                </c:ext>
              </c:extLst>
            </c:dLbl>
            <c:dLbl>
              <c:idx val="5"/>
              <c:tx>
                <c:strRef>
                  <c:f>Daten_Diagramme!$E$19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{90585946-2D67-4E1A-9636-AA80A7786EC1}</c15:txfldGUID>
                      <c15:f>Daten_Diagramme!$E$19</c15:f>
                      <c15:dlblFieldTableCache>
                        <c:ptCount val="1"/>
                        <c:pt idx="0">
                          <c:v>-11.2</c:v>
                        </c:pt>
                      </c15:dlblFieldTableCache>
                    </c15:dlblFTEntry>
                  </c15:dlblFieldTable>
                  <c15:showDataLabelsRange val="0"/>
                </c:ext>
                <c:ext xmlns:c16="http://schemas.microsoft.com/office/drawing/2014/chart" uri="{C3380CC4-5D6E-409C-BE32-E72D297353CC}">
                  <c16:uniqueId val="{00000005-B935-4EC2-9318-D972A6834389}"/>
                </c:ext>
              </c:extLst>
            </c:dLbl>
            <c:dLbl>
              <c:idx val="6"/>
              <c:tx>
                <c:strRef>
                  <c:f>Daten_Diagramme!$E$20</c:f>
                  <c:strCache>
                    <c:ptCount val="1"/>
                    <c:pt idx="0">
                      <c:v>19.6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{83B3B877-D969-4E2D-B657-89E012A5BAF1}</c15:txfldGUID>
                      <c15:f>Daten_Diagramme!$E$20</c15:f>
                      <c15:dlblFieldTableCache>
                        <c:ptCount val="1"/>
                        <c:pt idx="0">
                          <c:v>19.6</c:v>
                        </c:pt>
                      </c15:dlblFieldTableCache>
                    </c15:dlblFTEntry>
                  </c15:dlblFieldTable>
                  <c15:showDataLabelsRange val="0"/>
                </c:ext>
                <c:ext xmlns:c16="http://schemas.microsoft.com/office/drawing/2014/chart" uri="{C3380CC4-5D6E-409C-BE32-E72D297353CC}">
                  <c16:uniqueId val="{00000006-B935-4EC2-9318-D972A6834389}"/>
                </c:ext>
              </c:extLst>
            </c:dLbl>
            <c:dLbl>
              <c:idx val="7"/>
              <c:tx>
                <c:strRef>
                  <c:f>Daten_Diagramme!$E$21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{34EEE052-0AAF-4583-A013-E29EA54D2BCA}</c15:txfldGUID>
                      <c15:f>Daten_Diagramme!$E$21</c15:f>
                      <c15:dlblFieldTableCache>
                        <c:ptCount val="1"/>
                        <c:pt idx="0">
                          <c:v>5.7</c:v>
                        </c:pt>
                      </c15:dlblFieldTableCache>
                    </c15:dlblFTEntry>
                  </c15:dlblFieldTable>
                  <c15:showDataLabelsRange val="0"/>
                </c:ext>
                <c:ext xmlns:c16="http://schemas.microsoft.com/office/drawing/2014/chart" uri="{C3380CC4-5D6E-409C-BE32-E72D297353CC}">
                  <c16:uniqueId val="{00000007-B935-4EC2-9318-D972A6834389}"/>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{EF585723-2F40-42E0-86CD-EC5841A7862E}</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B935-4EC2-9318-D972A6834389}"/>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{5426102D-A8F6-43AC-B9A1-083136714430}</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B935-4EC2-9318-D972A6834389}"/>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{F075D028-7933-4700-9B15-9A3DD719F57F}</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B935-4EC2-9318-D972A6834389}"/>
                </c:ext>
              </c:extLst>
            </c:dLbl>
            <c:dLbl>
              <c:idx val="11"/>
              <c:tx>
                <c:strRef>
                  <c:f>Daten_Diagramme!$E$25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{381C87A5-FD0E-421E-8F1C-DBDE58F2FFD9}</c15:txfldGUID>
                      <c15:f>Daten_Diagramme!$E$25</c15:f>
                      <c15:dlblFieldTableCache>
                        <c:ptCount val="1"/>
                        <c:pt idx="0">
                          <c:v>-6.7</c:v>
                        </c:pt>
                      </c15:dlblFieldTableCache>
                    </c15:dlblFTEntry>
                  </c15:dlblFieldTable>
                  <c15:showDataLabelsRange val="0"/>
                </c:ext>
                <c:ext xmlns:c16="http://schemas.microsoft.com/office/drawing/2014/chart" uri="{C3380CC4-5D6E-409C-BE32-E72D297353CC}">
                  <c16:uniqueId val="{0000000B-B935-4EC2-9318-D972A6834389}"/>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{05DEEF3F-0C3F-4509-8E3F-E44679D4C93F}</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B935-4EC2-9318-D972A6834389}"/>
                </c:ext>
              </c:extLst>
            </c:dLbl>
            <c:dLbl>
              <c:idx val="13"/>
              <c:tx>
                <c:strRef>
                  <c:f>Daten_Diagramme!$E$27</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{D38A90D4-0C65-4E2D-AB37-9E148AFC3162}</c15:txfldGUID>
                      <c15:f>Daten_Diagramme!$E$27</c15:f>
                      <c15:dlblFieldTableCache>
                        <c:ptCount val="1"/>
                        <c:pt idx="0">
                          <c:v>11.9</c:v>
                        </c:pt>
                      </c15:dlblFieldTableCache>
                    </c15:dlblFTEntry>
                  </c15:dlblFieldTable>
                  <c15:showDataLabelsRange val="0"/>
                </c:ext>
                <c:ext xmlns:c16="http://schemas.microsoft.com/office/drawing/2014/chart" uri="{C3380CC4-5D6E-409C-BE32-E72D297353CC}">
                  <c16:uniqueId val="{0000000D-B935-4EC2-9318-D972A6834389}"/>
                </c:ext>
              </c:extLst>
            </c:dLbl>
            <c:dLbl>
              <c:idx val="14"/>
              <c:tx>
                <c:strRef>
                  <c:f>Daten_Diagramme!$E$28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{B1E33D4F-D616-4AB7-BC23-363A1DC56870}</c15:txfldGUID>
                      <c15:f>Daten_Diagramme!$E$28</c15:f>
                      <c15:dlblFieldTableCache>
                        <c:ptCount val="1"/>
                        <c:pt idx="0">
                          <c:v>7.6</c:v>
                        </c:pt>
                      </c15:dlblFieldTableCache>
                    </c15:dlblFTEntry>
                  </c15:dlblFieldTable>
                  <c15:showDataLabelsRange val="0"/>
                </c:ext>
                <c:ext xmlns:c16="http://schemas.microsoft.com/office/drawing/2014/chart" uri="{C3380CC4-5D6E-409C-BE32-E72D297353CC}">
                  <c16:uniqueId val="{0000000E-B935-4EC2-9318-D972A6834389}"/>
                </c:ext>
              </c:extLst>
            </c:dLbl>
            <c:dLbl>
              <c:idx val="15"/>
              <c:tx>
                <c:strRef>
                  <c:f>Daten_Diagramme!$E$29</c:f>
                  <c:strCache>
                    <c:ptCount val="1"/>
                    <c:pt idx="0">
                      <c:v>-27.3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{90D61D98-41A2-40B0-8582-953BA9378399}</c15:txfldGUID>
                      <c15:f>Daten_Diagramme!$E$29</c15:f>
                      <c15:dlblFieldTableCache>
                        <c:ptCount val="1"/>
                        <c:pt idx="0">
                          <c:v>-27.3</c:v>
                        </c:pt>
                      </c15:dlblFieldTableCache>
                    </c15:dlblFTEntry>
                  </c15:dlblFieldTable>
                  <c15:showDataLabelsRange val="0"/>
                </c:ext>
                <c:ext xmlns:c16="http://schemas.microsoft.com/office/drawing/2014/chart" uri="{C3380CC4-5D6E-409C-BE32-E72D297353CC}">
                  <c16:uniqueId val="{0000000F-B935-4EC2-9318-D972A6834389}"/>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{C431AB0F-41A9-4FE1-937B-C601C6DD41DE}</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B935-4EC2-9318-D972A6834389}"/>
                </c:ext>
              </c:extLst>
            </c:dLbl>
            <c:dLbl>
              <c:idx val="17"/>
              <c:tx>
                <c:strRef>
                  <c:f>Daten_Diagramme!$E$31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{D3F81262-0231-498D-B8FE-B208CBEFBE0C}</c15:txfldGUID>
                      <c15:f>Daten_Diagramme!$E$31</c15:f>
                      <c15:dlblFieldTableCache>
                        <c:ptCount val="1"/>
                        <c:pt idx="0">
                          <c:v>5.0</c:v>
                        </c:pt>
                      </c15:dlblFieldTableCache>
                    </c15:dlblFTEntry>
                  </c15:dlblFieldTable>
                  <c15:showDataLabelsRange val="0"/>
                </c:ext>
                <c:ext xmlns:c16="http://schemas.microsoft.com/office/drawing/2014/chart" uri="{C3380CC4-5D6E-409C-BE32-E72D297353CC}">
                  <c16:uniqueId val="{00000011-B935-4EC2-9318-D972A6834389}"/>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{6A212472-2C26-49D5-A745-75D5AB689A8F}</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B935-4EC2-9318-D972A6834389}"/>
                </c:ext>
              </c:extLst>
            </c:dLbl>
            <c:dLbl>
              <c:idx val="19"/>
              <c:tx>
                <c:strRef>
                  <c:f>Daten_Diagramme!$E$33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{BBC6DC3C-72B5-4DCA-9FCF-15B61E540DA9}</c15:txfldGUID>
                      <c15:f>Daten_Diagramme!$E$33</c15:f>
                      <c15:dlblFieldTableCache>
                        <c:ptCount val="1"/>
                        <c:pt idx="0">
                          <c:v>4.8</c:v>
                        </c:pt>
                      </c15:dlblFieldTableCache>
                    </c15:dlblFTEntry>
                  </c15:dlblFieldTable>
                  <c15:showDataLabelsRange val="0"/>
                </c:ext>
                <c:ext xmlns:c16="http://schemas.microsoft.com/office/drawing/2014/chart" uri="{C3380CC4-5D6E-409C-BE32-E72D297353CC}">
                  <c16:uniqueId val="{00000013-B935-4EC2-9318-D972A6834389}"/>
                </c:ext>
              </c:extLst>
            </c:dLbl>
            <c:dLbl>
              <c:idx val="20"/>
              <c:tx>
                <c:strRef>
                  <c:f>Daten_Diagramme!$E$34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{93EFD556-8D97-4B84-B356-272F5EF7CA1B}</c15:txfldGUID>
                      <c15:f>Daten_Diagramme!$E$34</c15:f>
                      <c15:dlblFieldTableCache>
                        <c:ptCount val="1"/>
                        <c:pt idx="0">
                          <c:v>-2.8</c:v>
                        </c:pt>
                      </c15:dlblFieldTableCache>
                    </c15:dlblFTEntry>
                  </c15:dlblFieldTable>
                  <c15:showDataLabelsRange val="0"/>
                </c:ext>
                <c:ext xmlns:c16="http://schemas.microsoft.com/office/drawing/2014/chart" uri="{C3380CC4-5D6E-409C-BE32-E72D297353CC}">
                  <c16:uniqueId val="{00000014-B935-4EC2-9318-D972A683438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{6A62B3D3-71D1-4F79-BB8F-D6549C82F85E}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935-4EC2-9318-D972A683438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{97161903-BE91-4A53-ACA6-652B32497F0A}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935-4EC2-9318-D972A6834389}"/>
                </c:ext>
              </c:extLst>
            </c:dLbl>
            <c:dLbl>
              <c:idx val="23"/>
              <c:tx>
                <c:strRef>
                  <c:f>Daten_Diagramme!$E$37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{B7194E07-8966-4AC2-8582-CF582E4883DC}</c15:txfldGUID>
                      <c15:f>Daten_Diagramme!$E$37</c15:f>
                      <c15:dlblFieldTableCache>
                        <c:ptCount val="1"/>
                        <c:pt idx="0">
                          <c:v>5.6</c:v>
                        </c:pt>
                      </c15:dlblFieldTableCache>
                    </c15:dlblFTEntry>
                  </c15:dlblFieldTable>
                  <c15:showDataLabelsRange val="0"/>
                </c:ext>
                <c:ext xmlns:c16="http://schemas.microsoft.com/office/drawing/2014/chart" uri="{C3380CC4-5D6E-409C-BE32-E72D297353CC}">
                  <c16:uniqueId val="{00000017-B935-4EC2-9318-D972A6834389}"/>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{A5F535F2-F0AE-4627-AB43-D0F1A6D263F6}</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B935-4EC2-9318-D972A6834389}"/>
                </c:ext>
              </c:extLst>
            </c:dLbl>
            <c:dLbl>
              <c:idx val="25"/>
              <c:tx>
                <c:strRef>
                  <c:f>Daten_Diagramme!$E$39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{D4A5338E-F946-4A45-92B3-3E2C31E22BAB}</c15:txfldGUID>
                      <c15:f>Daten_Diagramme!$E$39</c15:f>
                      <c15:dlblFieldTableCache>
                        <c:ptCount val="1"/>
                        <c:pt idx="0">
                          <c:v>-0.9</c:v>
                        </c:pt>
                      </c15:dlblFieldTableCache>
                    </c15:dlblFTEntry>
                  </c15:dlblFieldTable>
                  <c15:showDataLabelsRange val="0"/>
                </c:ext>
                <c:ext xmlns:c16="http://schemas.microsoft.com/office/drawing/2014/chart" uri="{C3380CC4-5D6E-409C-BE32-E72D297353CC}">
                  <c16:uniqueId val="{00000019-B935-4EC2-9318-D972A683438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{7937D21A-5489-4294-A2A4-E3BB46A83D85}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935-4EC2-9318-D972A683438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{3B3DDDBF-60CB-4889-9FEB-57E7A3D1D38D}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935-4EC2-9318-D972A683438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{3F14B454-FB4D-4A2F-A26C-5B1B190FA70C}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935-4EC2-9318-D972A683438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{A8F35C00-9651-4C71-BA22-058E1AD542E4}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935-4EC2-9318-D972A683438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{91B3BA66-076A-440F-B228-AFF9DF43550E}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935-4EC2-9318-D972A6834389}"/>
                </c:ext>
              </c:extLst>
            </c:dLbl>
            <c:dLbl>
              <c:idx val="31"/>
              <c:tx>
                <c:strRef>
                  <c:f>Daten_Diagramme!$E$45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{9BFC4F8A-D72C-4869-BC64-3CA2224FFBED}</c15:txfldGUID>
                      <c15:f>Daten_Diagramme!$E$45</c15:f>
                      <c15:dlblFieldTableCache>
                        <c:ptCount val="1"/>
                        <c:pt idx="0">
                          <c:v>-0.9</c:v>
                        </c:pt>
                      </c15:dlblFieldTableCache>
                    </c15:dlblFTEntry>
                  </c15:dlblFieldTable>
                  <c15:showDataLabelsRange val="0"/>
                </c:ext>
                <c:ext xmlns:c16="http://schemas.microsoft.com/office/drawing/2014/chart" uri="{C3380CC4-5D6E-409C-BE32-E72D297353CC}">
                  <c16:uniqueId val="{0000001F-B935-4EC2-9318-D972A68343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-0.32796235562526738</c:v>
                </c:pt>
                <c:pt idx="1">
                  <c:v>5.5555555555555554</c:v>
                </c:pt>
                <c:pt idx="2">
                  <c:v>2.4691358024691357</c:v>
                </c:pt>
                <c:pt idx="3">
                  <c:v>-0.72992700729927007</c:v>
                </c:pt>
                <c:pt idx="4">
                  <c:v>3.3444816053511706</c:v>
                </c:pt>
                <c:pt idx="5">
                  <c:v>-11.224489795918368</c:v>
                </c:pt>
                <c:pt idx="6">
                  <c:v>19.565217391304348</c:v>
                </c:pt>
                <c:pt idx="7">
                  <c:v>5.6994818652849739</c:v>
                </c:pt>
                <c:pt idx="8">
                  <c:v>0.84245998315080028</c:v>
                </c:pt>
                <c:pt idx="9">
                  <c:v>-0.20833333333333334</c:v>
                </c:pt>
                <c:pt idx="10">
                  <c:v>-11.99294532627866</c:v>
                </c:pt>
                <c:pt idx="11">
                  <c:v>-6.666666666666667</c:v>
                </c:pt>
                <c:pt idx="12">
                  <c:v>0</c:v>
                </c:pt>
                <c:pt idx="13">
                  <c:v>11.891891891891891</c:v>
                </c:pt>
                <c:pt idx="14">
                  <c:v>7.6446280991735538</c:v>
                </c:pt>
                <c:pt idx="15">
                  <c:v>-27.272727272727273</c:v>
                </c:pt>
                <c:pt idx="16">
                  <c:v>2.3809523809523809</c:v>
                </c:pt>
                <c:pt idx="17">
                  <c:v>5</c:v>
                </c:pt>
                <c:pt idx="18">
                  <c:v>0.33783783783783783</c:v>
                </c:pt>
                <c:pt idx="19">
                  <c:v>4.7904191616766463</c:v>
                </c:pt>
                <c:pt idx="20">
                  <c:v>-2.7809965237543453</c:v>
                </c:pt>
                <c:pt idx="21">
                  <c:v>0</c:v>
                </c:pt>
                <c:pt idx="23">
                  <c:v>5.5555555555555554</c:v>
                </c:pt>
                <c:pt idx="24">
                  <c:v>1.6493055555555556</c:v>
                </c:pt>
                <c:pt idx="25">
                  <c:v>-0.91533180778032042</c:v>
                </c:pt>
              </c:numCache>
            </c:numRef>
          </c:val>
          <c:extLst>
            <c:ext xmlns:c16="http://schemas.microsoft.com/office/drawing/2014/chart" uri="{C3380CC4-5D6E-409C-BE32-E72D297353CC}">
              <c16:uniqueId val="{00000020-B935-4EC2-9318-D972A683438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{863E24B0-85A1-428A-8ABC-1BAFB873EF12}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935-4EC2-9318-D972A683438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{6269A2DA-B06B-4C87-AE05-08DCA6618E8C}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935-4EC2-9318-D972A683438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{0E4B4CB6-E65F-414C-91C7-514BA3E2F0DB}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935-4EC2-9318-D972A683438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{C2F1BA73-F0E9-4BB3-8461-FFE2887DBCC1}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935-4EC2-9318-D972A683438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{C582C1A6-99C1-43D5-A1BF-C6CA78C15204}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935-4EC2-9318-D972A683438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{CE593749-3475-49D9-98F5-85BDF278607A}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935-4EC2-9318-D972A683438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{CC720E1D-7A01-4885-8F0C-C7D2445D97A5}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935-4EC2-9318-D972A683438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{31C85AA6-0AB4-4047-B40C-E76BE4D00694}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935-4EC2-9318-D972A683438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{E9CBABD8-CC3D-461C-876C-F5B7D83988A3}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935-4EC2-9318-D972A683438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{028C7DAB-2CB1-4C32-ACE3-4AFAA2480DBD}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935-4EC2-9318-D972A683438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{14AA490C-084C-46A7-8F87-EC072D360963}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935-4EC2-9318-D972A683438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{CB7956BD-9E59-44B9-98D7-B1CDAF2670F6}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935-4EC2-9318-D972A683438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{CDE59344-3520-4C23-B137-4B5D440C7A8B}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935-4EC2-9318-D972A683438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{A1A5F680-BD3D-4AC9-90A0-28C7717020A9}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935-4EC2-9318-D972A683438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{85762573-3E56-43D6-89DA-F0EA9F64C159}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935-4EC2-9318-D972A683438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{1562A9C7-A0A8-4ACB-B7CE-B8A5B3F59452}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935-4EC2-9318-D972A683438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{F079B0A9-4A37-42B5-A4B2-F1BA3DA02DFD}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935-4EC2-9318-D972A683438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{441012CD-2BE4-47E8-81FF-E481C25FBB44}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935-4EC2-9318-D972A683438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{E8F6D0DD-173B-42A1-A33C-32AA00DF1E7E}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935-4EC2-9318-D972A683438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{FCC24318-8012-4964-8724-0A1097FD0C4D}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935-4EC2-9318-D972A683438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{D16F3707-FBBD-4993-ACBA-80F159273861}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935-4EC2-9318-D972A683438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{05805E8F-268C-4751-BBEF-9CD34CFA99AE}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935-4EC2-9318-D972A683438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{574F10E3-9697-42B5-AA5E-D8BC57012BB8}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935-4EC2-9318-D972A683438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{136178D3-866B-49A7-9EC4-D4E0D0A1C893}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935-4EC2-9318-D972A683438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{C13EB40F-59A3-497A-B801-B7891D8677FD}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935-4EC2-9318-D972A683438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{211E8A83-19D0-47DD-9F64-F018C05724EB}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935-4EC2-9318-D972A683438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{DC445F9E-C4C5-4256-8C41-16AC8A4E3651}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935-4EC2-9318-D972A683438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{38FD5982-B231-4BD2-A04F-3F22DE2F2122}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935-4EC2-9318-D972A683438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{3B0D1843-2869-43FF-947B-E121A3F1D54B}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935-4EC2-9318-D972A683438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{6C523814-ECD0-4D82-AE42-30ED69EEC606}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935-4EC2-9318-D972A683438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{5F381F2C-11F8-4ED8-8888-FC0D078B45B5}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935-4EC2-9318-D972A683438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{C988F708-A79F-4032-8F39-A461495511E5}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935-4EC2-9318-D972A68343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935-4EC2-9318-D972A683438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935-4EC2-9318-D972A683438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{A1624761-74D4-4AA4-B167-3786B9E32C06}</c15:txfldGUID>
                      <c15:f>Diagramm!$I$46</c15:f>
                      <c15:dlblFieldTableCache>
                        <c:ptCount val="1"/>
                      </c15:dlblFieldTableCache>
                    </c15:dlblFTEntry>
                  </c15:dlblFieldTable>
                  <c15:showDataLabelsRange val="0"/>
                </c:ext>
                <c:ext xmlns:c16="http://schemas.microsoft.com/office/drawing/2014/chart" uri="{C3380CC4-5D6E-409C-BE32-E72D297353CC}">
                  <c16:uniqueId val="{00000000-A9D9-428E-A940-E08350D9F04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{AA2EF6EB-766F-43C0-B748-C70E6D2F006A}</c15:txfldGUID>
                      <c15:f>Diagramm!$I$47</c15:f>
                      <c15:dlblFieldTableCache>
                        <c:ptCount val="1"/>
                      </c15:dlblFieldTableCache>
                    </c15:dlblFTEntry>
                  </c15:dlblFieldTable>
                  <c15:showDataLabelsRange val="0"/>
                </c:ext>
                <c:ext xmlns:c16="http://schemas.microsoft.com/office/drawing/2014/chart" uri="{C3380CC4-5D6E-409C-BE32-E72D297353CC}">
                  <c16:uniqueId val="{00000001-A9D9-428E-A940-E08350D9F04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{4627D2DF-C864-4334-9EB8-AFC2F139BA7E}</c15:txfldGUID>
                      <c15:f>Diagramm!$I$48</c15:f>
                      <c15:dlblFieldTableCache>
                        <c:ptCount val="1"/>
                      </c15:dlblFieldTableCache>
                    </c15:dlblFTEntry>
                  </c15:dlblFieldTable>
                  <c15:showDataLabelsRange val="0"/>
                </c:ext>
                <c:ext xmlns:c16="http://schemas.microsoft.com/office/drawing/2014/chart" uri="{C3380CC4-5D6E-409C-BE32-E72D297353CC}">
                  <c16:uniqueId val="{00000002-A9D9-428E-A940-E08350D9F04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{D6B4A683-CD99-478A-89D2-E8A1BA4794C6}</c15:txfldGUID>
                      <c15:f>Diagramm!$I$49</c15:f>
                      <c15:dlblFieldTableCache>
                        <c:ptCount val="1"/>
                      </c15:dlblFieldTableCache>
                    </c15:dlblFTEntry>
                  </c15:dlblFieldTable>
                  <c15:showDataLabelsRange val="0"/>
                </c:ext>
                <c:ext xmlns:c16="http://schemas.microsoft.com/office/drawing/2014/chart" uri="{C3380CC4-5D6E-409C-BE32-E72D297353CC}">
                  <c16:uniqueId val="{00000003-A9D9-428E-A940-E08350D9F04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{4DE141DE-B125-4DDA-83F7-216FE1D6B66B}</c15:txfldGUID>
                      <c15:f>Diagramm!$I$50</c15:f>
                      <c15:dlblFieldTableCache>
                        <c:ptCount val="1"/>
                      </c15:dlblFieldTableCache>
                    </c15:dlblFTEntry>
                  </c15:dlblFieldTable>
                  <c15:showDataLabelsRange val="0"/>
                </c:ext>
                <c:ext xmlns:c16="http://schemas.microsoft.com/office/drawing/2014/chart" uri="{C3380CC4-5D6E-409C-BE32-E72D297353CC}">
                  <c16:uniqueId val="{00000004-A9D9-428E-A940-E08350D9F04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{0561A248-7833-416F-8723-08F727C69872}</c15:txfldGUID>
                      <c15:f>Diagramm!$I$51</c15:f>
                      <c15:dlblFieldTableCache>
                        <c:ptCount val="1"/>
                      </c15:dlblFieldTableCache>
                    </c15:dlblFTEntry>
                  </c15:dlblFieldTable>
                  <c15:showDataLabelsRange val="0"/>
                </c:ext>
                <c:ext xmlns:c16="http://schemas.microsoft.com/office/drawing/2014/chart" uri="{C3380CC4-5D6E-409C-BE32-E72D297353CC}">
                  <c16:uniqueId val="{00000005-A9D9-428E-A940-E08350D9F04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{DA4E1C7E-EBEF-4CE9-90B9-B24D3EFCA02E}</c15:txfldGUID>
                      <c15:f>Diagramm!$I$52</c15:f>
                      <c15:dlblFieldTableCache>
                        <c:ptCount val="1"/>
                      </c15:dlblFieldTableCache>
                    </c15:dlblFTEntry>
                  </c15:dlblFieldTable>
                  <c15:showDataLabelsRange val="0"/>
                </c:ext>
                <c:ext xmlns:c16="http://schemas.microsoft.com/office/drawing/2014/chart" uri="{C3380CC4-5D6E-409C-BE32-E72D297353CC}">
                  <c16:uniqueId val="{00000006-A9D9-428E-A940-E08350D9F04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{6D180367-CC2F-44A0-812C-F707557D9136}</c15:txfldGUID>
                      <c15:f>Diagramm!$I$53</c15:f>
                      <c15:dlblFieldTableCache>
                        <c:ptCount val="1"/>
                      </c15:dlblFieldTableCache>
                    </c15:dlblFTEntry>
                  </c15:dlblFieldTable>
                  <c15:showDataLabelsRange val="0"/>
                </c:ext>
                <c:ext xmlns:c16="http://schemas.microsoft.com/office/drawing/2014/chart" uri="{C3380CC4-5D6E-409C-BE32-E72D297353CC}">
                  <c16:uniqueId val="{00000007-A9D9-428E-A940-E08350D9F04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{0FCC8BA8-A309-47EA-96EF-29175E2DF3E5}</c15:txfldGUID>
                      <c15:f>Diagramm!$I$54</c15:f>
                      <c15:dlblFieldTableCache>
                        <c:ptCount val="1"/>
                      </c15:dlblFieldTableCache>
                    </c15:dlblFTEntry>
                  </c15:dlblFieldTable>
                  <c15:showDataLabelsRange val="0"/>
                </c:ext>
                <c:ext xmlns:c16="http://schemas.microsoft.com/office/drawing/2014/chart" uri="{C3380CC4-5D6E-409C-BE32-E72D297353CC}">
                  <c16:uniqueId val="{00000008-A9D9-428E-A940-E08350D9F04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{44FC84EA-0947-4501-96C3-3AA7E6FED684}</c15:txfldGUID>
                      <c15:f>Diagramm!$I$55</c15:f>
                      <c15:dlblFieldTableCache>
                        <c:ptCount val="1"/>
                      </c15:dlblFieldTableCache>
                    </c15:dlblFTEntry>
                  </c15:dlblFieldTable>
                  <c15:showDataLabelsRange val="0"/>
                </c:ext>
                <c:ext xmlns:c16="http://schemas.microsoft.com/office/drawing/2014/chart" uri="{C3380CC4-5D6E-409C-BE32-E72D297353CC}">
                  <c16:uniqueId val="{00000009-A9D9-428E-A940-E08350D9F04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{D1ECE7DE-6067-43E3-8EC1-EFD4372CC2C0}</c15:txfldGUID>
                      <c15:f>Diagramm!$I$56</c15:f>
                      <c15:dlblFieldTableCache>
                        <c:ptCount val="1"/>
                      </c15:dlblFieldTableCache>
                    </c15:dlblFTEntry>
                  </c15:dlblFieldTable>
                  <c15:showDataLabelsRange val="0"/>
                </c:ext>
                <c:ext xmlns:c16="http://schemas.microsoft.com/office/drawing/2014/chart" uri="{C3380CC4-5D6E-409C-BE32-E72D297353CC}">
                  <c16:uniqueId val="{0000000A-A9D9-428E-A940-E08350D9F04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{F2E5989E-DA18-4D76-8A87-9108CE10D27C}</c15:txfldGUID>
                      <c15:f>Diagramm!$I$57</c15:f>
                      <c15:dlblFieldTableCache>
                        <c:ptCount val="1"/>
                      </c15:dlblFieldTableCache>
                    </c15:dlblFTEntry>
                  </c15:dlblFieldTable>
                  <c15:showDataLabelsRange val="0"/>
                </c:ext>
                <c:ext xmlns:c16="http://schemas.microsoft.com/office/drawing/2014/chart" uri="{C3380CC4-5D6E-409C-BE32-E72D297353CC}">
                  <c16:uniqueId val="{0000000B-A9D9-428E-A940-E08350D9F04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{B679DC8B-B785-4347-A79D-74113C75247C}</c15:txfldGUID>
                      <c15:f>Diagramm!$I$58</c15:f>
                      <c15:dlblFieldTableCache>
                        <c:ptCount val="1"/>
                      </c15:dlblFieldTableCache>
                    </c15:dlblFTEntry>
                  </c15:dlblFieldTable>
                  <c15:showDataLabelsRange val="0"/>
                </c:ext>
                <c:ext xmlns:c16="http://schemas.microsoft.com/office/drawing/2014/chart" uri="{C3380CC4-5D6E-409C-BE32-E72D297353CC}">
                  <c16:uniqueId val="{0000000C-A9D9-428E-A940-E08350D9F04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{72AA6654-E4C3-4555-94C7-5B9FAFA65B60}</c15:txfldGUID>
                      <c15:f>Diagramm!$I$59</c15:f>
                      <c15:dlblFieldTableCache>
                        <c:ptCount val="1"/>
                      </c15:dlblFieldTableCache>
                    </c15:dlblFTEntry>
                  </c15:dlblFieldTable>
                  <c15:showDataLabelsRange val="0"/>
                </c:ext>
                <c:ext xmlns:c16="http://schemas.microsoft.com/office/drawing/2014/chart" uri="{C3380CC4-5D6E-409C-BE32-E72D297353CC}">
                  <c16:uniqueId val="{0000000D-A9D9-428E-A940-E08350D9F04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{F0DA3F47-0AB5-41BF-AAEC-FE7574B5CD46}</c15:txfldGUID>
                      <c15:f>Diagramm!$I$60</c15:f>
                      <c15:dlblFieldTableCache>
                        <c:ptCount val="1"/>
                      </c15:dlblFieldTableCache>
                    </c15:dlblFTEntry>
                  </c15:dlblFieldTable>
                  <c15:showDataLabelsRange val="0"/>
                </c:ext>
                <c:ext xmlns:c16="http://schemas.microsoft.com/office/drawing/2014/chart" uri="{C3380CC4-5D6E-409C-BE32-E72D297353CC}">
                  <c16:uniqueId val="{0000000E-A9D9-428E-A940-E08350D9F04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{10CB36A3-8CAC-4789-ACE8-6761FA27F8DA}</c15:txfldGUID>
                      <c15:f>Diagramm!$I$61</c15:f>
                      <c15:dlblFieldTableCache>
                        <c:ptCount val="1"/>
                      </c15:dlblFieldTableCache>
                    </c15:dlblFTEntry>
                  </c15:dlblFieldTable>
                  <c15:showDataLabelsRange val="0"/>
                </c:ext>
                <c:ext xmlns:c16="http://schemas.microsoft.com/office/drawing/2014/chart" uri="{C3380CC4-5D6E-409C-BE32-E72D297353CC}">
                  <c16:uniqueId val="{0000000F-A9D9-428E-A940-E08350D9F04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{681CC71D-CBD7-4D35-891D-9908C1D0B878}</c15:txfldGUID>
                      <c15:f>Diagramm!$I$62</c15:f>
                      <c15:dlblFieldTableCache>
                        <c:ptCount val="1"/>
                      </c15:dlblFieldTableCache>
                    </c15:dlblFTEntry>
                  </c15:dlblFieldTable>
                  <c15:showDataLabelsRange val="0"/>
                </c:ext>
                <c:ext xmlns:c16="http://schemas.microsoft.com/office/drawing/2014/chart" uri="{C3380CC4-5D6E-409C-BE32-E72D297353CC}">
                  <c16:uniqueId val="{00000010-A9D9-428E-A940-E08350D9F04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{CFC8D040-8846-4E78-A250-9E50CC69B8DF}</c15:txfldGUID>
                      <c15:f>Diagramm!$I$63</c15:f>
                      <c15:dlblFieldTableCache>
                        <c:ptCount val="1"/>
                      </c15:dlblFieldTableCache>
                    </c15:dlblFTEntry>
                  </c15:dlblFieldTable>
                  <c15:showDataLabelsRange val="0"/>
                </c:ext>
                <c:ext xmlns:c16="http://schemas.microsoft.com/office/drawing/2014/chart" uri="{C3380CC4-5D6E-409C-BE32-E72D297353CC}">
                  <c16:uniqueId val="{00000011-A9D9-428E-A940-E08350D9F04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{CB004524-1220-4F38-8FD2-49E60CE535F8}</c15:txfldGUID>
                      <c15:f>Diagramm!$I$64</c15:f>
                      <c15:dlblFieldTableCache>
                        <c:ptCount val="1"/>
                      </c15:dlblFieldTableCache>
                    </c15:dlblFTEntry>
                  </c15:dlblFieldTable>
                  <c15:showDataLabelsRange val="0"/>
                </c:ext>
                <c:ext xmlns:c16="http://schemas.microsoft.com/office/drawing/2014/chart" uri="{C3380CC4-5D6E-409C-BE32-E72D297353CC}">
                  <c16:uniqueId val="{00000012-A9D9-428E-A940-E08350D9F04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{DADC0DEA-36C8-4B14-8761-AD22AE3C089A}</c15:txfldGUID>
                      <c15:f>Diagramm!$I$65</c15:f>
                      <c15:dlblFieldTableCache>
                        <c:ptCount val="1"/>
                      </c15:dlblFieldTableCache>
                    </c15:dlblFTEntry>
                  </c15:dlblFieldTable>
                  <c15:showDataLabelsRange val="0"/>
                </c:ext>
                <c:ext xmlns:c16="http://schemas.microsoft.com/office/drawing/2014/chart" uri="{C3380CC4-5D6E-409C-BE32-E72D297353CC}">
                  <c16:uniqueId val="{00000013-A9D9-428E-A940-E08350D9F04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{3FEB268A-5362-4D4B-A218-830FDD71A40A}</c15:txfldGUID>
                      <c15:f>Diagramm!$I$66</c15:f>
                      <c15:dlblFieldTableCache>
                        <c:ptCount val="1"/>
                      </c15:dlblFieldTableCache>
                    </c15:dlblFTEntry>
                  </c15:dlblFieldTable>
                  <c15:showDataLabelsRange val="0"/>
                </c:ext>
                <c:ext xmlns:c16="http://schemas.microsoft.com/office/drawing/2014/chart" uri="{C3380CC4-5D6E-409C-BE32-E72D297353CC}">
                  <c16:uniqueId val="{00000014-A9D9-428E-A940-E08350D9F04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{E2AB40C6-C675-4692-BA1E-3FC99A7CB25B}</c15:txfldGUID>
                      <c15:f>Diagramm!$I$67</c15:f>
                      <c15:dlblFieldTableCache>
                        <c:ptCount val="1"/>
                      </c15:dlblFieldTableCache>
                    </c15:dlblFTEntry>
                  </c15:dlblFieldTable>
                  <c15:showDataLabelsRange val="0"/>
                </c:ext>
                <c:ext xmlns:c16="http://schemas.microsoft.com/office/drawing/2014/chart" uri="{C3380CC4-5D6E-409C-BE32-E72D297353CC}">
                  <c16:uniqueId val="{00000015-A9D9-428E-A940-E08350D9F0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D9-428E-A940-E08350D9F04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{DBBABAC8-B3EA-4B1F-8ECE-64289E4ED919}</c15:txfldGUID>
                      <c15:f>Diagramm!$K$46</c15:f>
                      <c15:dlblFieldTableCache>
                        <c:ptCount val="1"/>
                      </c15:dlblFieldTableCache>
                    </c15:dlblFTEntry>
                  </c15:dlblFieldTable>
                  <c15:showDataLabelsRange val="0"/>
                </c:ext>
                <c:ext xmlns:c16="http://schemas.microsoft.com/office/drawing/2014/chart" uri="{C3380CC4-5D6E-409C-BE32-E72D297353CC}">
                  <c16:uniqueId val="{00000017-A9D9-428E-A940-E08350D9F04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{A8041128-8F27-4098-A869-1D333DFC2121}</c15:txfldGUID>
                      <c15:f>Diagramm!$K$47</c15:f>
                      <c15:dlblFieldTableCache>
                        <c:ptCount val="1"/>
                      </c15:dlblFieldTableCache>
                    </c15:dlblFTEntry>
                  </c15:dlblFieldTable>
                  <c15:showDataLabelsRange val="0"/>
                </c:ext>
                <c:ext xmlns:c16="http://schemas.microsoft.com/office/drawing/2014/chart" uri="{C3380CC4-5D6E-409C-BE32-E72D297353CC}">
                  <c16:uniqueId val="{00000018-A9D9-428E-A940-E08350D9F04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{571C59BA-BB16-4925-893A-BA6094298A26}</c15:txfldGUID>
                      <c15:f>Diagramm!$K$48</c15:f>
                      <c15:dlblFieldTableCache>
                        <c:ptCount val="1"/>
                      </c15:dlblFieldTableCache>
                    </c15:dlblFTEntry>
                  </c15:dlblFieldTable>
                  <c15:showDataLabelsRange val="0"/>
                </c:ext>
                <c:ext xmlns:c16="http://schemas.microsoft.com/office/drawing/2014/chart" uri="{C3380CC4-5D6E-409C-BE32-E72D297353CC}">
                  <c16:uniqueId val="{00000019-A9D9-428E-A940-E08350D9F04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{39475B9F-D4DD-4197-A05F-07FAA31BFD78}</c15:txfldGUID>
                      <c15:f>Diagramm!$K$49</c15:f>
                      <c15:dlblFieldTableCache>
                        <c:ptCount val="1"/>
                      </c15:dlblFieldTableCache>
                    </c15:dlblFTEntry>
                  </c15:dlblFieldTable>
                  <c15:showDataLabelsRange val="0"/>
                </c:ext>
                <c:ext xmlns:c16="http://schemas.microsoft.com/office/drawing/2014/chart" uri="{C3380CC4-5D6E-409C-BE32-E72D297353CC}">
                  <c16:uniqueId val="{0000001A-A9D9-428E-A940-E08350D9F04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{6F5815D0-0ECE-494F-8FA0-505936A0165A}</c15:txfldGUID>
                      <c15:f>Diagramm!$K$50</c15:f>
                      <c15:dlblFieldTableCache>
                        <c:ptCount val="1"/>
                      </c15:dlblFieldTableCache>
                    </c15:dlblFTEntry>
                  </c15:dlblFieldTable>
                  <c15:showDataLabelsRange val="0"/>
                </c:ext>
                <c:ext xmlns:c16="http://schemas.microsoft.com/office/drawing/2014/chart" uri="{C3380CC4-5D6E-409C-BE32-E72D297353CC}">
                  <c16:uniqueId val="{0000001B-A9D9-428E-A940-E08350D9F04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{26B58F99-E28F-4407-A20C-EA51CB68BBD6}</c15:txfldGUID>
                      <c15:f>Diagramm!$K$51</c15:f>
                      <c15:dlblFieldTableCache>
                        <c:ptCount val="1"/>
                      </c15:dlblFieldTableCache>
                    </c15:dlblFTEntry>
                  </c15:dlblFieldTable>
                  <c15:showDataLabelsRange val="0"/>
                </c:ext>
                <c:ext xmlns:c16="http://schemas.microsoft.com/office/drawing/2014/chart" uri="{C3380CC4-5D6E-409C-BE32-E72D297353CC}">
                  <c16:uniqueId val="{0000001C-A9D9-428E-A940-E08350D9F04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{77305DB2-0E68-4131-A3EC-F65B9ED057B7}</c15:txfldGUID>
                      <c15:f>Diagramm!$K$52</c15:f>
                      <c15:dlblFieldTableCache>
                        <c:ptCount val="1"/>
                      </c15:dlblFieldTableCache>
                    </c15:dlblFTEntry>
                  </c15:dlblFieldTable>
                  <c15:showDataLabelsRange val="0"/>
                </c:ext>
                <c:ext xmlns:c16="http://schemas.microsoft.com/office/drawing/2014/chart" uri="{C3380CC4-5D6E-409C-BE32-E72D297353CC}">
                  <c16:uniqueId val="{0000001D-A9D9-428E-A940-E08350D9F04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{49D8109B-00E5-44EB-8788-50CB020D9B82}</c15:txfldGUID>
                      <c15:f>Diagramm!$K$53</c15:f>
                      <c15:dlblFieldTableCache>
                        <c:ptCount val="1"/>
                      </c15:dlblFieldTableCache>
                    </c15:dlblFTEntry>
                  </c15:dlblFieldTable>
                  <c15:showDataLabelsRange val="0"/>
                </c:ext>
                <c:ext xmlns:c16="http://schemas.microsoft.com/office/drawing/2014/chart" uri="{C3380CC4-5D6E-409C-BE32-E72D297353CC}">
                  <c16:uniqueId val="{0000001E-A9D9-428E-A940-E08350D9F04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{996369BC-884A-4C02-96A8-F2297A174862}</c15:txfldGUID>
                      <c15:f>Diagramm!$K$54</c15:f>
                      <c15:dlblFieldTableCache>
                        <c:ptCount val="1"/>
                      </c15:dlblFieldTableCache>
                    </c15:dlblFTEntry>
                  </c15:dlblFieldTable>
                  <c15:showDataLabelsRange val="0"/>
                </c:ext>
                <c:ext xmlns:c16="http://schemas.microsoft.com/office/drawing/2014/chart" uri="{C3380CC4-5D6E-409C-BE32-E72D297353CC}">
                  <c16:uniqueId val="{0000001F-A9D9-428E-A940-E08350D9F04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{753275FA-8F2D-4519-914E-CB4347171C22}</c15:txfldGUID>
                      <c15:f>Diagramm!$K$55</c15:f>
                      <c15:dlblFieldTableCache>
                        <c:ptCount val="1"/>
                      </c15:dlblFieldTableCache>
                    </c15:dlblFTEntry>
                  </c15:dlblFieldTable>
                  <c15:showDataLabelsRange val="0"/>
                </c:ext>
                <c:ext xmlns:c16="http://schemas.microsoft.com/office/drawing/2014/chart" uri="{C3380CC4-5D6E-409C-BE32-E72D297353CC}">
                  <c16:uniqueId val="{00000020-A9D9-428E-A940-E08350D9F04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{1F7BF5AD-ABD3-4126-97FF-D750CBC777FB}</c15:txfldGUID>
                      <c15:f>Diagramm!$K$56</c15:f>
                      <c15:dlblFieldTableCache>
                        <c:ptCount val="1"/>
                      </c15:dlblFieldTableCache>
                    </c15:dlblFTEntry>
                  </c15:dlblFieldTable>
                  <c15:showDataLabelsRange val="0"/>
                </c:ext>
                <c:ext xmlns:c16="http://schemas.microsoft.com/office/drawing/2014/chart" uri="{C3380CC4-5D6E-409C-BE32-E72D297353CC}">
                  <c16:uniqueId val="{00000021-A9D9-428E-A940-E08350D9F04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{5F96C090-88ED-40DB-9002-C02386EFD33D}</c15:txfldGUID>
                      <c15:f>Diagramm!$K$57</c15:f>
                      <c15:dlblFieldTableCache>
                        <c:ptCount val="1"/>
                      </c15:dlblFieldTableCache>
                    </c15:dlblFTEntry>
                  </c15:dlblFieldTable>
                  <c15:showDataLabelsRange val="0"/>
                </c:ext>
                <c:ext xmlns:c16="http://schemas.microsoft.com/office/drawing/2014/chart" uri="{C3380CC4-5D6E-409C-BE32-E72D297353CC}">
                  <c16:uniqueId val="{00000022-A9D9-428E-A940-E08350D9F04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{B43EAA15-AFF3-4B94-9649-CB3DAC6E3A56}</c15:txfldGUID>
                      <c15:f>Diagramm!$K$58</c15:f>
                      <c15:dlblFieldTableCache>
                        <c:ptCount val="1"/>
                      </c15:dlblFieldTableCache>
                    </c15:dlblFTEntry>
                  </c15:dlblFieldTable>
                  <c15:showDataLabelsRange val="0"/>
                </c:ext>
                <c:ext xmlns:c16="http://schemas.microsoft.com/office/drawing/2014/chart" uri="{C3380CC4-5D6E-409C-BE32-E72D297353CC}">
                  <c16:uniqueId val="{00000023-A9D9-428E-A940-E08350D9F04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{1FF2317D-8897-402E-A214-27A0B44ABA39}</c15:txfldGUID>
                      <c15:f>Diagramm!$K$59</c15:f>
                      <c15:dlblFieldTableCache>
                        <c:ptCount val="1"/>
                      </c15:dlblFieldTableCache>
                    </c15:dlblFTEntry>
                  </c15:dlblFieldTable>
                  <c15:showDataLabelsRange val="0"/>
                </c:ext>
                <c:ext xmlns:c16="http://schemas.microsoft.com/office/drawing/2014/chart" uri="{C3380CC4-5D6E-409C-BE32-E72D297353CC}">
                  <c16:uniqueId val="{00000024-A9D9-428E-A940-E08350D9F04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{A3D202FF-F6BB-4683-81C0-BAF02A5B7D81}</c15:txfldGUID>
                      <c15:f>Diagramm!$K$60</c15:f>
                      <c15:dlblFieldTableCache>
                        <c:ptCount val="1"/>
                      </c15:dlblFieldTableCache>
                    </c15:dlblFTEntry>
                  </c15:dlblFieldTable>
                  <c15:showDataLabelsRange val="0"/>
                </c:ext>
                <c:ext xmlns:c16="http://schemas.microsoft.com/office/drawing/2014/chart" uri="{C3380CC4-5D6E-409C-BE32-E72D297353CC}">
                  <c16:uniqueId val="{00000025-A9D9-428E-A940-E08350D9F04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{6F308169-0CAF-4B67-AE8B-BA14AB0E4D7A}</c15:txfldGUID>
                      <c15:f>Diagramm!$K$61</c15:f>
                      <c15:dlblFieldTableCache>
                        <c:ptCount val="1"/>
                      </c15:dlblFieldTableCache>
                    </c15:dlblFTEntry>
                  </c15:dlblFieldTable>
                  <c15:showDataLabelsRange val="0"/>
                </c:ext>
                <c:ext xmlns:c16="http://schemas.microsoft.com/office/drawing/2014/chart" uri="{C3380CC4-5D6E-409C-BE32-E72D297353CC}">
                  <c16:uniqueId val="{00000026-A9D9-428E-A940-E08350D9F04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{95E43288-D662-43A3-8117-A8440FEFCB9F}</c15:txfldGUID>
                      <c15:f>Diagramm!$K$62</c15:f>
                      <c15:dlblFieldTableCache>
                        <c:ptCount val="1"/>
                      </c15:dlblFieldTableCache>
                    </c15:dlblFTEntry>
                  </c15:dlblFieldTable>
                  <c15:showDataLabelsRange val="0"/>
                </c:ext>
                <c:ext xmlns:c16="http://schemas.microsoft.com/office/drawing/2014/chart" uri="{C3380CC4-5D6E-409C-BE32-E72D297353CC}">
                  <c16:uniqueId val="{00000027-A9D9-428E-A940-E08350D9F04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{CBE2E4FA-CC44-4FC1-89D6-53C4884D08B9}</c15:txfldGUID>
                      <c15:f>Diagramm!$K$63</c15:f>
                      <c15:dlblFieldTableCache>
                        <c:ptCount val="1"/>
                      </c15:dlblFieldTableCache>
                    </c15:dlblFTEntry>
                  </c15:dlblFieldTable>
                  <c15:showDataLabelsRange val="0"/>
                </c:ext>
                <c:ext xmlns:c16="http://schemas.microsoft.com/office/drawing/2014/chart" uri="{C3380CC4-5D6E-409C-BE32-E72D297353CC}">
                  <c16:uniqueId val="{00000028-A9D9-428E-A940-E08350D9F04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{89D591C8-EB7C-4F4E-BF0E-3035B724B127}</c15:txfldGUID>
                      <c15:f>Diagramm!$K$64</c15:f>
                      <c15:dlblFieldTableCache>
                        <c:ptCount val="1"/>
                      </c15:dlblFieldTableCache>
                    </c15:dlblFTEntry>
                  </c15:dlblFieldTable>
                  <c15:showDataLabelsRange val="0"/>
                </c:ext>
                <c:ext xmlns:c16="http://schemas.microsoft.com/office/drawing/2014/chart" uri="{C3380CC4-5D6E-409C-BE32-E72D297353CC}">
                  <c16:uniqueId val="{00000029-A9D9-428E-A940-E08350D9F04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{A334E587-ED29-4E90-8234-B29BCEDD6779}</c15:txfldGUID>
                      <c15:f>Diagramm!$K$65</c15:f>
                      <c15:dlblFieldTableCache>
                        <c:ptCount val="1"/>
                      </c15:dlblFieldTableCache>
                    </c15:dlblFTEntry>
                  </c15:dlblFieldTable>
                  <c15:showDataLabelsRange val="0"/>
                </c:ext>
                <c:ext xmlns:c16="http://schemas.microsoft.com/office/drawing/2014/chart" uri="{C3380CC4-5D6E-409C-BE32-E72D297353CC}">
                  <c16:uniqueId val="{0000002A-A9D9-428E-A940-E08350D9F04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{133B0765-6566-4080-A5AE-2A55248FA168}</c15:txfldGUID>
                      <c15:f>Diagramm!$K$66</c15:f>
                      <c15:dlblFieldTableCache>
                        <c:ptCount val="1"/>
                      </c15:dlblFieldTableCache>
                    </c15:dlblFTEntry>
                  </c15:dlblFieldTable>
                  <c15:showDataLabelsRange val="0"/>
                </c:ext>
                <c:ext xmlns:c16="http://schemas.microsoft.com/office/drawing/2014/chart" uri="{C3380CC4-5D6E-409C-BE32-E72D297353CC}">
                  <c16:uniqueId val="{0000002B-A9D9-428E-A940-E08350D9F04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{9BCBF3E5-7CC7-4DDC-90B9-A0C609882751}</c15:txfldGUID>
                      <c15:f>Diagramm!$K$67</c15:f>
                      <c15:dlblFieldTableCache>
                        <c:ptCount val="1"/>
                      </c15:dlblFieldTableCache>
                    </c15:dlblFTEntry>
                  </c15:dlblFieldTable>
                  <c15:showDataLabelsRange val="0"/>
                </c:ext>
                <c:ext xmlns:c16="http://schemas.microsoft.com/office/drawing/2014/chart" uri="{C3380CC4-5D6E-409C-BE32-E72D297353CC}">
                  <c16:uniqueId val="{0000002C-A9D9-428E-A940-E08350D9F04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D9-428E-A940-E08350D9F04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{63A0E88B-FD48-4459-99E7-281D8932EAF6}</c15:txfldGUID>
                      <c15:f>Diagramm!$J$46</c15:f>
                      <c15:dlblFieldTableCache>
                        <c:ptCount val="1"/>
                      </c15:dlblFieldTableCache>
                    </c15:dlblFTEntry>
                  </c15:dlblFieldTable>
                  <c15:showDataLabelsRange val="0"/>
                </c:ext>
                <c:ext xmlns:c16="http://schemas.microsoft.com/office/drawing/2014/chart" uri="{C3380CC4-5D6E-409C-BE32-E72D297353CC}">
                  <c16:uniqueId val="{0000002E-A9D9-428E-A940-E08350D9F04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{DFF40ACE-A66F-498F-90DD-744F5A2F2D72}</c15:txfldGUID>
                      <c15:f>Diagramm!$J$47</c15:f>
                      <c15:dlblFieldTableCache>
                        <c:ptCount val="1"/>
                      </c15:dlblFieldTableCache>
                    </c15:dlblFTEntry>
                  </c15:dlblFieldTable>
                  <c15:showDataLabelsRange val="0"/>
                </c:ext>
                <c:ext xmlns:c16="http://schemas.microsoft.com/office/drawing/2014/chart" uri="{C3380CC4-5D6E-409C-BE32-E72D297353CC}">
                  <c16:uniqueId val="{0000002F-A9D9-428E-A940-E08350D9F04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{AC93386E-13BE-45DC-AECC-2242E68004B6}</c15:txfldGUID>
                      <c15:f>Diagramm!$J$48</c15:f>
                      <c15:dlblFieldTableCache>
                        <c:ptCount val="1"/>
                      </c15:dlblFieldTableCache>
                    </c15:dlblFTEntry>
                  </c15:dlblFieldTable>
                  <c15:showDataLabelsRange val="0"/>
                </c:ext>
                <c:ext xmlns:c16="http://schemas.microsoft.com/office/drawing/2014/chart" uri="{C3380CC4-5D6E-409C-BE32-E72D297353CC}">
                  <c16:uniqueId val="{00000030-A9D9-428E-A940-E08350D9F04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{0ADCB25C-B378-41A3-B431-AF9DC8DA4872}</c15:txfldGUID>
                      <c15:f>Diagramm!$J$49</c15:f>
                      <c15:dlblFieldTableCache>
                        <c:ptCount val="1"/>
                      </c15:dlblFieldTableCache>
                    </c15:dlblFTEntry>
                  </c15:dlblFieldTable>
                  <c15:showDataLabelsRange val="0"/>
                </c:ext>
                <c:ext xmlns:c16="http://schemas.microsoft.com/office/drawing/2014/chart" uri="{C3380CC4-5D6E-409C-BE32-E72D297353CC}">
                  <c16:uniqueId val="{00000031-A9D9-428E-A940-E08350D9F04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{5B17787D-DF2A-45AB-9AA1-1A6B9BBA1B80}</c15:txfldGUID>
                      <c15:f>Diagramm!$J$50</c15:f>
                      <c15:dlblFieldTableCache>
                        <c:ptCount val="1"/>
                      </c15:dlblFieldTableCache>
                    </c15:dlblFTEntry>
                  </c15:dlblFieldTable>
                  <c15:showDataLabelsRange val="0"/>
                </c:ext>
                <c:ext xmlns:c16="http://schemas.microsoft.com/office/drawing/2014/chart" uri="{C3380CC4-5D6E-409C-BE32-E72D297353CC}">
                  <c16:uniqueId val="{00000032-A9D9-428E-A940-E08350D9F04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{696C3C21-4F76-4CE7-91C9-F2E96B883A72}</c15:txfldGUID>
                      <c15:f>Diagramm!$J$51</c15:f>
                      <c15:dlblFieldTableCache>
                        <c:ptCount val="1"/>
                      </c15:dlblFieldTableCache>
                    </c15:dlblFTEntry>
                  </c15:dlblFieldTable>
                  <c15:showDataLabelsRange val="0"/>
                </c:ext>
                <c:ext xmlns:c16="http://schemas.microsoft.com/office/drawing/2014/chart" uri="{C3380CC4-5D6E-409C-BE32-E72D297353CC}">
                  <c16:uniqueId val="{00000033-A9D9-428E-A940-E08350D9F04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{A5897F0F-CEEC-4475-98D6-B3E49D8B73ED}</c15:txfldGUID>
                      <c15:f>Diagramm!$J$52</c15:f>
                      <c15:dlblFieldTableCache>
                        <c:ptCount val="1"/>
                      </c15:dlblFieldTableCache>
                    </c15:dlblFTEntry>
                  </c15:dlblFieldTable>
                  <c15:showDataLabelsRange val="0"/>
                </c:ext>
                <c:ext xmlns:c16="http://schemas.microsoft.com/office/drawing/2014/chart" uri="{C3380CC4-5D6E-409C-BE32-E72D297353CC}">
                  <c16:uniqueId val="{00000034-A9D9-428E-A940-E08350D9F04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{9DEEC127-9F26-4FFF-9F43-51D9530DB785}</c15:txfldGUID>
                      <c15:f>Diagramm!$J$53</c15:f>
                      <c15:dlblFieldTableCache>
                        <c:ptCount val="1"/>
                      </c15:dlblFieldTableCache>
                    </c15:dlblFTEntry>
                  </c15:dlblFieldTable>
                  <c15:showDataLabelsRange val="0"/>
                </c:ext>
                <c:ext xmlns:c16="http://schemas.microsoft.com/office/drawing/2014/chart" uri="{C3380CC4-5D6E-409C-BE32-E72D297353CC}">
                  <c16:uniqueId val="{00000035-A9D9-428E-A940-E08350D9F04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{AA48D430-FE6D-478C-8C3A-A985AE6C7CB6}</c15:txfldGUID>
                      <c15:f>Diagramm!$J$54</c15:f>
                      <c15:dlblFieldTableCache>
                        <c:ptCount val="1"/>
                      </c15:dlblFieldTableCache>
                    </c15:dlblFTEntry>
                  </c15:dlblFieldTable>
                  <c15:showDataLabelsRange val="0"/>
                </c:ext>
                <c:ext xmlns:c16="http://schemas.microsoft.com/office/drawing/2014/chart" uri="{C3380CC4-5D6E-409C-BE32-E72D297353CC}">
                  <c16:uniqueId val="{00000036-A9D9-428E-A940-E08350D9F04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{1645DCE9-F53B-43CB-97F0-C6F6A17D0389}</c15:txfldGUID>
                      <c15:f>Diagramm!$J$55</c15:f>
                      <c15:dlblFieldTableCache>
                        <c:ptCount val="1"/>
                      </c15:dlblFieldTableCache>
                    </c15:dlblFTEntry>
                  </c15:dlblFieldTable>
                  <c15:showDataLabelsRange val="0"/>
                </c:ext>
                <c:ext xmlns:c16="http://schemas.microsoft.com/office/drawing/2014/chart" uri="{C3380CC4-5D6E-409C-BE32-E72D297353CC}">
                  <c16:uniqueId val="{00000037-A9D9-428E-A940-E08350D9F04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{D7934ED0-6F88-40B8-AA32-DE4FBD4C25B2}</c15:txfldGUID>
                      <c15:f>Diagramm!$J$56</c15:f>
                      <c15:dlblFieldTableCache>
                        <c:ptCount val="1"/>
                      </c15:dlblFieldTableCache>
                    </c15:dlblFTEntry>
                  </c15:dlblFieldTable>
                  <c15:showDataLabelsRange val="0"/>
                </c:ext>
                <c:ext xmlns:c16="http://schemas.microsoft.com/office/drawing/2014/chart" uri="{C3380CC4-5D6E-409C-BE32-E72D297353CC}">
                  <c16:uniqueId val="{00000038-A9D9-428E-A940-E08350D9F04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{41CEDDD6-77C9-4FA3-88AE-1896F7D2177C}</c15:txfldGUID>
                      <c15:f>Diagramm!$J$57</c15:f>
                      <c15:dlblFieldTableCache>
                        <c:ptCount val="1"/>
                      </c15:dlblFieldTableCache>
                    </c15:dlblFTEntry>
                  </c15:dlblFieldTable>
                  <c15:showDataLabelsRange val="0"/>
                </c:ext>
                <c:ext xmlns:c16="http://schemas.microsoft.com/office/drawing/2014/chart" uri="{C3380CC4-5D6E-409C-BE32-E72D297353CC}">
                  <c16:uniqueId val="{00000039-A9D9-428E-A940-E08350D9F04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{4F5375EC-6211-49EC-9298-93BF895EBAF8}</c15:txfldGUID>
                      <c15:f>Diagramm!$J$58</c15:f>
                      <c15:dlblFieldTableCache>
                        <c:ptCount val="1"/>
                      </c15:dlblFieldTableCache>
                    </c15:dlblFTEntry>
                  </c15:dlblFieldTable>
                  <c15:showDataLabelsRange val="0"/>
                </c:ext>
                <c:ext xmlns:c16="http://schemas.microsoft.com/office/drawing/2014/chart" uri="{C3380CC4-5D6E-409C-BE32-E72D297353CC}">
                  <c16:uniqueId val="{0000003A-A9D9-428E-A940-E08350D9F04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{8D671A9B-EC2D-4557-BBD9-8087B42AB761}</c15:txfldGUID>
                      <c15:f>Diagramm!$J$59</c15:f>
                      <c15:dlblFieldTableCache>
                        <c:ptCount val="1"/>
                      </c15:dlblFieldTableCache>
                    </c15:dlblFTEntry>
                  </c15:dlblFieldTable>
                  <c15:showDataLabelsRange val="0"/>
                </c:ext>
                <c:ext xmlns:c16="http://schemas.microsoft.com/office/drawing/2014/chart" uri="{C3380CC4-5D6E-409C-BE32-E72D297353CC}">
                  <c16:uniqueId val="{0000003B-A9D9-428E-A940-E08350D9F04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{09126785-CD87-4219-A034-55A516A09D3F}</c15:txfldGUID>
                      <c15:f>Diagramm!$J$60</c15:f>
                      <c15:dlblFieldTableCache>
                        <c:ptCount val="1"/>
                      </c15:dlblFieldTableCache>
                    </c15:dlblFTEntry>
                  </c15:dlblFieldTable>
                  <c15:showDataLabelsRange val="0"/>
                </c:ext>
                <c:ext xmlns:c16="http://schemas.microsoft.com/office/drawing/2014/chart" uri="{C3380CC4-5D6E-409C-BE32-E72D297353CC}">
                  <c16:uniqueId val="{0000003C-A9D9-428E-A940-E08350D9F04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{2F4C7196-74E1-403E-B812-FEF33E52CBB6}</c15:txfldGUID>
                      <c15:f>Diagramm!$J$61</c15:f>
                      <c15:dlblFieldTableCache>
                        <c:ptCount val="1"/>
                      </c15:dlblFieldTableCache>
                    </c15:dlblFTEntry>
                  </c15:dlblFieldTable>
                  <c15:showDataLabelsRange val="0"/>
                </c:ext>
                <c:ext xmlns:c16="http://schemas.microsoft.com/office/drawing/2014/chart" uri="{C3380CC4-5D6E-409C-BE32-E72D297353CC}">
                  <c16:uniqueId val="{0000003D-A9D9-428E-A940-E08350D9F04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{6430C22E-C48F-4038-94F5-E8B1C4D58AED}</c15:txfldGUID>
                      <c15:f>Diagramm!$J$62</c15:f>
                      <c15:dlblFieldTableCache>
                        <c:ptCount val="1"/>
                      </c15:dlblFieldTableCache>
                    </c15:dlblFTEntry>
                  </c15:dlblFieldTable>
                  <c15:showDataLabelsRange val="0"/>
                </c:ext>
                <c:ext xmlns:c16="http://schemas.microsoft.com/office/drawing/2014/chart" uri="{C3380CC4-5D6E-409C-BE32-E72D297353CC}">
                  <c16:uniqueId val="{0000003E-A9D9-428E-A940-E08350D9F04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{10C60DDD-7E8C-4052-AE7A-3FCB38D9579E}</c15:txfldGUID>
                      <c15:f>Diagramm!$J$63</c15:f>
                      <c15:dlblFieldTableCache>
                        <c:ptCount val="1"/>
                      </c15:dlblFieldTableCache>
                    </c15:dlblFTEntry>
                  </c15:dlblFieldTable>
                  <c15:showDataLabelsRange val="0"/>
                </c:ext>
                <c:ext xmlns:c16="http://schemas.microsoft.com/office/drawing/2014/chart" uri="{C3380CC4-5D6E-409C-BE32-E72D297353CC}">
                  <c16:uniqueId val="{0000003F-A9D9-428E-A940-E08350D9F04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{E77EBE34-0DB4-4966-9189-FE08052E609D}</c15:txfldGUID>
                      <c15:f>Diagramm!$J$64</c15:f>
                      <c15:dlblFieldTableCache>
                        <c:ptCount val="1"/>
                      </c15:dlblFieldTableCache>
                    </c15:dlblFTEntry>
                  </c15:dlblFieldTable>
                  <c15:showDataLabelsRange val="0"/>
                </c:ext>
                <c:ext xmlns:c16="http://schemas.microsoft.com/office/drawing/2014/chart" uri="{C3380CC4-5D6E-409C-BE32-E72D297353CC}">
                  <c16:uniqueId val="{00000040-A9D9-428E-A940-E08350D9F04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{6615568E-2DD5-446C-B2EB-A275E3A9ECE6}</c15:txfldGUID>
                      <c15:f>Diagramm!$J$65</c15:f>
                      <c15:dlblFieldTableCache>
                        <c:ptCount val="1"/>
                      </c15:dlblFieldTableCache>
                    </c15:dlblFTEntry>
                  </c15:dlblFieldTable>
                  <c15:showDataLabelsRange val="0"/>
                </c:ext>
                <c:ext xmlns:c16="http://schemas.microsoft.com/office/drawing/2014/chart" uri="{C3380CC4-5D6E-409C-BE32-E72D297353CC}">
                  <c16:uniqueId val="{00000041-A9D9-428E-A940-E08350D9F04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{07F9B7B1-B0B7-41D2-985A-8430A0E0C1DE}</c15:txfldGUID>
                      <c15:f>Diagramm!$J$66</c15:f>
                      <c15:dlblFieldTableCache>
                        <c:ptCount val="1"/>
                      </c15:dlblFieldTableCache>
                    </c15:dlblFTEntry>
                  </c15:dlblFieldTable>
                  <c15:showDataLabelsRange val="0"/>
                </c:ext>
                <c:ext xmlns:c16="http://schemas.microsoft.com/office/drawing/2014/chart" uri="{C3380CC4-5D6E-409C-BE32-E72D297353CC}">
                  <c16:uniqueId val="{00000042-A9D9-428E-A940-E08350D9F04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{19F35352-5DE0-4FA3-A015-A088C7A24B7F}</c15:txfldGUID>
                      <c15:f>Diagramm!$J$67</c15:f>
                      <c15:dlblFieldTableCache>
                        <c:ptCount val="1"/>
                      </c15:dlblFieldTableCache>
                    </c15:dlblFTEntry>
                  </c15:dlblFieldTable>
                  <c15:showDataLabelsRange val="0"/>
                </c:ext>
                <c:ext xmlns:c16="http://schemas.microsoft.com/office/drawing/2014/chart" uri="{C3380CC4-5D6E-409C-BE32-E72D297353CC}">
                  <c16:uniqueId val="{00000043-A9D9-428E-A940-E08350D9F04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D9-428E-A940-E08350D9F04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EA-4416-9298-A72B792F5F5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EA-4416-9298-A72B792F5F5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EA-4416-9298-A72B792F5F5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EA-4416-9298-A72B792F5F5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EA-4416-9298-A72B792F5F5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EA-4416-9298-A72B792F5F5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EA-4416-9298-A72B792F5F5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EA-4416-9298-A72B792F5F5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4EA-4416-9298-A72B792F5F5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EA-4416-9298-A72B792F5F5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4EA-4416-9298-A72B792F5F5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EA-4416-9298-A72B792F5F5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4EA-4416-9298-A72B792F5F5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EA-4416-9298-A72B792F5F5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4EA-4416-9298-A72B792F5F5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EA-4416-9298-A72B792F5F5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4EA-4416-9298-A72B792F5F5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EA-4416-9298-A72B792F5F5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4EA-4416-9298-A72B792F5F5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4EA-4416-9298-A72B792F5F5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4EA-4416-9298-A72B792F5F5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4EA-4416-9298-A72B792F5F5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4EA-4416-9298-A72B792F5F5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EA-4416-9298-A72B792F5F5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4EA-4416-9298-A72B792F5F5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4EA-4416-9298-A72B792F5F5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4EA-4416-9298-A72B792F5F5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4EA-4416-9298-A72B792F5F5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4EA-4416-9298-A72B792F5F5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4EA-4416-9298-A72B792F5F5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4EA-4416-9298-A72B792F5F5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4EA-4416-9298-A72B792F5F5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4EA-4416-9298-A72B792F5F5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EA-4416-9298-A72B792F5F5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4EA-4416-9298-A72B792F5F5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4EA-4416-9298-A72B792F5F5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4EA-4416-9298-A72B792F5F5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4EA-4416-9298-A72B792F5F5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4EA-4416-9298-A72B792F5F5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4EA-4416-9298-A72B792F5F5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4EA-4416-9298-A72B792F5F5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4EA-4416-9298-A72B792F5F5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4EA-4416-9298-A72B792F5F5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4EA-4416-9298-A72B792F5F5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4EA-4416-9298-A72B792F5F5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4EA-4416-9298-A72B792F5F5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4EA-4416-9298-A72B792F5F5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4EA-4416-9298-A72B792F5F5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4EA-4416-9298-A72B792F5F5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4EA-4416-9298-A72B792F5F5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4EA-4416-9298-A72B792F5F5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4EA-4416-9298-A72B792F5F5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4EA-4416-9298-A72B792F5F5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4EA-4416-9298-A72B792F5F5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4EA-4416-9298-A72B792F5F5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4EA-4416-9298-A72B792F5F5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4EA-4416-9298-A72B792F5F5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4EA-4416-9298-A72B792F5F5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4EA-4416-9298-A72B792F5F5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4EA-4416-9298-A72B792F5F5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4EA-4416-9298-A72B792F5F5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4EA-4416-9298-A72B792F5F5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4EA-4416-9298-A72B792F5F5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4EA-4416-9298-A72B792F5F5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4EA-4416-9298-A72B792F5F5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4EA-4416-9298-A72B792F5F5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4EA-4416-9298-A72B792F5F5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4EA-4416-9298-A72B792F5F5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4EA-4416-9298-A72B792F5F5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102.34928078640033</c:v>
                </c:pt>
                <c:pt idx="2">
                  <c:v>103.85985480452722</c:v>
                </c:pt>
                <c:pt idx="3">
                  <c:v>100.77106912567073</c:v>
                </c:pt>
                <c:pt idx="4">
                  <c:v>100.93339946791721</c:v>
                </c:pt>
                <c:pt idx="5">
                  <c:v>103.3007169590116</c:v>
                </c:pt>
                <c:pt idx="6">
                  <c:v>104.76619921540336</c:v>
                </c:pt>
                <c:pt idx="7">
                  <c:v>101.66388600802634</c:v>
                </c:pt>
                <c:pt idx="8">
                  <c:v>102.37633584344141</c:v>
                </c:pt>
                <c:pt idx="9">
                  <c:v>104.31528159805204</c:v>
                </c:pt>
                <c:pt idx="10">
                  <c:v>105.83487396852595</c:v>
                </c:pt>
                <c:pt idx="11">
                  <c:v>102.82274428461919</c:v>
                </c:pt>
                <c:pt idx="12">
                  <c:v>103.73359787166885</c:v>
                </c:pt>
                <c:pt idx="13">
                  <c:v>105.37944717500112</c:v>
                </c:pt>
                <c:pt idx="14">
                  <c:v>107.27330116787664</c:v>
                </c:pt>
                <c:pt idx="15">
                  <c:v>104.86991026739415</c:v>
                </c:pt>
                <c:pt idx="16">
                  <c:v>104.96911214321143</c:v>
                </c:pt>
                <c:pt idx="17">
                  <c:v>107.53483338594039</c:v>
                </c:pt>
                <c:pt idx="18">
                  <c:v>109.27537538891644</c:v>
                </c:pt>
                <c:pt idx="19">
                  <c:v>107.28231952022365</c:v>
                </c:pt>
                <c:pt idx="20">
                  <c:v>107.63854443793119</c:v>
                </c:pt>
                <c:pt idx="21">
                  <c:v>109.34301303151915</c:v>
                </c:pt>
                <c:pt idx="22">
                  <c:v>111.23235784822111</c:v>
                </c:pt>
                <c:pt idx="23">
                  <c:v>109.34301303151915</c:v>
                </c:pt>
                <c:pt idx="24">
                  <c:v>109.27988456508997</c:v>
                </c:pt>
              </c:numCache>
            </c:numRef>
          </c:val>
          <c:smooth val="0"/>
          <c:extLst>
            <c:ext xmlns:c16="http://schemas.microsoft.com/office/drawing/2014/chart" uri="{C3380CC4-5D6E-409C-BE32-E72D297353CC}">
              <c16:uniqueId val="{00000000-5D06-4B5B-ACF0-8FCFE35CAEE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105.55791260076369</c:v>
                </c:pt>
                <c:pt idx="2">
                  <c:v>107.25498515061518</c:v>
                </c:pt>
                <c:pt idx="3">
                  <c:v>102.7153160797624</c:v>
                </c:pt>
                <c:pt idx="4">
                  <c:v>102.07891387356808</c:v>
                </c:pt>
                <c:pt idx="5">
                  <c:v>107.08527789563004</c:v>
                </c:pt>
                <c:pt idx="6">
                  <c:v>109.75816716164617</c:v>
                </c:pt>
                <c:pt idx="7">
                  <c:v>105.8124734832414</c:v>
                </c:pt>
                <c:pt idx="8">
                  <c:v>106.194314806958</c:v>
                </c:pt>
                <c:pt idx="9">
                  <c:v>108.86720407297412</c:v>
                </c:pt>
                <c:pt idx="10">
                  <c:v>112.64319049639373</c:v>
                </c:pt>
                <c:pt idx="11">
                  <c:v>110.43699618158675</c:v>
                </c:pt>
                <c:pt idx="12">
                  <c:v>109.16419176919814</c:v>
                </c:pt>
                <c:pt idx="13">
                  <c:v>115.61306745863386</c:v>
                </c:pt>
                <c:pt idx="14">
                  <c:v>118.20110309715741</c:v>
                </c:pt>
                <c:pt idx="15">
                  <c:v>116.71616461603733</c:v>
                </c:pt>
                <c:pt idx="16">
                  <c:v>115.1463725074247</c:v>
                </c:pt>
                <c:pt idx="17">
                  <c:v>122.86805260924905</c:v>
                </c:pt>
                <c:pt idx="18">
                  <c:v>127.11073398387782</c:v>
                </c:pt>
                <c:pt idx="19">
                  <c:v>123.24989393296563</c:v>
                </c:pt>
                <c:pt idx="20">
                  <c:v>123.12261349172677</c:v>
                </c:pt>
                <c:pt idx="21">
                  <c:v>129.65634280865507</c:v>
                </c:pt>
                <c:pt idx="22">
                  <c:v>134.28086550700041</c:v>
                </c:pt>
                <c:pt idx="23">
                  <c:v>128.46839202375901</c:v>
                </c:pt>
                <c:pt idx="24">
                  <c:v>125.49851506151887</c:v>
                </c:pt>
              </c:numCache>
            </c:numRef>
          </c:val>
          <c:smooth val="0"/>
          <c:extLst>
            <c:ext xmlns:c16="http://schemas.microsoft.com/office/drawing/2014/chart" uri="{C3380CC4-5D6E-409C-BE32-E72D297353CC}">
              <c16:uniqueId val="{00000001-5D06-4B5B-ACF0-8FCFE35CAEE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102.76255707762556</c:v>
                </c:pt>
                <c:pt idx="2">
                  <c:v>102.71689497716896</c:v>
                </c:pt>
                <c:pt idx="3">
                  <c:v>101.11872146118721</c:v>
                </c:pt>
                <c:pt idx="4">
                  <c:v>97.100456621004568</c:v>
                </c:pt>
                <c:pt idx="5">
                  <c:v>97.579908675799089</c:v>
                </c:pt>
                <c:pt idx="6">
                  <c:v>96.30136986301369</c:v>
                </c:pt>
                <c:pt idx="7">
                  <c:v>94.885844748858446</c:v>
                </c:pt>
                <c:pt idx="8">
                  <c:v>95.662100456621005</c:v>
                </c:pt>
                <c:pt idx="9">
                  <c:v>96.004566210045667</c:v>
                </c:pt>
                <c:pt idx="10">
                  <c:v>96.780821917808225</c:v>
                </c:pt>
                <c:pt idx="11">
                  <c:v>96.894977168949765</c:v>
                </c:pt>
                <c:pt idx="12">
                  <c:v>94.817351598173516</c:v>
                </c:pt>
                <c:pt idx="13">
                  <c:v>98.310502283105023</c:v>
                </c:pt>
                <c:pt idx="14">
                  <c:v>95.844748858447488</c:v>
                </c:pt>
                <c:pt idx="15">
                  <c:v>95.547945205479451</c:v>
                </c:pt>
                <c:pt idx="16">
                  <c:v>94.589041095890408</c:v>
                </c:pt>
                <c:pt idx="17">
                  <c:v>98.538812785388131</c:v>
                </c:pt>
                <c:pt idx="18">
                  <c:v>96.529680365296798</c:v>
                </c:pt>
                <c:pt idx="19">
                  <c:v>95.06849315068493</c:v>
                </c:pt>
                <c:pt idx="20">
                  <c:v>93.858447488584474</c:v>
                </c:pt>
                <c:pt idx="21">
                  <c:v>95.091324200913235</c:v>
                </c:pt>
                <c:pt idx="22">
                  <c:v>94.474885844748854</c:v>
                </c:pt>
                <c:pt idx="23">
                  <c:v>93.12785388127854</c:v>
                </c:pt>
                <c:pt idx="24">
                  <c:v>92.054794520547944</c:v>
                </c:pt>
              </c:numCache>
            </c:numRef>
          </c:val>
          <c:smooth val="0"/>
          <c:extLst>
            <c:ext xmlns:c16="http://schemas.microsoft.com/office/drawing/2014/chart" uri="{C3380CC4-5D6E-409C-BE32-E72D297353CC}">
              <c16:uniqueId val="{00000002-5D06-4B5B-ACF0-8FCFE35CAEE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D06-4B5B-ACF0-8FCFE35CAEEA}"/>
                </c:ext>
              </c:extLst>
            </c:dLbl>
            <c:dLbl>
              <c:idx val="1"/>
              <c:delete val="1"/>
              <c:extLst>
                <c:ext xmlns:c15="http://schemas.microsoft.com/office/drawing/2012/chart" uri="{CE6537A1-D6FC-4f65-9D91-7224C49458BB}"/>
                <c:ext xmlns:c16="http://schemas.microsoft.com/office/drawing/2014/chart" uri="{C3380CC4-5D6E-409C-BE32-E72D297353CC}">
                  <c16:uniqueId val="{00000004-5D06-4B5B-ACF0-8FCFE35CAEEA}"/>
                </c:ext>
              </c:extLst>
            </c:dLbl>
            <c:dLbl>
              <c:idx val="2"/>
              <c:delete val="1"/>
              <c:extLst>
                <c:ext xmlns:c15="http://schemas.microsoft.com/office/drawing/2012/chart" uri="{CE6537A1-D6FC-4f65-9D91-7224C49458BB}"/>
                <c:ext xmlns:c16="http://schemas.microsoft.com/office/drawing/2014/chart" uri="{C3380CC4-5D6E-409C-BE32-E72D297353CC}">
                  <c16:uniqueId val="{00000005-5D06-4B5B-ACF0-8FCFE35CAEEA}"/>
                </c:ext>
              </c:extLst>
            </c:dLbl>
            <c:dLbl>
              <c:idx val="3"/>
              <c:delete val="1"/>
              <c:extLst>
                <c:ext xmlns:c15="http://schemas.microsoft.com/office/drawing/2012/chart" uri="{CE6537A1-D6FC-4f65-9D91-7224C49458BB}"/>
                <c:ext xmlns:c16="http://schemas.microsoft.com/office/drawing/2014/chart" uri="{C3380CC4-5D6E-409C-BE32-E72D297353CC}">
                  <c16:uniqueId val="{00000006-5D06-4B5B-ACF0-8FCFE35CAEEA}"/>
                </c:ext>
              </c:extLst>
            </c:dLbl>
            <c:dLbl>
              <c:idx val="4"/>
              <c:delete val="1"/>
              <c:extLst>
                <c:ext xmlns:c15="http://schemas.microsoft.com/office/drawing/2012/chart" uri="{CE6537A1-D6FC-4f65-9D91-7224C49458BB}"/>
                <c:ext xmlns:c16="http://schemas.microsoft.com/office/drawing/2014/chart" uri="{C3380CC4-5D6E-409C-BE32-E72D297353CC}">
                  <c16:uniqueId val="{00000007-5D06-4B5B-ACF0-8FCFE35CAEEA}"/>
                </c:ext>
              </c:extLst>
            </c:dLbl>
            <c:dLbl>
              <c:idx val="5"/>
              <c:delete val="1"/>
              <c:extLst>
                <c:ext xmlns:c15="http://schemas.microsoft.com/office/drawing/2012/chart" uri="{CE6537A1-D6FC-4f65-9D91-7224C49458BB}"/>
                <c:ext xmlns:c16="http://schemas.microsoft.com/office/drawing/2014/chart" uri="{C3380CC4-5D6E-409C-BE32-E72D297353CC}">
                  <c16:uniqueId val="{00000008-5D06-4B5B-ACF0-8FCFE35CAEEA}"/>
                </c:ext>
              </c:extLst>
            </c:dLbl>
            <c:dLbl>
              <c:idx val="6"/>
              <c:delete val="1"/>
              <c:extLst>
                <c:ext xmlns:c15="http://schemas.microsoft.com/office/drawing/2012/chart" uri="{CE6537A1-D6FC-4f65-9D91-7224C49458BB}"/>
                <c:ext xmlns:c16="http://schemas.microsoft.com/office/drawing/2014/chart" uri="{C3380CC4-5D6E-409C-BE32-E72D297353CC}">
                  <c16:uniqueId val="{00000009-5D06-4B5B-ACF0-8FCFE35CAEEA}"/>
                </c:ext>
              </c:extLst>
            </c:dLbl>
            <c:dLbl>
              <c:idx val="7"/>
              <c:delete val="1"/>
              <c:extLst>
                <c:ext xmlns:c15="http://schemas.microsoft.com/office/drawing/2012/chart" uri="{CE6537A1-D6FC-4f65-9D91-7224C49458BB}"/>
                <c:ext xmlns:c16="http://schemas.microsoft.com/office/drawing/2014/chart" uri="{C3380CC4-5D6E-409C-BE32-E72D297353CC}">
                  <c16:uniqueId val="{0000000A-5D06-4B5B-ACF0-8FCFE35CAEEA}"/>
                </c:ext>
              </c:extLst>
            </c:dLbl>
            <c:dLbl>
              <c:idx val="8"/>
              <c:delete val="1"/>
              <c:extLst>
                <c:ext xmlns:c15="http://schemas.microsoft.com/office/drawing/2012/chart" uri="{CE6537A1-D6FC-4f65-9D91-7224C49458BB}"/>
                <c:ext xmlns:c16="http://schemas.microsoft.com/office/drawing/2014/chart" uri="{C3380CC4-5D6E-409C-BE32-E72D297353CC}">
                  <c16:uniqueId val="{0000000B-5D06-4B5B-ACF0-8FCFE35CAEEA}"/>
                </c:ext>
              </c:extLst>
            </c:dLbl>
            <c:dLbl>
              <c:idx val="9"/>
              <c:delete val="1"/>
              <c:extLst>
                <c:ext xmlns:c15="http://schemas.microsoft.com/office/drawing/2012/chart" uri="{CE6537A1-D6FC-4f65-9D91-7224C49458BB}"/>
                <c:ext xmlns:c16="http://schemas.microsoft.com/office/drawing/2014/chart" uri="{C3380CC4-5D6E-409C-BE32-E72D297353CC}">
                  <c16:uniqueId val="{0000000C-5D06-4B5B-ACF0-8FCFE35CAEEA}"/>
                </c:ext>
              </c:extLst>
            </c:dLbl>
            <c:dLbl>
              <c:idx val="10"/>
              <c:delete val="1"/>
              <c:extLst>
                <c:ext xmlns:c15="http://schemas.microsoft.com/office/drawing/2012/chart" uri="{CE6537A1-D6FC-4f65-9D91-7224C49458BB}"/>
                <c:ext xmlns:c16="http://schemas.microsoft.com/office/drawing/2014/chart" uri="{C3380CC4-5D6E-409C-BE32-E72D297353CC}">
                  <c16:uniqueId val="{0000000D-5D06-4B5B-ACF0-8FCFE35CAEEA}"/>
                </c:ext>
              </c:extLst>
            </c:dLbl>
            <c:dLbl>
              <c:idx val="11"/>
              <c:delete val="1"/>
              <c:extLst>
                <c:ext xmlns:c15="http://schemas.microsoft.com/office/drawing/2012/chart" uri="{CE6537A1-D6FC-4f65-9D91-7224C49458BB}"/>
                <c:ext xmlns:c16="http://schemas.microsoft.com/office/drawing/2014/chart" uri="{C3380CC4-5D6E-409C-BE32-E72D297353CC}">
                  <c16:uniqueId val="{0000000E-5D06-4B5B-ACF0-8FCFE35CAEEA}"/>
                </c:ext>
              </c:extLst>
            </c:dLbl>
            <c:dLbl>
              <c:idx val="12"/>
              <c:delete val="1"/>
              <c:extLst>
                <c:ext xmlns:c15="http://schemas.microsoft.com/office/drawing/2012/chart" uri="{CE6537A1-D6FC-4f65-9D91-7224C49458BB}"/>
                <c:ext xmlns:c16="http://schemas.microsoft.com/office/drawing/2014/chart" uri="{C3380CC4-5D6E-409C-BE32-E72D297353CC}">
                  <c16:uniqueId val="{0000000F-5D06-4B5B-ACF0-8FCFE35CAEE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06-4B5B-ACF0-8FCFE35CAEEA}"/>
                </c:ext>
              </c:extLst>
            </c:dLbl>
            <c:dLbl>
              <c:idx val="14"/>
              <c:delete val="1"/>
              <c:extLst>
                <c:ext xmlns:c15="http://schemas.microsoft.com/office/drawing/2012/chart" uri="{CE6537A1-D6FC-4f65-9D91-7224C49458BB}"/>
                <c:ext xmlns:c16="http://schemas.microsoft.com/office/drawing/2014/chart" uri="{C3380CC4-5D6E-409C-BE32-E72D297353CC}">
                  <c16:uniqueId val="{00000011-5D06-4B5B-ACF0-8FCFE35CAEEA}"/>
                </c:ext>
              </c:extLst>
            </c:dLbl>
            <c:dLbl>
              <c:idx val="15"/>
              <c:delete val="1"/>
              <c:extLst>
                <c:ext xmlns:c15="http://schemas.microsoft.com/office/drawing/2012/chart" uri="{CE6537A1-D6FC-4f65-9D91-7224C49458BB}"/>
                <c:ext xmlns:c16="http://schemas.microsoft.com/office/drawing/2014/chart" uri="{C3380CC4-5D6E-409C-BE32-E72D297353CC}">
                  <c16:uniqueId val="{00000012-5D06-4B5B-ACF0-8FCFE35CAEEA}"/>
                </c:ext>
              </c:extLst>
            </c:dLbl>
            <c:dLbl>
              <c:idx val="16"/>
              <c:delete val="1"/>
              <c:extLst>
                <c:ext xmlns:c15="http://schemas.microsoft.com/office/drawing/2012/chart" uri="{CE6537A1-D6FC-4f65-9D91-7224C49458BB}"/>
                <c:ext xmlns:c16="http://schemas.microsoft.com/office/drawing/2014/chart" uri="{C3380CC4-5D6E-409C-BE32-E72D297353CC}">
                  <c16:uniqueId val="{00000013-5D06-4B5B-ACF0-8FCFE35CAEEA}"/>
                </c:ext>
              </c:extLst>
            </c:dLbl>
            <c:dLbl>
              <c:idx val="17"/>
              <c:delete val="1"/>
              <c:extLst>
                <c:ext xmlns:c15="http://schemas.microsoft.com/office/drawing/2012/chart" uri="{CE6537A1-D6FC-4f65-9D91-7224C49458BB}"/>
                <c:ext xmlns:c16="http://schemas.microsoft.com/office/drawing/2014/chart" uri="{C3380CC4-5D6E-409C-BE32-E72D297353CC}">
                  <c16:uniqueId val="{00000014-5D06-4B5B-ACF0-8FCFE35CAEEA}"/>
                </c:ext>
              </c:extLst>
            </c:dLbl>
            <c:dLbl>
              <c:idx val="18"/>
              <c:delete val="1"/>
              <c:extLst>
                <c:ext xmlns:c15="http://schemas.microsoft.com/office/drawing/2012/chart" uri="{CE6537A1-D6FC-4f65-9D91-7224C49458BB}"/>
                <c:ext xmlns:c16="http://schemas.microsoft.com/office/drawing/2014/chart" uri="{C3380CC4-5D6E-409C-BE32-E72D297353CC}">
                  <c16:uniqueId val="{00000015-5D06-4B5B-ACF0-8FCFE35CAEEA}"/>
                </c:ext>
              </c:extLst>
            </c:dLbl>
            <c:dLbl>
              <c:idx val="19"/>
              <c:delete val="1"/>
              <c:extLst>
                <c:ext xmlns:c15="http://schemas.microsoft.com/office/drawing/2012/chart" uri="{CE6537A1-D6FC-4f65-9D91-7224C49458BB}"/>
                <c:ext xmlns:c16="http://schemas.microsoft.com/office/drawing/2014/chart" uri="{C3380CC4-5D6E-409C-BE32-E72D297353CC}">
                  <c16:uniqueId val="{00000016-5D06-4B5B-ACF0-8FCFE35CAEEA}"/>
                </c:ext>
              </c:extLst>
            </c:dLbl>
            <c:dLbl>
              <c:idx val="20"/>
              <c:delete val="1"/>
              <c:extLst>
                <c:ext xmlns:c15="http://schemas.microsoft.com/office/drawing/2012/chart" uri="{CE6537A1-D6FC-4f65-9D91-7224C49458BB}"/>
                <c:ext xmlns:c16="http://schemas.microsoft.com/office/drawing/2014/chart" uri="{C3380CC4-5D6E-409C-BE32-E72D297353CC}">
                  <c16:uniqueId val="{00000017-5D06-4B5B-ACF0-8FCFE35CAEEA}"/>
                </c:ext>
              </c:extLst>
            </c:dLbl>
            <c:dLbl>
              <c:idx val="21"/>
              <c:delete val="1"/>
              <c:extLst>
                <c:ext xmlns:c15="http://schemas.microsoft.com/office/drawing/2012/chart" uri="{CE6537A1-D6FC-4f65-9D91-7224C49458BB}"/>
                <c:ext xmlns:c16="http://schemas.microsoft.com/office/drawing/2014/chart" uri="{C3380CC4-5D6E-409C-BE32-E72D297353CC}">
                  <c16:uniqueId val="{00000018-5D06-4B5B-ACF0-8FCFE35CAEEA}"/>
                </c:ext>
              </c:extLst>
            </c:dLbl>
            <c:dLbl>
              <c:idx val="22"/>
              <c:delete val="1"/>
              <c:extLst>
                <c:ext xmlns:c15="http://schemas.microsoft.com/office/drawing/2012/chart" uri="{CE6537A1-D6FC-4f65-9D91-7224C49458BB}"/>
                <c:ext xmlns:c16="http://schemas.microsoft.com/office/drawing/2014/chart" uri="{C3380CC4-5D6E-409C-BE32-E72D297353CC}">
                  <c16:uniqueId val="{00000019-5D06-4B5B-ACF0-8FCFE35CAEEA}"/>
                </c:ext>
              </c:extLst>
            </c:dLbl>
            <c:dLbl>
              <c:idx val="23"/>
              <c:delete val="1"/>
              <c:extLst>
                <c:ext xmlns:c15="http://schemas.microsoft.com/office/drawing/2012/chart" uri="{CE6537A1-D6FC-4f65-9D91-7224C49458BB}"/>
                <c:ext xmlns:c16="http://schemas.microsoft.com/office/drawing/2014/chart" uri="{C3380CC4-5D6E-409C-BE32-E72D297353CC}">
                  <c16:uniqueId val="{0000001A-5D06-4B5B-ACF0-8FCFE35CAEEA}"/>
                </c:ext>
              </c:extLst>
            </c:dLbl>
            <c:dLbl>
              <c:idx val="24"/>
              <c:delete val="1"/>
              <c:extLst>
                <c:ext xmlns:c15="http://schemas.microsoft.com/office/drawing/2012/chart" uri="{CE6537A1-D6FC-4f65-9D91-7224C49458BB}"/>
                <c:ext xmlns:c16="http://schemas.microsoft.com/office/drawing/2014/chart" uri="{C3380CC4-5D6E-409C-BE32-E72D297353CC}">
                  <c16:uniqueId val="{0000001B-5D06-4B5B-ACF0-8FCFE35CAEE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D06-4B5B-ACF0-8FCFE35CAEE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Bayreuth (09472)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24235</v>
      </c>
      <c r="F11" s="238">
        <v>24249</v>
      </c>
      <c r="G11" s="238">
        <v>24668</v>
      </c>
      <c r="H11" s="238">
        <v>24249</v>
      </c>
      <c r="I11" s="265">
        <v>23871</v>
      </c>
      <c r="J11" s="263">
        <v>364</v>
      </c>
      <c r="K11" s="266">
        <v>1.5248628042394536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17.652155972766661</v>
      </c>
      <c r="E13" s="115">
        <v>4278</v>
      </c>
      <c r="F13" s="114">
        <v>4272</v>
      </c>
      <c r="G13" s="114">
        <v>4426</v>
      </c>
      <c r="H13" s="114">
        <v>4385</v>
      </c>
      <c r="I13" s="140">
        <v>4229</v>
      </c>
      <c r="J13" s="115">
        <v>49</v>
      </c>
      <c r="K13" s="116">
        <v>1.1586663513833058</v>
      </c>
    </row>
    <row r="14" spans="1:255" ht="14.1" customHeight="1" x14ac:dyDescent="0.2">
      <c r="A14" s="306" t="s">
        <v>230</v>
      </c>
      <c r="B14" s="307"/>
      <c r="C14" s="308"/>
      <c r="D14" s="113">
        <v>66.094491438002891</v>
      </c>
      <c r="E14" s="115">
        <v>16018</v>
      </c>
      <c r="F14" s="114">
        <v>16032</v>
      </c>
      <c r="G14" s="114">
        <v>16289</v>
      </c>
      <c r="H14" s="114">
        <v>15983</v>
      </c>
      <c r="I14" s="140">
        <v>15799</v>
      </c>
      <c r="J14" s="115">
        <v>219</v>
      </c>
      <c r="K14" s="116">
        <v>1.3861636812456484</v>
      </c>
    </row>
    <row r="15" spans="1:255" ht="14.1" customHeight="1" x14ac:dyDescent="0.2">
      <c r="A15" s="306" t="s">
        <v>231</v>
      </c>
      <c r="B15" s="307"/>
      <c r="C15" s="308"/>
      <c r="D15" s="113">
        <v>9.6183206106870234</v>
      </c>
      <c r="E15" s="115">
        <v>2331</v>
      </c>
      <c r="F15" s="114">
        <v>2324</v>
      </c>
      <c r="G15" s="114">
        <v>2341</v>
      </c>
      <c r="H15" s="114">
        <v>2309</v>
      </c>
      <c r="I15" s="140">
        <v>2280</v>
      </c>
      <c r="J15" s="115">
        <v>51</v>
      </c>
      <c r="K15" s="116">
        <v>2.236842105263158</v>
      </c>
    </row>
    <row r="16" spans="1:255" ht="14.1" customHeight="1" x14ac:dyDescent="0.2">
      <c r="A16" s="306" t="s">
        <v>232</v>
      </c>
      <c r="B16" s="307"/>
      <c r="C16" s="308"/>
      <c r="D16" s="113">
        <v>6.6350319785434291</v>
      </c>
      <c r="E16" s="115">
        <v>1608</v>
      </c>
      <c r="F16" s="114">
        <v>1621</v>
      </c>
      <c r="G16" s="114">
        <v>1612</v>
      </c>
      <c r="H16" s="114">
        <v>1572</v>
      </c>
      <c r="I16" s="140">
        <v>1563</v>
      </c>
      <c r="J16" s="115">
        <v>45</v>
      </c>
      <c r="K16" s="116">
        <v>2.8790786948176583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1.0975861357540746</v>
      </c>
      <c r="E18" s="115">
        <v>266</v>
      </c>
      <c r="F18" s="114">
        <v>298</v>
      </c>
      <c r="G18" s="114">
        <v>319</v>
      </c>
      <c r="H18" s="114">
        <v>303</v>
      </c>
      <c r="I18" s="140">
        <v>284</v>
      </c>
      <c r="J18" s="115">
        <v>-18</v>
      </c>
      <c r="K18" s="116">
        <v>-6.3380281690140849</v>
      </c>
    </row>
    <row r="19" spans="1:255" ht="14.1" customHeight="1" x14ac:dyDescent="0.2">
      <c r="A19" s="306" t="s">
        <v>235</v>
      </c>
      <c r="B19" s="307" t="s">
        <v>236</v>
      </c>
      <c r="C19" s="308"/>
      <c r="D19" s="113">
        <v>0.59005570455952139</v>
      </c>
      <c r="E19" s="115">
        <v>143</v>
      </c>
      <c r="F19" s="114">
        <v>140</v>
      </c>
      <c r="G19" s="114">
        <v>155</v>
      </c>
      <c r="H19" s="114">
        <v>146</v>
      </c>
      <c r="I19" s="140">
        <v>132</v>
      </c>
      <c r="J19" s="115">
        <v>11</v>
      </c>
      <c r="K19" s="116">
        <v>8.3333333333333339</v>
      </c>
    </row>
    <row r="20" spans="1:255" ht="14.1" customHeight="1" x14ac:dyDescent="0.2">
      <c r="A20" s="306">
        <v>12</v>
      </c>
      <c r="B20" s="307" t="s">
        <v>237</v>
      </c>
      <c r="C20" s="308"/>
      <c r="D20" s="113">
        <v>1.4235609655456984</v>
      </c>
      <c r="E20" s="115">
        <v>345</v>
      </c>
      <c r="F20" s="114">
        <v>329</v>
      </c>
      <c r="G20" s="114">
        <v>356</v>
      </c>
      <c r="H20" s="114">
        <v>344</v>
      </c>
      <c r="I20" s="140">
        <v>332</v>
      </c>
      <c r="J20" s="115">
        <v>13</v>
      </c>
      <c r="K20" s="116">
        <v>3.9156626506024095</v>
      </c>
    </row>
    <row r="21" spans="1:255" ht="14.1" customHeight="1" x14ac:dyDescent="0.2">
      <c r="A21" s="306">
        <v>21</v>
      </c>
      <c r="B21" s="307" t="s">
        <v>238</v>
      </c>
      <c r="C21" s="308"/>
      <c r="D21" s="113">
        <v>1.275015473488756</v>
      </c>
      <c r="E21" s="115">
        <v>309</v>
      </c>
      <c r="F21" s="114">
        <v>318</v>
      </c>
      <c r="G21" s="114">
        <v>333</v>
      </c>
      <c r="H21" s="114">
        <v>325</v>
      </c>
      <c r="I21" s="140">
        <v>313</v>
      </c>
      <c r="J21" s="115">
        <v>-4</v>
      </c>
      <c r="K21" s="116">
        <v>-1.2779552715654952</v>
      </c>
    </row>
    <row r="22" spans="1:255" ht="14.1" customHeight="1" x14ac:dyDescent="0.2">
      <c r="A22" s="306">
        <v>22</v>
      </c>
      <c r="B22" s="307" t="s">
        <v>239</v>
      </c>
      <c r="C22" s="308"/>
      <c r="D22" s="113">
        <v>1.7495357953373221</v>
      </c>
      <c r="E22" s="115">
        <v>424</v>
      </c>
      <c r="F22" s="114">
        <v>429</v>
      </c>
      <c r="G22" s="114">
        <v>438</v>
      </c>
      <c r="H22" s="114">
        <v>421</v>
      </c>
      <c r="I22" s="140">
        <v>408</v>
      </c>
      <c r="J22" s="115">
        <v>16</v>
      </c>
      <c r="K22" s="116">
        <v>3.9215686274509802</v>
      </c>
    </row>
    <row r="23" spans="1:255" ht="14.1" customHeight="1" x14ac:dyDescent="0.2">
      <c r="A23" s="306">
        <v>23</v>
      </c>
      <c r="B23" s="307" t="s">
        <v>240</v>
      </c>
      <c r="C23" s="308"/>
      <c r="D23" s="113">
        <v>0.79636888797194139</v>
      </c>
      <c r="E23" s="115">
        <v>193</v>
      </c>
      <c r="F23" s="114">
        <v>190</v>
      </c>
      <c r="G23" s="114">
        <v>190</v>
      </c>
      <c r="H23" s="114">
        <v>194</v>
      </c>
      <c r="I23" s="140">
        <v>185</v>
      </c>
      <c r="J23" s="115">
        <v>8</v>
      </c>
      <c r="K23" s="116">
        <v>4.3243243243243246</v>
      </c>
    </row>
    <row r="24" spans="1:255" ht="14.1" customHeight="1" x14ac:dyDescent="0.2">
      <c r="A24" s="306">
        <v>24</v>
      </c>
      <c r="B24" s="307" t="s">
        <v>241</v>
      </c>
      <c r="C24" s="308"/>
      <c r="D24" s="113">
        <v>8.264906127501547</v>
      </c>
      <c r="E24" s="115">
        <v>2003</v>
      </c>
      <c r="F24" s="114">
        <v>2059</v>
      </c>
      <c r="G24" s="114">
        <v>2083</v>
      </c>
      <c r="H24" s="114">
        <v>2085</v>
      </c>
      <c r="I24" s="140">
        <v>2065</v>
      </c>
      <c r="J24" s="115">
        <v>-62</v>
      </c>
      <c r="K24" s="116">
        <v>-3.0024213075060531</v>
      </c>
    </row>
    <row r="25" spans="1:255" ht="14.1" customHeight="1" x14ac:dyDescent="0.2">
      <c r="A25" s="306">
        <v>25</v>
      </c>
      <c r="B25" s="307" t="s">
        <v>242</v>
      </c>
      <c r="C25" s="308"/>
      <c r="D25" s="113">
        <v>6.8908603259748302</v>
      </c>
      <c r="E25" s="115">
        <v>1670</v>
      </c>
      <c r="F25" s="114">
        <v>1632</v>
      </c>
      <c r="G25" s="114">
        <v>1639</v>
      </c>
      <c r="H25" s="114">
        <v>1617</v>
      </c>
      <c r="I25" s="140">
        <v>1601</v>
      </c>
      <c r="J25" s="115">
        <v>69</v>
      </c>
      <c r="K25" s="116">
        <v>4.309806371018114</v>
      </c>
    </row>
    <row r="26" spans="1:255" ht="14.1" customHeight="1" x14ac:dyDescent="0.2">
      <c r="A26" s="306">
        <v>26</v>
      </c>
      <c r="B26" s="307" t="s">
        <v>243</v>
      </c>
      <c r="C26" s="308"/>
      <c r="D26" s="113">
        <v>3.5485867546936247</v>
      </c>
      <c r="E26" s="115">
        <v>860</v>
      </c>
      <c r="F26" s="114">
        <v>855</v>
      </c>
      <c r="G26" s="114">
        <v>865</v>
      </c>
      <c r="H26" s="114">
        <v>849</v>
      </c>
      <c r="I26" s="140">
        <v>856</v>
      </c>
      <c r="J26" s="115">
        <v>4</v>
      </c>
      <c r="K26" s="116">
        <v>0.46728971962616822</v>
      </c>
    </row>
    <row r="27" spans="1:255" ht="14.1" customHeight="1" x14ac:dyDescent="0.2">
      <c r="A27" s="306">
        <v>27</v>
      </c>
      <c r="B27" s="307" t="s">
        <v>244</v>
      </c>
      <c r="C27" s="308"/>
      <c r="D27" s="113">
        <v>3.5279554363523831</v>
      </c>
      <c r="E27" s="115">
        <v>855</v>
      </c>
      <c r="F27" s="114">
        <v>855</v>
      </c>
      <c r="G27" s="114">
        <v>856</v>
      </c>
      <c r="H27" s="114">
        <v>838</v>
      </c>
      <c r="I27" s="140">
        <v>835</v>
      </c>
      <c r="J27" s="115">
        <v>20</v>
      </c>
      <c r="K27" s="116">
        <v>2.3952095808383231</v>
      </c>
    </row>
    <row r="28" spans="1:255" ht="14.1" customHeight="1" x14ac:dyDescent="0.2">
      <c r="A28" s="306">
        <v>28</v>
      </c>
      <c r="B28" s="307" t="s">
        <v>245</v>
      </c>
      <c r="C28" s="308"/>
      <c r="D28" s="113">
        <v>1.2255003094697752</v>
      </c>
      <c r="E28" s="115">
        <v>297</v>
      </c>
      <c r="F28" s="114">
        <v>300</v>
      </c>
      <c r="G28" s="114">
        <v>310</v>
      </c>
      <c r="H28" s="114">
        <v>310</v>
      </c>
      <c r="I28" s="140">
        <v>307</v>
      </c>
      <c r="J28" s="115">
        <v>-10</v>
      </c>
      <c r="K28" s="116">
        <v>-3.2573289902280131</v>
      </c>
    </row>
    <row r="29" spans="1:255" ht="14.1" customHeight="1" x14ac:dyDescent="0.2">
      <c r="A29" s="306">
        <v>29</v>
      </c>
      <c r="B29" s="307" t="s">
        <v>246</v>
      </c>
      <c r="C29" s="308"/>
      <c r="D29" s="113">
        <v>2.4427480916030535</v>
      </c>
      <c r="E29" s="115">
        <v>592</v>
      </c>
      <c r="F29" s="114">
        <v>605</v>
      </c>
      <c r="G29" s="114">
        <v>635</v>
      </c>
      <c r="H29" s="114">
        <v>630</v>
      </c>
      <c r="I29" s="140">
        <v>600</v>
      </c>
      <c r="J29" s="115">
        <v>-8</v>
      </c>
      <c r="K29" s="116">
        <v>-1.3333333333333333</v>
      </c>
    </row>
    <row r="30" spans="1:255" ht="14.1" customHeight="1" x14ac:dyDescent="0.2">
      <c r="A30" s="306" t="s">
        <v>247</v>
      </c>
      <c r="B30" s="307" t="s">
        <v>248</v>
      </c>
      <c r="C30" s="308"/>
      <c r="D30" s="113">
        <v>0.76748504229420256</v>
      </c>
      <c r="E30" s="115">
        <v>186</v>
      </c>
      <c r="F30" s="114">
        <v>187</v>
      </c>
      <c r="G30" s="114">
        <v>188</v>
      </c>
      <c r="H30" s="114">
        <v>184</v>
      </c>
      <c r="I30" s="140">
        <v>179</v>
      </c>
      <c r="J30" s="115">
        <v>7</v>
      </c>
      <c r="K30" s="116">
        <v>3.9106145251396649</v>
      </c>
    </row>
    <row r="31" spans="1:255" ht="14.1" customHeight="1" x14ac:dyDescent="0.2">
      <c r="A31" s="306" t="s">
        <v>249</v>
      </c>
      <c r="B31" s="307" t="s">
        <v>250</v>
      </c>
      <c r="C31" s="308"/>
      <c r="D31" s="113">
        <v>1.5390963482566535</v>
      </c>
      <c r="E31" s="115">
        <v>373</v>
      </c>
      <c r="F31" s="114">
        <v>381</v>
      </c>
      <c r="G31" s="114">
        <v>408</v>
      </c>
      <c r="H31" s="114">
        <v>408</v>
      </c>
      <c r="I31" s="140">
        <v>384</v>
      </c>
      <c r="J31" s="115">
        <v>-11</v>
      </c>
      <c r="K31" s="116">
        <v>-2.8645833333333335</v>
      </c>
    </row>
    <row r="32" spans="1:255" ht="14.1" customHeight="1" x14ac:dyDescent="0.2">
      <c r="A32" s="306">
        <v>31</v>
      </c>
      <c r="B32" s="307" t="s">
        <v>251</v>
      </c>
      <c r="C32" s="308"/>
      <c r="D32" s="113">
        <v>0.36311120280585929</v>
      </c>
      <c r="E32" s="115">
        <v>88</v>
      </c>
      <c r="F32" s="114">
        <v>87</v>
      </c>
      <c r="G32" s="114">
        <v>85</v>
      </c>
      <c r="H32" s="114">
        <v>79</v>
      </c>
      <c r="I32" s="140">
        <v>74</v>
      </c>
      <c r="J32" s="115">
        <v>14</v>
      </c>
      <c r="K32" s="116">
        <v>18.918918918918919</v>
      </c>
    </row>
    <row r="33" spans="1:11" ht="14.1" customHeight="1" x14ac:dyDescent="0.2">
      <c r="A33" s="306">
        <v>32</v>
      </c>
      <c r="B33" s="307" t="s">
        <v>252</v>
      </c>
      <c r="C33" s="308"/>
      <c r="D33" s="113">
        <v>2.0218691974417164</v>
      </c>
      <c r="E33" s="115">
        <v>490</v>
      </c>
      <c r="F33" s="114">
        <v>486</v>
      </c>
      <c r="G33" s="114">
        <v>542</v>
      </c>
      <c r="H33" s="114">
        <v>508</v>
      </c>
      <c r="I33" s="140">
        <v>474</v>
      </c>
      <c r="J33" s="115">
        <v>16</v>
      </c>
      <c r="K33" s="116">
        <v>3.3755274261603376</v>
      </c>
    </row>
    <row r="34" spans="1:11" ht="14.1" customHeight="1" x14ac:dyDescent="0.2">
      <c r="A34" s="306">
        <v>33</v>
      </c>
      <c r="B34" s="307" t="s">
        <v>253</v>
      </c>
      <c r="C34" s="308"/>
      <c r="D34" s="113">
        <v>1.8691974417165256</v>
      </c>
      <c r="E34" s="115">
        <v>453</v>
      </c>
      <c r="F34" s="114">
        <v>430</v>
      </c>
      <c r="G34" s="114">
        <v>527</v>
      </c>
      <c r="H34" s="114">
        <v>508</v>
      </c>
      <c r="I34" s="140">
        <v>473</v>
      </c>
      <c r="J34" s="115">
        <v>-20</v>
      </c>
      <c r="K34" s="116">
        <v>-4.2283298097251585</v>
      </c>
    </row>
    <row r="35" spans="1:11" ht="14.1" customHeight="1" x14ac:dyDescent="0.2">
      <c r="A35" s="306">
        <v>34</v>
      </c>
      <c r="B35" s="307" t="s">
        <v>254</v>
      </c>
      <c r="C35" s="308"/>
      <c r="D35" s="113">
        <v>3.5568392820301216</v>
      </c>
      <c r="E35" s="115">
        <v>862</v>
      </c>
      <c r="F35" s="114">
        <v>887</v>
      </c>
      <c r="G35" s="114">
        <v>910</v>
      </c>
      <c r="H35" s="114">
        <v>899</v>
      </c>
      <c r="I35" s="140">
        <v>883</v>
      </c>
      <c r="J35" s="115">
        <v>-21</v>
      </c>
      <c r="K35" s="116">
        <v>-2.378255945639864</v>
      </c>
    </row>
    <row r="36" spans="1:11" ht="14.1" customHeight="1" x14ac:dyDescent="0.2">
      <c r="A36" s="306">
        <v>41</v>
      </c>
      <c r="B36" s="307" t="s">
        <v>255</v>
      </c>
      <c r="C36" s="308"/>
      <c r="D36" s="113">
        <v>0.87476789766866103</v>
      </c>
      <c r="E36" s="115">
        <v>212</v>
      </c>
      <c r="F36" s="114">
        <v>214</v>
      </c>
      <c r="G36" s="114">
        <v>214</v>
      </c>
      <c r="H36" s="114">
        <v>211</v>
      </c>
      <c r="I36" s="140">
        <v>208</v>
      </c>
      <c r="J36" s="115">
        <v>4</v>
      </c>
      <c r="K36" s="116">
        <v>1.9230769230769231</v>
      </c>
    </row>
    <row r="37" spans="1:11" ht="14.1" customHeight="1" x14ac:dyDescent="0.2">
      <c r="A37" s="306">
        <v>42</v>
      </c>
      <c r="B37" s="307" t="s">
        <v>256</v>
      </c>
      <c r="C37" s="308"/>
      <c r="D37" s="113">
        <v>0.13204043738394883</v>
      </c>
      <c r="E37" s="115">
        <v>32</v>
      </c>
      <c r="F37" s="114">
        <v>31</v>
      </c>
      <c r="G37" s="114">
        <v>32</v>
      </c>
      <c r="H37" s="114">
        <v>31</v>
      </c>
      <c r="I37" s="140">
        <v>29</v>
      </c>
      <c r="J37" s="115">
        <v>3</v>
      </c>
      <c r="K37" s="116">
        <v>10.344827586206897</v>
      </c>
    </row>
    <row r="38" spans="1:11" ht="14.1" customHeight="1" x14ac:dyDescent="0.2">
      <c r="A38" s="306">
        <v>43</v>
      </c>
      <c r="B38" s="307" t="s">
        <v>257</v>
      </c>
      <c r="C38" s="308"/>
      <c r="D38" s="113">
        <v>1.2089952547967815</v>
      </c>
      <c r="E38" s="115">
        <v>293</v>
      </c>
      <c r="F38" s="114">
        <v>291</v>
      </c>
      <c r="G38" s="114">
        <v>289</v>
      </c>
      <c r="H38" s="114">
        <v>277</v>
      </c>
      <c r="I38" s="140">
        <v>276</v>
      </c>
      <c r="J38" s="115">
        <v>17</v>
      </c>
      <c r="K38" s="116">
        <v>6.1594202898550723</v>
      </c>
    </row>
    <row r="39" spans="1:11" ht="14.1" customHeight="1" x14ac:dyDescent="0.2">
      <c r="A39" s="306">
        <v>51</v>
      </c>
      <c r="B39" s="307" t="s">
        <v>258</v>
      </c>
      <c r="C39" s="308"/>
      <c r="D39" s="113">
        <v>5.285743759026202</v>
      </c>
      <c r="E39" s="115">
        <v>1281</v>
      </c>
      <c r="F39" s="114">
        <v>1286</v>
      </c>
      <c r="G39" s="114">
        <v>1291</v>
      </c>
      <c r="H39" s="114">
        <v>1247</v>
      </c>
      <c r="I39" s="140">
        <v>1215</v>
      </c>
      <c r="J39" s="115">
        <v>66</v>
      </c>
      <c r="K39" s="116">
        <v>5.4320987654320989</v>
      </c>
    </row>
    <row r="40" spans="1:11" ht="14.1" customHeight="1" x14ac:dyDescent="0.2">
      <c r="A40" s="306" t="s">
        <v>259</v>
      </c>
      <c r="B40" s="307" t="s">
        <v>260</v>
      </c>
      <c r="C40" s="308"/>
      <c r="D40" s="113">
        <v>4.650299154115948</v>
      </c>
      <c r="E40" s="115">
        <v>1127</v>
      </c>
      <c r="F40" s="114">
        <v>1133</v>
      </c>
      <c r="G40" s="114">
        <v>1138</v>
      </c>
      <c r="H40" s="114">
        <v>1101</v>
      </c>
      <c r="I40" s="140">
        <v>1068</v>
      </c>
      <c r="J40" s="115">
        <v>59</v>
      </c>
      <c r="K40" s="116">
        <v>5.5243445692883899</v>
      </c>
    </row>
    <row r="41" spans="1:11" ht="14.1" customHeight="1" x14ac:dyDescent="0.2">
      <c r="A41" s="306"/>
      <c r="B41" s="307" t="s">
        <v>261</v>
      </c>
      <c r="C41" s="308"/>
      <c r="D41" s="113">
        <v>3.9034454301629875</v>
      </c>
      <c r="E41" s="115">
        <v>946</v>
      </c>
      <c r="F41" s="114">
        <v>949</v>
      </c>
      <c r="G41" s="114">
        <v>958</v>
      </c>
      <c r="H41" s="114">
        <v>942</v>
      </c>
      <c r="I41" s="140">
        <v>909</v>
      </c>
      <c r="J41" s="115">
        <v>37</v>
      </c>
      <c r="K41" s="116">
        <v>4.0704070407040707</v>
      </c>
    </row>
    <row r="42" spans="1:11" ht="14.1" customHeight="1" x14ac:dyDescent="0.2">
      <c r="A42" s="306">
        <v>52</v>
      </c>
      <c r="B42" s="307" t="s">
        <v>262</v>
      </c>
      <c r="C42" s="308"/>
      <c r="D42" s="113">
        <v>4.4604910253765215</v>
      </c>
      <c r="E42" s="115">
        <v>1081</v>
      </c>
      <c r="F42" s="114">
        <v>1047</v>
      </c>
      <c r="G42" s="114">
        <v>1076</v>
      </c>
      <c r="H42" s="114">
        <v>1054</v>
      </c>
      <c r="I42" s="140">
        <v>1015</v>
      </c>
      <c r="J42" s="115">
        <v>66</v>
      </c>
      <c r="K42" s="116">
        <v>6.5024630541871922</v>
      </c>
    </row>
    <row r="43" spans="1:11" ht="14.1" customHeight="1" x14ac:dyDescent="0.2">
      <c r="A43" s="306" t="s">
        <v>263</v>
      </c>
      <c r="B43" s="307" t="s">
        <v>264</v>
      </c>
      <c r="C43" s="308"/>
      <c r="D43" s="113">
        <v>4.0354858675469361</v>
      </c>
      <c r="E43" s="115">
        <v>978</v>
      </c>
      <c r="F43" s="114">
        <v>948</v>
      </c>
      <c r="G43" s="114">
        <v>969</v>
      </c>
      <c r="H43" s="114">
        <v>949</v>
      </c>
      <c r="I43" s="140">
        <v>918</v>
      </c>
      <c r="J43" s="115">
        <v>60</v>
      </c>
      <c r="K43" s="116">
        <v>6.5359477124183005</v>
      </c>
    </row>
    <row r="44" spans="1:11" ht="14.1" customHeight="1" x14ac:dyDescent="0.2">
      <c r="A44" s="306">
        <v>53</v>
      </c>
      <c r="B44" s="307" t="s">
        <v>265</v>
      </c>
      <c r="C44" s="308"/>
      <c r="D44" s="113">
        <v>0.8912729523416546</v>
      </c>
      <c r="E44" s="115">
        <v>216</v>
      </c>
      <c r="F44" s="114">
        <v>216</v>
      </c>
      <c r="G44" s="114">
        <v>218</v>
      </c>
      <c r="H44" s="114">
        <v>216</v>
      </c>
      <c r="I44" s="140">
        <v>210</v>
      </c>
      <c r="J44" s="115">
        <v>6</v>
      </c>
      <c r="K44" s="116">
        <v>2.8571428571428572</v>
      </c>
    </row>
    <row r="45" spans="1:11" ht="14.1" customHeight="1" x14ac:dyDescent="0.2">
      <c r="A45" s="306" t="s">
        <v>266</v>
      </c>
      <c r="B45" s="307" t="s">
        <v>267</v>
      </c>
      <c r="C45" s="308"/>
      <c r="D45" s="113">
        <v>0.87889416133690945</v>
      </c>
      <c r="E45" s="115">
        <v>213</v>
      </c>
      <c r="F45" s="114">
        <v>213</v>
      </c>
      <c r="G45" s="114">
        <v>215</v>
      </c>
      <c r="H45" s="114">
        <v>213</v>
      </c>
      <c r="I45" s="140">
        <v>207</v>
      </c>
      <c r="J45" s="115">
        <v>6</v>
      </c>
      <c r="K45" s="116">
        <v>2.8985507246376812</v>
      </c>
    </row>
    <row r="46" spans="1:11" ht="14.1" customHeight="1" x14ac:dyDescent="0.2">
      <c r="A46" s="306">
        <v>54</v>
      </c>
      <c r="B46" s="307" t="s">
        <v>268</v>
      </c>
      <c r="C46" s="308"/>
      <c r="D46" s="113">
        <v>2.4468743552713019</v>
      </c>
      <c r="E46" s="115">
        <v>593</v>
      </c>
      <c r="F46" s="114">
        <v>565</v>
      </c>
      <c r="G46" s="114">
        <v>562</v>
      </c>
      <c r="H46" s="114">
        <v>554</v>
      </c>
      <c r="I46" s="140">
        <v>546</v>
      </c>
      <c r="J46" s="115">
        <v>47</v>
      </c>
      <c r="K46" s="116">
        <v>8.6080586080586077</v>
      </c>
    </row>
    <row r="47" spans="1:11" ht="14.1" customHeight="1" x14ac:dyDescent="0.2">
      <c r="A47" s="306">
        <v>61</v>
      </c>
      <c r="B47" s="307" t="s">
        <v>269</v>
      </c>
      <c r="C47" s="308"/>
      <c r="D47" s="113">
        <v>3.0328037961625749</v>
      </c>
      <c r="E47" s="115">
        <v>735</v>
      </c>
      <c r="F47" s="114">
        <v>736</v>
      </c>
      <c r="G47" s="114">
        <v>737</v>
      </c>
      <c r="H47" s="114">
        <v>728</v>
      </c>
      <c r="I47" s="140">
        <v>734</v>
      </c>
      <c r="J47" s="115">
        <v>1</v>
      </c>
      <c r="K47" s="116">
        <v>0.13623978201634879</v>
      </c>
    </row>
    <row r="48" spans="1:11" ht="14.1" customHeight="1" x14ac:dyDescent="0.2">
      <c r="A48" s="306">
        <v>62</v>
      </c>
      <c r="B48" s="307" t="s">
        <v>270</v>
      </c>
      <c r="C48" s="308"/>
      <c r="D48" s="113">
        <v>7.1508149370744789</v>
      </c>
      <c r="E48" s="115">
        <v>1733</v>
      </c>
      <c r="F48" s="114">
        <v>1764</v>
      </c>
      <c r="G48" s="114">
        <v>1767</v>
      </c>
      <c r="H48" s="114">
        <v>1789</v>
      </c>
      <c r="I48" s="140">
        <v>1758</v>
      </c>
      <c r="J48" s="115">
        <v>-25</v>
      </c>
      <c r="K48" s="116">
        <v>-1.422070534698521</v>
      </c>
    </row>
    <row r="49" spans="1:11" ht="14.1" customHeight="1" x14ac:dyDescent="0.2">
      <c r="A49" s="306">
        <v>63</v>
      </c>
      <c r="B49" s="307" t="s">
        <v>271</v>
      </c>
      <c r="C49" s="308"/>
      <c r="D49" s="113">
        <v>2.5830410563234989</v>
      </c>
      <c r="E49" s="115">
        <v>626</v>
      </c>
      <c r="F49" s="114">
        <v>648</v>
      </c>
      <c r="G49" s="114">
        <v>698</v>
      </c>
      <c r="H49" s="114">
        <v>679</v>
      </c>
      <c r="I49" s="140">
        <v>628</v>
      </c>
      <c r="J49" s="115">
        <v>-2</v>
      </c>
      <c r="K49" s="116">
        <v>-0.31847133757961782</v>
      </c>
    </row>
    <row r="50" spans="1:11" ht="14.1" customHeight="1" x14ac:dyDescent="0.2">
      <c r="A50" s="306" t="s">
        <v>272</v>
      </c>
      <c r="B50" s="307" t="s">
        <v>273</v>
      </c>
      <c r="C50" s="308"/>
      <c r="D50" s="113">
        <v>0.61068702290076338</v>
      </c>
      <c r="E50" s="115">
        <v>148</v>
      </c>
      <c r="F50" s="114">
        <v>153</v>
      </c>
      <c r="G50" s="114">
        <v>168</v>
      </c>
      <c r="H50" s="114">
        <v>162</v>
      </c>
      <c r="I50" s="140">
        <v>157</v>
      </c>
      <c r="J50" s="115">
        <v>-9</v>
      </c>
      <c r="K50" s="116">
        <v>-5.7324840764331206</v>
      </c>
    </row>
    <row r="51" spans="1:11" ht="14.1" customHeight="1" x14ac:dyDescent="0.2">
      <c r="A51" s="306" t="s">
        <v>274</v>
      </c>
      <c r="B51" s="307" t="s">
        <v>275</v>
      </c>
      <c r="C51" s="308"/>
      <c r="D51" s="113">
        <v>1.7123994223230865</v>
      </c>
      <c r="E51" s="115">
        <v>415</v>
      </c>
      <c r="F51" s="114">
        <v>428</v>
      </c>
      <c r="G51" s="114">
        <v>455</v>
      </c>
      <c r="H51" s="114">
        <v>443</v>
      </c>
      <c r="I51" s="140">
        <v>411</v>
      </c>
      <c r="J51" s="115">
        <v>4</v>
      </c>
      <c r="K51" s="116">
        <v>0.97323600973236013</v>
      </c>
    </row>
    <row r="52" spans="1:11" ht="14.1" customHeight="1" x14ac:dyDescent="0.2">
      <c r="A52" s="306">
        <v>71</v>
      </c>
      <c r="B52" s="307" t="s">
        <v>276</v>
      </c>
      <c r="C52" s="308"/>
      <c r="D52" s="113">
        <v>11.619558489787497</v>
      </c>
      <c r="E52" s="115">
        <v>2816</v>
      </c>
      <c r="F52" s="114">
        <v>2836</v>
      </c>
      <c r="G52" s="114">
        <v>2846</v>
      </c>
      <c r="H52" s="114">
        <v>2758</v>
      </c>
      <c r="I52" s="140">
        <v>2730</v>
      </c>
      <c r="J52" s="115">
        <v>86</v>
      </c>
      <c r="K52" s="116">
        <v>3.1501831501831501</v>
      </c>
    </row>
    <row r="53" spans="1:11" ht="14.1" customHeight="1" x14ac:dyDescent="0.2">
      <c r="A53" s="306" t="s">
        <v>277</v>
      </c>
      <c r="B53" s="307" t="s">
        <v>278</v>
      </c>
      <c r="C53" s="308"/>
      <c r="D53" s="113">
        <v>4.2583041056323498</v>
      </c>
      <c r="E53" s="115">
        <v>1032</v>
      </c>
      <c r="F53" s="114">
        <v>1039</v>
      </c>
      <c r="G53" s="114">
        <v>1039</v>
      </c>
      <c r="H53" s="114">
        <v>978</v>
      </c>
      <c r="I53" s="140">
        <v>965</v>
      </c>
      <c r="J53" s="115">
        <v>67</v>
      </c>
      <c r="K53" s="116">
        <v>6.9430051813471501</v>
      </c>
    </row>
    <row r="54" spans="1:11" ht="14.1" customHeight="1" x14ac:dyDescent="0.2">
      <c r="A54" s="306" t="s">
        <v>279</v>
      </c>
      <c r="B54" s="307" t="s">
        <v>280</v>
      </c>
      <c r="C54" s="308"/>
      <c r="D54" s="113">
        <v>6.5236228595007217</v>
      </c>
      <c r="E54" s="115">
        <v>1581</v>
      </c>
      <c r="F54" s="114">
        <v>1591</v>
      </c>
      <c r="G54" s="114">
        <v>1604</v>
      </c>
      <c r="H54" s="114">
        <v>1584</v>
      </c>
      <c r="I54" s="140">
        <v>1566</v>
      </c>
      <c r="J54" s="115">
        <v>15</v>
      </c>
      <c r="K54" s="116">
        <v>0.95785440613026818</v>
      </c>
    </row>
    <row r="55" spans="1:11" ht="14.1" customHeight="1" x14ac:dyDescent="0.2">
      <c r="A55" s="306">
        <v>72</v>
      </c>
      <c r="B55" s="307" t="s">
        <v>281</v>
      </c>
      <c r="C55" s="308"/>
      <c r="D55" s="113">
        <v>2.7315865483804416</v>
      </c>
      <c r="E55" s="115">
        <v>662</v>
      </c>
      <c r="F55" s="114">
        <v>667</v>
      </c>
      <c r="G55" s="114">
        <v>651</v>
      </c>
      <c r="H55" s="114">
        <v>647</v>
      </c>
      <c r="I55" s="140">
        <v>657</v>
      </c>
      <c r="J55" s="115">
        <v>5</v>
      </c>
      <c r="K55" s="116">
        <v>0.76103500761035003</v>
      </c>
    </row>
    <row r="56" spans="1:11" ht="14.1" customHeight="1" x14ac:dyDescent="0.2">
      <c r="A56" s="306" t="s">
        <v>282</v>
      </c>
      <c r="B56" s="307" t="s">
        <v>283</v>
      </c>
      <c r="C56" s="308"/>
      <c r="D56" s="113">
        <v>1.7000206313183412</v>
      </c>
      <c r="E56" s="115">
        <v>412</v>
      </c>
      <c r="F56" s="114">
        <v>410</v>
      </c>
      <c r="G56" s="114">
        <v>398</v>
      </c>
      <c r="H56" s="114">
        <v>398</v>
      </c>
      <c r="I56" s="140">
        <v>410</v>
      </c>
      <c r="J56" s="115">
        <v>2</v>
      </c>
      <c r="K56" s="116">
        <v>0.48780487804878048</v>
      </c>
    </row>
    <row r="57" spans="1:11" ht="14.1" customHeight="1" x14ac:dyDescent="0.2">
      <c r="A57" s="306" t="s">
        <v>284</v>
      </c>
      <c r="B57" s="307" t="s">
        <v>285</v>
      </c>
      <c r="C57" s="308"/>
      <c r="D57" s="113">
        <v>0.81700020631318337</v>
      </c>
      <c r="E57" s="115">
        <v>198</v>
      </c>
      <c r="F57" s="114">
        <v>202</v>
      </c>
      <c r="G57" s="114">
        <v>204</v>
      </c>
      <c r="H57" s="114">
        <v>200</v>
      </c>
      <c r="I57" s="140">
        <v>197</v>
      </c>
      <c r="J57" s="115">
        <v>1</v>
      </c>
      <c r="K57" s="116">
        <v>0.50761421319796951</v>
      </c>
    </row>
    <row r="58" spans="1:11" ht="14.1" customHeight="1" x14ac:dyDescent="0.2">
      <c r="A58" s="306">
        <v>73</v>
      </c>
      <c r="B58" s="307" t="s">
        <v>286</v>
      </c>
      <c r="C58" s="308"/>
      <c r="D58" s="113">
        <v>1.7165256859913349</v>
      </c>
      <c r="E58" s="115">
        <v>416</v>
      </c>
      <c r="F58" s="114">
        <v>413</v>
      </c>
      <c r="G58" s="114">
        <v>417</v>
      </c>
      <c r="H58" s="114">
        <v>410</v>
      </c>
      <c r="I58" s="140">
        <v>404</v>
      </c>
      <c r="J58" s="115">
        <v>12</v>
      </c>
      <c r="K58" s="116">
        <v>2.9702970297029703</v>
      </c>
    </row>
    <row r="59" spans="1:11" ht="14.1" customHeight="1" x14ac:dyDescent="0.2">
      <c r="A59" s="306" t="s">
        <v>287</v>
      </c>
      <c r="B59" s="307" t="s">
        <v>288</v>
      </c>
      <c r="C59" s="308"/>
      <c r="D59" s="113">
        <v>1.5721064576026409</v>
      </c>
      <c r="E59" s="115">
        <v>381</v>
      </c>
      <c r="F59" s="114">
        <v>379</v>
      </c>
      <c r="G59" s="114">
        <v>383</v>
      </c>
      <c r="H59" s="114">
        <v>375</v>
      </c>
      <c r="I59" s="140">
        <v>369</v>
      </c>
      <c r="J59" s="115">
        <v>12</v>
      </c>
      <c r="K59" s="116">
        <v>3.2520325203252032</v>
      </c>
    </row>
    <row r="60" spans="1:11" ht="14.1" customHeight="1" x14ac:dyDescent="0.2">
      <c r="A60" s="306">
        <v>81</v>
      </c>
      <c r="B60" s="307" t="s">
        <v>289</v>
      </c>
      <c r="C60" s="308"/>
      <c r="D60" s="113">
        <v>5.5869610068083349</v>
      </c>
      <c r="E60" s="115">
        <v>1354</v>
      </c>
      <c r="F60" s="114">
        <v>1368</v>
      </c>
      <c r="G60" s="114">
        <v>1355</v>
      </c>
      <c r="H60" s="114">
        <v>1335</v>
      </c>
      <c r="I60" s="140">
        <v>1335</v>
      </c>
      <c r="J60" s="115">
        <v>19</v>
      </c>
      <c r="K60" s="116">
        <v>1.4232209737827715</v>
      </c>
    </row>
    <row r="61" spans="1:11" ht="14.1" customHeight="1" x14ac:dyDescent="0.2">
      <c r="A61" s="306" t="s">
        <v>290</v>
      </c>
      <c r="B61" s="307" t="s">
        <v>291</v>
      </c>
      <c r="C61" s="308"/>
      <c r="D61" s="113">
        <v>2.1374045801526718</v>
      </c>
      <c r="E61" s="115">
        <v>518</v>
      </c>
      <c r="F61" s="114">
        <v>527</v>
      </c>
      <c r="G61" s="114">
        <v>525</v>
      </c>
      <c r="H61" s="114">
        <v>518</v>
      </c>
      <c r="I61" s="140">
        <v>525</v>
      </c>
      <c r="J61" s="115">
        <v>-7</v>
      </c>
      <c r="K61" s="116">
        <v>-1.3333333333333333</v>
      </c>
    </row>
    <row r="62" spans="1:11" ht="14.1" customHeight="1" x14ac:dyDescent="0.2">
      <c r="A62" s="306" t="s">
        <v>292</v>
      </c>
      <c r="B62" s="307" t="s">
        <v>293</v>
      </c>
      <c r="C62" s="308"/>
      <c r="D62" s="113">
        <v>1.5844852486073859</v>
      </c>
      <c r="E62" s="115">
        <v>384</v>
      </c>
      <c r="F62" s="114">
        <v>391</v>
      </c>
      <c r="G62" s="114">
        <v>388</v>
      </c>
      <c r="H62" s="114">
        <v>394</v>
      </c>
      <c r="I62" s="140">
        <v>393</v>
      </c>
      <c r="J62" s="115">
        <v>-9</v>
      </c>
      <c r="K62" s="116">
        <v>-2.2900763358778624</v>
      </c>
    </row>
    <row r="63" spans="1:11" ht="14.1" customHeight="1" x14ac:dyDescent="0.2">
      <c r="A63" s="306"/>
      <c r="B63" s="307" t="s">
        <v>294</v>
      </c>
      <c r="C63" s="308"/>
      <c r="D63" s="113">
        <v>1.4070559108727048</v>
      </c>
      <c r="E63" s="115">
        <v>341</v>
      </c>
      <c r="F63" s="114">
        <v>349</v>
      </c>
      <c r="G63" s="114">
        <v>347</v>
      </c>
      <c r="H63" s="114">
        <v>353</v>
      </c>
      <c r="I63" s="140">
        <v>353</v>
      </c>
      <c r="J63" s="115">
        <v>-12</v>
      </c>
      <c r="K63" s="116">
        <v>-3.3994334277620397</v>
      </c>
    </row>
    <row r="64" spans="1:11" ht="14.1" customHeight="1" x14ac:dyDescent="0.2">
      <c r="A64" s="306" t="s">
        <v>295</v>
      </c>
      <c r="B64" s="307" t="s">
        <v>296</v>
      </c>
      <c r="C64" s="308"/>
      <c r="D64" s="113">
        <v>0.3424798844646173</v>
      </c>
      <c r="E64" s="115">
        <v>83</v>
      </c>
      <c r="F64" s="114">
        <v>87</v>
      </c>
      <c r="G64" s="114">
        <v>81</v>
      </c>
      <c r="H64" s="114">
        <v>77</v>
      </c>
      <c r="I64" s="140">
        <v>75</v>
      </c>
      <c r="J64" s="115">
        <v>8</v>
      </c>
      <c r="K64" s="116">
        <v>10.666666666666666</v>
      </c>
    </row>
    <row r="65" spans="1:11" ht="14.1" customHeight="1" x14ac:dyDescent="0.2">
      <c r="A65" s="306" t="s">
        <v>297</v>
      </c>
      <c r="B65" s="307" t="s">
        <v>298</v>
      </c>
      <c r="C65" s="308"/>
      <c r="D65" s="113">
        <v>0.78399009696719624</v>
      </c>
      <c r="E65" s="115">
        <v>190</v>
      </c>
      <c r="F65" s="114">
        <v>189</v>
      </c>
      <c r="G65" s="114">
        <v>186</v>
      </c>
      <c r="H65" s="114">
        <v>178</v>
      </c>
      <c r="I65" s="140">
        <v>178</v>
      </c>
      <c r="J65" s="115">
        <v>12</v>
      </c>
      <c r="K65" s="116">
        <v>6.7415730337078648</v>
      </c>
    </row>
    <row r="66" spans="1:11" ht="14.1" customHeight="1" x14ac:dyDescent="0.2">
      <c r="A66" s="306">
        <v>82</v>
      </c>
      <c r="B66" s="307" t="s">
        <v>299</v>
      </c>
      <c r="C66" s="308"/>
      <c r="D66" s="113">
        <v>3.8456777388075096</v>
      </c>
      <c r="E66" s="115">
        <v>932</v>
      </c>
      <c r="F66" s="114">
        <v>893</v>
      </c>
      <c r="G66" s="114">
        <v>918</v>
      </c>
      <c r="H66" s="114">
        <v>928</v>
      </c>
      <c r="I66" s="140">
        <v>971</v>
      </c>
      <c r="J66" s="115">
        <v>-39</v>
      </c>
      <c r="K66" s="116">
        <v>-4.0164778578784759</v>
      </c>
    </row>
    <row r="67" spans="1:11" ht="14.1" customHeight="1" x14ac:dyDescent="0.2">
      <c r="A67" s="306" t="s">
        <v>300</v>
      </c>
      <c r="B67" s="307" t="s">
        <v>301</v>
      </c>
      <c r="C67" s="308"/>
      <c r="D67" s="113">
        <v>3.1318341242005365</v>
      </c>
      <c r="E67" s="115">
        <v>759</v>
      </c>
      <c r="F67" s="114">
        <v>720</v>
      </c>
      <c r="G67" s="114">
        <v>741</v>
      </c>
      <c r="H67" s="114">
        <v>752</v>
      </c>
      <c r="I67" s="140">
        <v>787</v>
      </c>
      <c r="J67" s="115">
        <v>-28</v>
      </c>
      <c r="K67" s="116">
        <v>-3.5578144853875475</v>
      </c>
    </row>
    <row r="68" spans="1:11" ht="14.1" customHeight="1" x14ac:dyDescent="0.2">
      <c r="A68" s="306" t="s">
        <v>302</v>
      </c>
      <c r="B68" s="307" t="s">
        <v>303</v>
      </c>
      <c r="C68" s="308"/>
      <c r="D68" s="113">
        <v>0.4580152671755725</v>
      </c>
      <c r="E68" s="115">
        <v>111</v>
      </c>
      <c r="F68" s="114">
        <v>113</v>
      </c>
      <c r="G68" s="114">
        <v>115</v>
      </c>
      <c r="H68" s="114">
        <v>115</v>
      </c>
      <c r="I68" s="140">
        <v>122</v>
      </c>
      <c r="J68" s="115">
        <v>-11</v>
      </c>
      <c r="K68" s="116">
        <v>-9.0163934426229506</v>
      </c>
    </row>
    <row r="69" spans="1:11" ht="14.1" customHeight="1" x14ac:dyDescent="0.2">
      <c r="A69" s="306">
        <v>83</v>
      </c>
      <c r="B69" s="307" t="s">
        <v>304</v>
      </c>
      <c r="C69" s="308"/>
      <c r="D69" s="113">
        <v>4.7782133278316481</v>
      </c>
      <c r="E69" s="115">
        <v>1158</v>
      </c>
      <c r="F69" s="114">
        <v>1135</v>
      </c>
      <c r="G69" s="114">
        <v>1129</v>
      </c>
      <c r="H69" s="114">
        <v>1094</v>
      </c>
      <c r="I69" s="140">
        <v>1094</v>
      </c>
      <c r="J69" s="115">
        <v>64</v>
      </c>
      <c r="K69" s="116">
        <v>5.8500914076782449</v>
      </c>
    </row>
    <row r="70" spans="1:11" ht="14.1" customHeight="1" x14ac:dyDescent="0.2">
      <c r="A70" s="306" t="s">
        <v>305</v>
      </c>
      <c r="B70" s="307" t="s">
        <v>306</v>
      </c>
      <c r="C70" s="308"/>
      <c r="D70" s="113">
        <v>3.7177635650918095</v>
      </c>
      <c r="E70" s="115">
        <v>901</v>
      </c>
      <c r="F70" s="114">
        <v>880</v>
      </c>
      <c r="G70" s="114">
        <v>870</v>
      </c>
      <c r="H70" s="114">
        <v>832</v>
      </c>
      <c r="I70" s="140">
        <v>831</v>
      </c>
      <c r="J70" s="115">
        <v>70</v>
      </c>
      <c r="K70" s="116">
        <v>8.4235860409145609</v>
      </c>
    </row>
    <row r="71" spans="1:11" ht="14.1" customHeight="1" x14ac:dyDescent="0.2">
      <c r="A71" s="306"/>
      <c r="B71" s="307" t="s">
        <v>307</v>
      </c>
      <c r="C71" s="308"/>
      <c r="D71" s="113">
        <v>3.3381473076129566</v>
      </c>
      <c r="E71" s="115">
        <v>809</v>
      </c>
      <c r="F71" s="114">
        <v>785</v>
      </c>
      <c r="G71" s="114">
        <v>774</v>
      </c>
      <c r="H71" s="114">
        <v>734</v>
      </c>
      <c r="I71" s="140">
        <v>733</v>
      </c>
      <c r="J71" s="115">
        <v>76</v>
      </c>
      <c r="K71" s="116">
        <v>10.368349249658936</v>
      </c>
    </row>
    <row r="72" spans="1:11" ht="14.1" customHeight="1" x14ac:dyDescent="0.2">
      <c r="A72" s="306">
        <v>84</v>
      </c>
      <c r="B72" s="307" t="s">
        <v>308</v>
      </c>
      <c r="C72" s="308"/>
      <c r="D72" s="113">
        <v>0.60243449556426654</v>
      </c>
      <c r="E72" s="115">
        <v>146</v>
      </c>
      <c r="F72" s="114">
        <v>140</v>
      </c>
      <c r="G72" s="114">
        <v>144</v>
      </c>
      <c r="H72" s="114">
        <v>152</v>
      </c>
      <c r="I72" s="140">
        <v>155</v>
      </c>
      <c r="J72" s="115">
        <v>-9</v>
      </c>
      <c r="K72" s="116">
        <v>-5.806451612903226</v>
      </c>
    </row>
    <row r="73" spans="1:11" ht="14.1" customHeight="1" x14ac:dyDescent="0.2">
      <c r="A73" s="306" t="s">
        <v>309</v>
      </c>
      <c r="B73" s="307" t="s">
        <v>310</v>
      </c>
      <c r="C73" s="308"/>
      <c r="D73" s="113">
        <v>0.26408087476789766</v>
      </c>
      <c r="E73" s="115">
        <v>64</v>
      </c>
      <c r="F73" s="114">
        <v>63</v>
      </c>
      <c r="G73" s="114">
        <v>63</v>
      </c>
      <c r="H73" s="114">
        <v>70</v>
      </c>
      <c r="I73" s="140">
        <v>69</v>
      </c>
      <c r="J73" s="115">
        <v>-5</v>
      </c>
      <c r="K73" s="116">
        <v>-7.2463768115942031</v>
      </c>
    </row>
    <row r="74" spans="1:11" ht="14.1" customHeight="1" x14ac:dyDescent="0.2">
      <c r="A74" s="306" t="s">
        <v>311</v>
      </c>
      <c r="B74" s="307" t="s">
        <v>312</v>
      </c>
      <c r="C74" s="308"/>
      <c r="D74" s="113">
        <v>8.6651537033216416E-2</v>
      </c>
      <c r="E74" s="115">
        <v>21</v>
      </c>
      <c r="F74" s="114">
        <v>21</v>
      </c>
      <c r="G74" s="114">
        <v>21</v>
      </c>
      <c r="H74" s="114">
        <v>20</v>
      </c>
      <c r="I74" s="140">
        <v>24</v>
      </c>
      <c r="J74" s="115">
        <v>-3</v>
      </c>
      <c r="K74" s="116">
        <v>-12.5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2.8883845677738808E-2</v>
      </c>
      <c r="E76" s="115">
        <v>7</v>
      </c>
      <c r="F76" s="114">
        <v>6</v>
      </c>
      <c r="G76" s="114">
        <v>6</v>
      </c>
      <c r="H76" s="114">
        <v>7</v>
      </c>
      <c r="I76" s="140">
        <v>7</v>
      </c>
      <c r="J76" s="115">
        <v>0</v>
      </c>
      <c r="K76" s="116">
        <v>0</v>
      </c>
    </row>
    <row r="77" spans="1:11" ht="14.1" customHeight="1" x14ac:dyDescent="0.2">
      <c r="A77" s="306">
        <v>92</v>
      </c>
      <c r="B77" s="307" t="s">
        <v>316</v>
      </c>
      <c r="C77" s="308"/>
      <c r="D77" s="113">
        <v>0.71384361460697343</v>
      </c>
      <c r="E77" s="115">
        <v>173</v>
      </c>
      <c r="F77" s="114">
        <v>171</v>
      </c>
      <c r="G77" s="114">
        <v>168</v>
      </c>
      <c r="H77" s="114">
        <v>165</v>
      </c>
      <c r="I77" s="140">
        <v>157</v>
      </c>
      <c r="J77" s="115">
        <v>16</v>
      </c>
      <c r="K77" s="116">
        <v>10.19108280254777</v>
      </c>
    </row>
    <row r="78" spans="1:11" ht="14.1" customHeight="1" x14ac:dyDescent="0.2">
      <c r="A78" s="306">
        <v>93</v>
      </c>
      <c r="B78" s="307" t="s">
        <v>317</v>
      </c>
      <c r="C78" s="308"/>
      <c r="D78" s="113">
        <v>0.16092428306168763</v>
      </c>
      <c r="E78" s="115">
        <v>39</v>
      </c>
      <c r="F78" s="114">
        <v>39</v>
      </c>
      <c r="G78" s="114">
        <v>39</v>
      </c>
      <c r="H78" s="114">
        <v>37</v>
      </c>
      <c r="I78" s="140">
        <v>33</v>
      </c>
      <c r="J78" s="115">
        <v>6</v>
      </c>
      <c r="K78" s="116">
        <v>18.181818181818183</v>
      </c>
    </row>
    <row r="79" spans="1:11" ht="14.1" customHeight="1" x14ac:dyDescent="0.2">
      <c r="A79" s="306">
        <v>94</v>
      </c>
      <c r="B79" s="307" t="s">
        <v>318</v>
      </c>
      <c r="C79" s="308"/>
      <c r="D79" s="113">
        <v>9.4904064369713229E-2</v>
      </c>
      <c r="E79" s="115">
        <v>23</v>
      </c>
      <c r="F79" s="114">
        <v>23</v>
      </c>
      <c r="G79" s="114">
        <v>23</v>
      </c>
      <c r="H79" s="114">
        <v>20</v>
      </c>
      <c r="I79" s="140">
        <v>19</v>
      </c>
      <c r="J79" s="115">
        <v>4</v>
      </c>
      <c r="K79" s="116">
        <v>21.05263157894737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6990</v>
      </c>
      <c r="E12" s="114">
        <v>7107</v>
      </c>
      <c r="F12" s="114">
        <v>7303</v>
      </c>
      <c r="G12" s="114">
        <v>7221</v>
      </c>
      <c r="H12" s="140">
        <v>7013</v>
      </c>
      <c r="I12" s="115">
        <v>-23</v>
      </c>
      <c r="J12" s="116">
        <v>-0.32796235562526738</v>
      </c>
      <c r="K12"/>
      <c r="L12"/>
      <c r="M12"/>
      <c r="N12"/>
      <c r="O12"/>
      <c r="P12"/>
    </row>
    <row r="13" spans="1:16" s="110" customFormat="1" ht="14.45" customHeight="1" x14ac:dyDescent="0.2">
      <c r="A13" s="120" t="s">
        <v>105</v>
      </c>
      <c r="B13" s="119" t="s">
        <v>106</v>
      </c>
      <c r="C13" s="113">
        <v>37.93991416309013</v>
      </c>
      <c r="D13" s="115">
        <v>2652</v>
      </c>
      <c r="E13" s="114">
        <v>2682</v>
      </c>
      <c r="F13" s="114">
        <v>2754</v>
      </c>
      <c r="G13" s="114">
        <v>2714</v>
      </c>
      <c r="H13" s="140">
        <v>2634</v>
      </c>
      <c r="I13" s="115">
        <v>18</v>
      </c>
      <c r="J13" s="116">
        <v>0.68337129840546695</v>
      </c>
      <c r="K13"/>
      <c r="L13"/>
      <c r="M13"/>
      <c r="N13"/>
      <c r="O13"/>
      <c r="P13"/>
    </row>
    <row r="14" spans="1:16" s="110" customFormat="1" ht="14.45" customHeight="1" x14ac:dyDescent="0.2">
      <c r="A14" s="120"/>
      <c r="B14" s="119" t="s">
        <v>107</v>
      </c>
      <c r="C14" s="113">
        <v>62.06008583690987</v>
      </c>
      <c r="D14" s="115">
        <v>4338</v>
      </c>
      <c r="E14" s="114">
        <v>4425</v>
      </c>
      <c r="F14" s="114">
        <v>4549</v>
      </c>
      <c r="G14" s="114">
        <v>4507</v>
      </c>
      <c r="H14" s="140">
        <v>4379</v>
      </c>
      <c r="I14" s="115">
        <v>-41</v>
      </c>
      <c r="J14" s="116">
        <v>-0.93628682347567938</v>
      </c>
      <c r="K14"/>
      <c r="L14"/>
      <c r="M14"/>
      <c r="N14"/>
      <c r="O14"/>
      <c r="P14"/>
    </row>
    <row r="15" spans="1:16" s="110" customFormat="1" ht="14.45" customHeight="1" x14ac:dyDescent="0.2">
      <c r="A15" s="118" t="s">
        <v>105</v>
      </c>
      <c r="B15" s="121" t="s">
        <v>108</v>
      </c>
      <c r="C15" s="113">
        <v>11.559370529327611</v>
      </c>
      <c r="D15" s="115">
        <v>808</v>
      </c>
      <c r="E15" s="114">
        <v>834</v>
      </c>
      <c r="F15" s="114">
        <v>900</v>
      </c>
      <c r="G15" s="114">
        <v>914</v>
      </c>
      <c r="H15" s="140">
        <v>824</v>
      </c>
      <c r="I15" s="115">
        <v>-16</v>
      </c>
      <c r="J15" s="116">
        <v>-1.941747572815534</v>
      </c>
      <c r="K15"/>
      <c r="L15"/>
      <c r="M15"/>
      <c r="N15"/>
      <c r="O15"/>
      <c r="P15"/>
    </row>
    <row r="16" spans="1:16" s="110" customFormat="1" ht="14.45" customHeight="1" x14ac:dyDescent="0.2">
      <c r="A16" s="118"/>
      <c r="B16" s="121" t="s">
        <v>109</v>
      </c>
      <c r="C16" s="113">
        <v>47.610872675250356</v>
      </c>
      <c r="D16" s="115">
        <v>3328</v>
      </c>
      <c r="E16" s="114">
        <v>3416</v>
      </c>
      <c r="F16" s="114">
        <v>3523</v>
      </c>
      <c r="G16" s="114">
        <v>3514</v>
      </c>
      <c r="H16" s="140">
        <v>3454</v>
      </c>
      <c r="I16" s="115">
        <v>-126</v>
      </c>
      <c r="J16" s="116">
        <v>-3.6479444122756224</v>
      </c>
      <c r="K16"/>
      <c r="L16"/>
      <c r="M16"/>
      <c r="N16"/>
      <c r="O16"/>
      <c r="P16"/>
    </row>
    <row r="17" spans="1:16" s="110" customFormat="1" ht="14.45" customHeight="1" x14ac:dyDescent="0.2">
      <c r="A17" s="118"/>
      <c r="B17" s="121" t="s">
        <v>110</v>
      </c>
      <c r="C17" s="113">
        <v>22.317596566523605</v>
      </c>
      <c r="D17" s="115">
        <v>1560</v>
      </c>
      <c r="E17" s="114">
        <v>1547</v>
      </c>
      <c r="F17" s="114">
        <v>1560</v>
      </c>
      <c r="G17" s="114">
        <v>1529</v>
      </c>
      <c r="H17" s="140">
        <v>1523</v>
      </c>
      <c r="I17" s="115">
        <v>37</v>
      </c>
      <c r="J17" s="116">
        <v>2.4294156270518714</v>
      </c>
      <c r="K17"/>
      <c r="L17"/>
      <c r="M17"/>
      <c r="N17"/>
      <c r="O17"/>
      <c r="P17"/>
    </row>
    <row r="18" spans="1:16" s="110" customFormat="1" ht="14.45" customHeight="1" x14ac:dyDescent="0.2">
      <c r="A18" s="120"/>
      <c r="B18" s="121" t="s">
        <v>111</v>
      </c>
      <c r="C18" s="113">
        <v>18.512160228898427</v>
      </c>
      <c r="D18" s="115">
        <v>1294</v>
      </c>
      <c r="E18" s="114">
        <v>1310</v>
      </c>
      <c r="F18" s="114">
        <v>1320</v>
      </c>
      <c r="G18" s="114">
        <v>1264</v>
      </c>
      <c r="H18" s="140">
        <v>1212</v>
      </c>
      <c r="I18" s="115">
        <v>82</v>
      </c>
      <c r="J18" s="116">
        <v>6.7656765676567661</v>
      </c>
      <c r="K18"/>
      <c r="L18"/>
      <c r="M18"/>
      <c r="N18"/>
      <c r="O18"/>
      <c r="P18"/>
    </row>
    <row r="19" spans="1:16" s="110" customFormat="1" ht="14.45" customHeight="1" x14ac:dyDescent="0.2">
      <c r="A19" s="120"/>
      <c r="B19" s="121" t="s">
        <v>112</v>
      </c>
      <c r="C19" s="113">
        <v>1.9742489270386265</v>
      </c>
      <c r="D19" s="115">
        <v>138</v>
      </c>
      <c r="E19" s="114">
        <v>136</v>
      </c>
      <c r="F19" s="114">
        <v>148</v>
      </c>
      <c r="G19" s="114">
        <v>131</v>
      </c>
      <c r="H19" s="140">
        <v>113</v>
      </c>
      <c r="I19" s="115">
        <v>25</v>
      </c>
      <c r="J19" s="116">
        <v>22.123893805309734</v>
      </c>
      <c r="K19"/>
      <c r="L19"/>
      <c r="M19"/>
      <c r="N19"/>
      <c r="O19"/>
      <c r="P19"/>
    </row>
    <row r="20" spans="1:16" s="110" customFormat="1" ht="14.45" customHeight="1" x14ac:dyDescent="0.2">
      <c r="A20" s="120" t="s">
        <v>113</v>
      </c>
      <c r="B20" s="119" t="s">
        <v>116</v>
      </c>
      <c r="C20" s="113">
        <v>95.464949928469238</v>
      </c>
      <c r="D20" s="115">
        <v>6673</v>
      </c>
      <c r="E20" s="114">
        <v>6798</v>
      </c>
      <c r="F20" s="114">
        <v>6981</v>
      </c>
      <c r="G20" s="114">
        <v>6915</v>
      </c>
      <c r="H20" s="140">
        <v>6725</v>
      </c>
      <c r="I20" s="115">
        <v>-52</v>
      </c>
      <c r="J20" s="116">
        <v>-0.77323420074349447</v>
      </c>
      <c r="K20"/>
      <c r="L20"/>
      <c r="M20"/>
      <c r="N20"/>
      <c r="O20"/>
      <c r="P20"/>
    </row>
    <row r="21" spans="1:16" s="110" customFormat="1" ht="14.45" customHeight="1" x14ac:dyDescent="0.2">
      <c r="A21" s="123"/>
      <c r="B21" s="124" t="s">
        <v>117</v>
      </c>
      <c r="C21" s="125">
        <v>4.363376251788269</v>
      </c>
      <c r="D21" s="143">
        <v>305</v>
      </c>
      <c r="E21" s="144">
        <v>298</v>
      </c>
      <c r="F21" s="144">
        <v>314</v>
      </c>
      <c r="G21" s="144">
        <v>300</v>
      </c>
      <c r="H21" s="145">
        <v>280</v>
      </c>
      <c r="I21" s="143">
        <v>25</v>
      </c>
      <c r="J21" s="146">
        <v>8.9285714285714288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9499</v>
      </c>
      <c r="E56" s="114">
        <v>9823</v>
      </c>
      <c r="F56" s="114">
        <v>9904</v>
      </c>
      <c r="G56" s="114">
        <v>9905</v>
      </c>
      <c r="H56" s="140">
        <v>9722</v>
      </c>
      <c r="I56" s="115">
        <v>-223</v>
      </c>
      <c r="J56" s="116">
        <v>-2.2937667146677638</v>
      </c>
      <c r="K56"/>
      <c r="L56"/>
      <c r="M56"/>
      <c r="N56"/>
      <c r="O56"/>
      <c r="P56"/>
    </row>
    <row r="57" spans="1:16" s="110" customFormat="1" ht="14.45" customHeight="1" x14ac:dyDescent="0.2">
      <c r="A57" s="120" t="s">
        <v>105</v>
      </c>
      <c r="B57" s="119" t="s">
        <v>106</v>
      </c>
      <c r="C57" s="113">
        <v>38.256658595641646</v>
      </c>
      <c r="D57" s="115">
        <v>3634</v>
      </c>
      <c r="E57" s="114">
        <v>3748</v>
      </c>
      <c r="F57" s="114">
        <v>3765</v>
      </c>
      <c r="G57" s="114">
        <v>3751</v>
      </c>
      <c r="H57" s="140">
        <v>3672</v>
      </c>
      <c r="I57" s="115">
        <v>-38</v>
      </c>
      <c r="J57" s="116">
        <v>-1.0348583877995643</v>
      </c>
    </row>
    <row r="58" spans="1:16" s="110" customFormat="1" ht="14.45" customHeight="1" x14ac:dyDescent="0.2">
      <c r="A58" s="120"/>
      <c r="B58" s="119" t="s">
        <v>107</v>
      </c>
      <c r="C58" s="113">
        <v>61.743341404358354</v>
      </c>
      <c r="D58" s="115">
        <v>5865</v>
      </c>
      <c r="E58" s="114">
        <v>6075</v>
      </c>
      <c r="F58" s="114">
        <v>6139</v>
      </c>
      <c r="G58" s="114">
        <v>6154</v>
      </c>
      <c r="H58" s="140">
        <v>6050</v>
      </c>
      <c r="I58" s="115">
        <v>-185</v>
      </c>
      <c r="J58" s="116">
        <v>-3.0578512396694215</v>
      </c>
    </row>
    <row r="59" spans="1:16" s="110" customFormat="1" ht="14.45" customHeight="1" x14ac:dyDescent="0.2">
      <c r="A59" s="118" t="s">
        <v>105</v>
      </c>
      <c r="B59" s="121" t="s">
        <v>108</v>
      </c>
      <c r="C59" s="113">
        <v>13.759343088746183</v>
      </c>
      <c r="D59" s="115">
        <v>1307</v>
      </c>
      <c r="E59" s="114">
        <v>1410</v>
      </c>
      <c r="F59" s="114">
        <v>1437</v>
      </c>
      <c r="G59" s="114">
        <v>1460</v>
      </c>
      <c r="H59" s="140">
        <v>1356</v>
      </c>
      <c r="I59" s="115">
        <v>-49</v>
      </c>
      <c r="J59" s="116">
        <v>-3.6135693215339235</v>
      </c>
    </row>
    <row r="60" spans="1:16" s="110" customFormat="1" ht="14.45" customHeight="1" x14ac:dyDescent="0.2">
      <c r="A60" s="118"/>
      <c r="B60" s="121" t="s">
        <v>109</v>
      </c>
      <c r="C60" s="113">
        <v>46.84703653016107</v>
      </c>
      <c r="D60" s="115">
        <v>4450</v>
      </c>
      <c r="E60" s="114">
        <v>4635</v>
      </c>
      <c r="F60" s="114">
        <v>4689</v>
      </c>
      <c r="G60" s="114">
        <v>4726</v>
      </c>
      <c r="H60" s="140">
        <v>4751</v>
      </c>
      <c r="I60" s="115">
        <v>-301</v>
      </c>
      <c r="J60" s="116">
        <v>-6.3355083140391493</v>
      </c>
    </row>
    <row r="61" spans="1:16" s="110" customFormat="1" ht="14.45" customHeight="1" x14ac:dyDescent="0.2">
      <c r="A61" s="118"/>
      <c r="B61" s="121" t="s">
        <v>110</v>
      </c>
      <c r="C61" s="113">
        <v>21.739130434782609</v>
      </c>
      <c r="D61" s="115">
        <v>2065</v>
      </c>
      <c r="E61" s="114">
        <v>2073</v>
      </c>
      <c r="F61" s="114">
        <v>2066</v>
      </c>
      <c r="G61" s="114">
        <v>2048</v>
      </c>
      <c r="H61" s="140">
        <v>2003</v>
      </c>
      <c r="I61" s="115">
        <v>62</v>
      </c>
      <c r="J61" s="116">
        <v>3.0953569645531704</v>
      </c>
    </row>
    <row r="62" spans="1:16" s="110" customFormat="1" ht="14.45" customHeight="1" x14ac:dyDescent="0.2">
      <c r="A62" s="120"/>
      <c r="B62" s="121" t="s">
        <v>111</v>
      </c>
      <c r="C62" s="113">
        <v>17.654489946310139</v>
      </c>
      <c r="D62" s="115">
        <v>1677</v>
      </c>
      <c r="E62" s="114">
        <v>1705</v>
      </c>
      <c r="F62" s="114">
        <v>1712</v>
      </c>
      <c r="G62" s="114">
        <v>1671</v>
      </c>
      <c r="H62" s="140">
        <v>1612</v>
      </c>
      <c r="I62" s="115">
        <v>65</v>
      </c>
      <c r="J62" s="116">
        <v>4.032258064516129</v>
      </c>
    </row>
    <row r="63" spans="1:16" s="110" customFormat="1" ht="14.45" customHeight="1" x14ac:dyDescent="0.2">
      <c r="A63" s="120"/>
      <c r="B63" s="121" t="s">
        <v>112</v>
      </c>
      <c r="C63" s="113">
        <v>1.7686072218128224</v>
      </c>
      <c r="D63" s="115">
        <v>168</v>
      </c>
      <c r="E63" s="114">
        <v>165</v>
      </c>
      <c r="F63" s="114">
        <v>184</v>
      </c>
      <c r="G63" s="114">
        <v>161</v>
      </c>
      <c r="H63" s="140">
        <v>143</v>
      </c>
      <c r="I63" s="115">
        <v>25</v>
      </c>
      <c r="J63" s="116">
        <v>17.482517482517483</v>
      </c>
    </row>
    <row r="64" spans="1:16" s="110" customFormat="1" ht="14.45" customHeight="1" x14ac:dyDescent="0.2">
      <c r="A64" s="120" t="s">
        <v>113</v>
      </c>
      <c r="B64" s="119" t="s">
        <v>116</v>
      </c>
      <c r="C64" s="113">
        <v>96.673334035161602</v>
      </c>
      <c r="D64" s="115">
        <v>9183</v>
      </c>
      <c r="E64" s="114">
        <v>9507</v>
      </c>
      <c r="F64" s="114">
        <v>9581</v>
      </c>
      <c r="G64" s="114">
        <v>9578</v>
      </c>
      <c r="H64" s="140">
        <v>9406</v>
      </c>
      <c r="I64" s="115">
        <v>-223</v>
      </c>
      <c r="J64" s="116">
        <v>-2.3708271316181162</v>
      </c>
    </row>
    <row r="65" spans="1:10" s="110" customFormat="1" ht="14.45" customHeight="1" x14ac:dyDescent="0.2">
      <c r="A65" s="123"/>
      <c r="B65" s="124" t="s">
        <v>117</v>
      </c>
      <c r="C65" s="125">
        <v>3.1792820296873354</v>
      </c>
      <c r="D65" s="143">
        <v>302</v>
      </c>
      <c r="E65" s="144">
        <v>301</v>
      </c>
      <c r="F65" s="144">
        <v>313</v>
      </c>
      <c r="G65" s="144">
        <v>318</v>
      </c>
      <c r="H65" s="145">
        <v>306</v>
      </c>
      <c r="I65" s="143">
        <v>-4</v>
      </c>
      <c r="J65" s="146">
        <v>-1.3071895424836601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6990</v>
      </c>
      <c r="G11" s="114">
        <v>7107</v>
      </c>
      <c r="H11" s="114">
        <v>7303</v>
      </c>
      <c r="I11" s="114">
        <v>7221</v>
      </c>
      <c r="J11" s="140">
        <v>7013</v>
      </c>
      <c r="K11" s="114">
        <v>-23</v>
      </c>
      <c r="L11" s="116">
        <v>-0.32796235562526738</v>
      </c>
    </row>
    <row r="12" spans="1:17" s="110" customFormat="1" ht="24" customHeight="1" x14ac:dyDescent="0.2">
      <c r="A12" s="604" t="s">
        <v>185</v>
      </c>
      <c r="B12" s="605"/>
      <c r="C12" s="605"/>
      <c r="D12" s="606"/>
      <c r="E12" s="113">
        <v>37.93991416309013</v>
      </c>
      <c r="F12" s="115">
        <v>2652</v>
      </c>
      <c r="G12" s="114">
        <v>2682</v>
      </c>
      <c r="H12" s="114">
        <v>2754</v>
      </c>
      <c r="I12" s="114">
        <v>2714</v>
      </c>
      <c r="J12" s="140">
        <v>2634</v>
      </c>
      <c r="K12" s="114">
        <v>18</v>
      </c>
      <c r="L12" s="116">
        <v>0.68337129840546695</v>
      </c>
    </row>
    <row r="13" spans="1:17" s="110" customFormat="1" ht="15" customHeight="1" x14ac:dyDescent="0.2">
      <c r="A13" s="120"/>
      <c r="B13" s="612" t="s">
        <v>107</v>
      </c>
      <c r="C13" s="612"/>
      <c r="E13" s="113">
        <v>62.06008583690987</v>
      </c>
      <c r="F13" s="115">
        <v>4338</v>
      </c>
      <c r="G13" s="114">
        <v>4425</v>
      </c>
      <c r="H13" s="114">
        <v>4549</v>
      </c>
      <c r="I13" s="114">
        <v>4507</v>
      </c>
      <c r="J13" s="140">
        <v>4379</v>
      </c>
      <c r="K13" s="114">
        <v>-41</v>
      </c>
      <c r="L13" s="116">
        <v>-0.93628682347567938</v>
      </c>
    </row>
    <row r="14" spans="1:17" s="110" customFormat="1" ht="22.5" customHeight="1" x14ac:dyDescent="0.2">
      <c r="A14" s="604" t="s">
        <v>186</v>
      </c>
      <c r="B14" s="605"/>
      <c r="C14" s="605"/>
      <c r="D14" s="606"/>
      <c r="E14" s="113">
        <v>11.559370529327611</v>
      </c>
      <c r="F14" s="115">
        <v>808</v>
      </c>
      <c r="G14" s="114">
        <v>834</v>
      </c>
      <c r="H14" s="114">
        <v>900</v>
      </c>
      <c r="I14" s="114">
        <v>914</v>
      </c>
      <c r="J14" s="140">
        <v>824</v>
      </c>
      <c r="K14" s="114">
        <v>-16</v>
      </c>
      <c r="L14" s="116">
        <v>-1.941747572815534</v>
      </c>
    </row>
    <row r="15" spans="1:17" s="110" customFormat="1" ht="15" customHeight="1" x14ac:dyDescent="0.2">
      <c r="A15" s="120"/>
      <c r="B15" s="119"/>
      <c r="C15" s="258" t="s">
        <v>106</v>
      </c>
      <c r="E15" s="113">
        <v>44.925742574257427</v>
      </c>
      <c r="F15" s="115">
        <v>363</v>
      </c>
      <c r="G15" s="114">
        <v>377</v>
      </c>
      <c r="H15" s="114">
        <v>400</v>
      </c>
      <c r="I15" s="114">
        <v>401</v>
      </c>
      <c r="J15" s="140">
        <v>361</v>
      </c>
      <c r="K15" s="114">
        <v>2</v>
      </c>
      <c r="L15" s="116">
        <v>0.554016620498615</v>
      </c>
    </row>
    <row r="16" spans="1:17" s="110" customFormat="1" ht="15" customHeight="1" x14ac:dyDescent="0.2">
      <c r="A16" s="120"/>
      <c r="B16" s="119"/>
      <c r="C16" s="258" t="s">
        <v>107</v>
      </c>
      <c r="E16" s="113">
        <v>55.074257425742573</v>
      </c>
      <c r="F16" s="115">
        <v>445</v>
      </c>
      <c r="G16" s="114">
        <v>457</v>
      </c>
      <c r="H16" s="114">
        <v>500</v>
      </c>
      <c r="I16" s="114">
        <v>513</v>
      </c>
      <c r="J16" s="140">
        <v>463</v>
      </c>
      <c r="K16" s="114">
        <v>-18</v>
      </c>
      <c r="L16" s="116">
        <v>-3.8876889848812093</v>
      </c>
    </row>
    <row r="17" spans="1:12" s="110" customFormat="1" ht="15" customHeight="1" x14ac:dyDescent="0.2">
      <c r="A17" s="120"/>
      <c r="B17" s="121" t="s">
        <v>109</v>
      </c>
      <c r="C17" s="258"/>
      <c r="E17" s="113">
        <v>47.610872675250356</v>
      </c>
      <c r="F17" s="115">
        <v>3328</v>
      </c>
      <c r="G17" s="114">
        <v>3416</v>
      </c>
      <c r="H17" s="114">
        <v>3523</v>
      </c>
      <c r="I17" s="114">
        <v>3514</v>
      </c>
      <c r="J17" s="140">
        <v>3454</v>
      </c>
      <c r="K17" s="114">
        <v>-126</v>
      </c>
      <c r="L17" s="116">
        <v>-3.6479444122756224</v>
      </c>
    </row>
    <row r="18" spans="1:12" s="110" customFormat="1" ht="15" customHeight="1" x14ac:dyDescent="0.2">
      <c r="A18" s="120"/>
      <c r="B18" s="119"/>
      <c r="C18" s="258" t="s">
        <v>106</v>
      </c>
      <c r="E18" s="113">
        <v>33.894230769230766</v>
      </c>
      <c r="F18" s="115">
        <v>1128</v>
      </c>
      <c r="G18" s="114">
        <v>1141</v>
      </c>
      <c r="H18" s="114">
        <v>1163</v>
      </c>
      <c r="I18" s="114">
        <v>1155</v>
      </c>
      <c r="J18" s="140">
        <v>1135</v>
      </c>
      <c r="K18" s="114">
        <v>-7</v>
      </c>
      <c r="L18" s="116">
        <v>-0.61674008810572689</v>
      </c>
    </row>
    <row r="19" spans="1:12" s="110" customFormat="1" ht="15" customHeight="1" x14ac:dyDescent="0.2">
      <c r="A19" s="120"/>
      <c r="B19" s="119"/>
      <c r="C19" s="258" t="s">
        <v>107</v>
      </c>
      <c r="E19" s="113">
        <v>66.105769230769226</v>
      </c>
      <c r="F19" s="115">
        <v>2200</v>
      </c>
      <c r="G19" s="114">
        <v>2275</v>
      </c>
      <c r="H19" s="114">
        <v>2360</v>
      </c>
      <c r="I19" s="114">
        <v>2359</v>
      </c>
      <c r="J19" s="140">
        <v>2319</v>
      </c>
      <c r="K19" s="114">
        <v>-119</v>
      </c>
      <c r="L19" s="116">
        <v>-5.1315222078482101</v>
      </c>
    </row>
    <row r="20" spans="1:12" s="110" customFormat="1" ht="15" customHeight="1" x14ac:dyDescent="0.2">
      <c r="A20" s="120"/>
      <c r="B20" s="121" t="s">
        <v>110</v>
      </c>
      <c r="C20" s="258"/>
      <c r="E20" s="113">
        <v>22.317596566523605</v>
      </c>
      <c r="F20" s="115">
        <v>1560</v>
      </c>
      <c r="G20" s="114">
        <v>1547</v>
      </c>
      <c r="H20" s="114">
        <v>1560</v>
      </c>
      <c r="I20" s="114">
        <v>1529</v>
      </c>
      <c r="J20" s="140">
        <v>1523</v>
      </c>
      <c r="K20" s="114">
        <v>37</v>
      </c>
      <c r="L20" s="116">
        <v>2.4294156270518714</v>
      </c>
    </row>
    <row r="21" spans="1:12" s="110" customFormat="1" ht="15" customHeight="1" x14ac:dyDescent="0.2">
      <c r="A21" s="120"/>
      <c r="B21" s="119"/>
      <c r="C21" s="258" t="s">
        <v>106</v>
      </c>
      <c r="E21" s="113">
        <v>30.320512820512821</v>
      </c>
      <c r="F21" s="115">
        <v>473</v>
      </c>
      <c r="G21" s="114">
        <v>475</v>
      </c>
      <c r="H21" s="114">
        <v>491</v>
      </c>
      <c r="I21" s="114">
        <v>491</v>
      </c>
      <c r="J21" s="140">
        <v>498</v>
      </c>
      <c r="K21" s="114">
        <v>-25</v>
      </c>
      <c r="L21" s="116">
        <v>-5.0200803212851408</v>
      </c>
    </row>
    <row r="22" spans="1:12" s="110" customFormat="1" ht="15" customHeight="1" x14ac:dyDescent="0.2">
      <c r="A22" s="120"/>
      <c r="B22" s="119"/>
      <c r="C22" s="258" t="s">
        <v>107</v>
      </c>
      <c r="E22" s="113">
        <v>69.679487179487182</v>
      </c>
      <c r="F22" s="115">
        <v>1087</v>
      </c>
      <c r="G22" s="114">
        <v>1072</v>
      </c>
      <c r="H22" s="114">
        <v>1069</v>
      </c>
      <c r="I22" s="114">
        <v>1038</v>
      </c>
      <c r="J22" s="140">
        <v>1025</v>
      </c>
      <c r="K22" s="114">
        <v>62</v>
      </c>
      <c r="L22" s="116">
        <v>6.0487804878048781</v>
      </c>
    </row>
    <row r="23" spans="1:12" s="110" customFormat="1" ht="15" customHeight="1" x14ac:dyDescent="0.2">
      <c r="A23" s="120"/>
      <c r="B23" s="121" t="s">
        <v>111</v>
      </c>
      <c r="C23" s="258"/>
      <c r="E23" s="113">
        <v>18.512160228898427</v>
      </c>
      <c r="F23" s="115">
        <v>1294</v>
      </c>
      <c r="G23" s="114">
        <v>1310</v>
      </c>
      <c r="H23" s="114">
        <v>1320</v>
      </c>
      <c r="I23" s="114">
        <v>1264</v>
      </c>
      <c r="J23" s="140">
        <v>1212</v>
      </c>
      <c r="K23" s="114">
        <v>82</v>
      </c>
      <c r="L23" s="116">
        <v>6.7656765676567661</v>
      </c>
    </row>
    <row r="24" spans="1:12" s="110" customFormat="1" ht="15" customHeight="1" x14ac:dyDescent="0.2">
      <c r="A24" s="120"/>
      <c r="B24" s="119"/>
      <c r="C24" s="258" t="s">
        <v>106</v>
      </c>
      <c r="E24" s="113">
        <v>53.168469860896444</v>
      </c>
      <c r="F24" s="115">
        <v>688</v>
      </c>
      <c r="G24" s="114">
        <v>689</v>
      </c>
      <c r="H24" s="114">
        <v>700</v>
      </c>
      <c r="I24" s="114">
        <v>667</v>
      </c>
      <c r="J24" s="140">
        <v>640</v>
      </c>
      <c r="K24" s="114">
        <v>48</v>
      </c>
      <c r="L24" s="116">
        <v>7.5</v>
      </c>
    </row>
    <row r="25" spans="1:12" s="110" customFormat="1" ht="15" customHeight="1" x14ac:dyDescent="0.2">
      <c r="A25" s="120"/>
      <c r="B25" s="119"/>
      <c r="C25" s="258" t="s">
        <v>107</v>
      </c>
      <c r="E25" s="113">
        <v>46.831530139103556</v>
      </c>
      <c r="F25" s="115">
        <v>606</v>
      </c>
      <c r="G25" s="114">
        <v>621</v>
      </c>
      <c r="H25" s="114">
        <v>620</v>
      </c>
      <c r="I25" s="114">
        <v>597</v>
      </c>
      <c r="J25" s="140">
        <v>572</v>
      </c>
      <c r="K25" s="114">
        <v>34</v>
      </c>
      <c r="L25" s="116">
        <v>5.9440559440559442</v>
      </c>
    </row>
    <row r="26" spans="1:12" s="110" customFormat="1" ht="15" customHeight="1" x14ac:dyDescent="0.2">
      <c r="A26" s="120"/>
      <c r="C26" s="121" t="s">
        <v>187</v>
      </c>
      <c r="D26" s="110" t="s">
        <v>188</v>
      </c>
      <c r="E26" s="113">
        <v>1.9742489270386265</v>
      </c>
      <c r="F26" s="115">
        <v>138</v>
      </c>
      <c r="G26" s="114">
        <v>136</v>
      </c>
      <c r="H26" s="114">
        <v>148</v>
      </c>
      <c r="I26" s="114">
        <v>131</v>
      </c>
      <c r="J26" s="140">
        <v>113</v>
      </c>
      <c r="K26" s="114">
        <v>25</v>
      </c>
      <c r="L26" s="116">
        <v>22.123893805309734</v>
      </c>
    </row>
    <row r="27" spans="1:12" s="110" customFormat="1" ht="15" customHeight="1" x14ac:dyDescent="0.2">
      <c r="A27" s="120"/>
      <c r="B27" s="119"/>
      <c r="D27" s="259" t="s">
        <v>106</v>
      </c>
      <c r="E27" s="113">
        <v>54.347826086956523</v>
      </c>
      <c r="F27" s="115">
        <v>75</v>
      </c>
      <c r="G27" s="114">
        <v>75</v>
      </c>
      <c r="H27" s="114">
        <v>74</v>
      </c>
      <c r="I27" s="114">
        <v>58</v>
      </c>
      <c r="J27" s="140">
        <v>54</v>
      </c>
      <c r="K27" s="114">
        <v>21</v>
      </c>
      <c r="L27" s="116">
        <v>38.888888888888886</v>
      </c>
    </row>
    <row r="28" spans="1:12" s="110" customFormat="1" ht="15" customHeight="1" x14ac:dyDescent="0.2">
      <c r="A28" s="120"/>
      <c r="B28" s="119"/>
      <c r="D28" s="259" t="s">
        <v>107</v>
      </c>
      <c r="E28" s="113">
        <v>45.652173913043477</v>
      </c>
      <c r="F28" s="115">
        <v>63</v>
      </c>
      <c r="G28" s="114">
        <v>61</v>
      </c>
      <c r="H28" s="114">
        <v>74</v>
      </c>
      <c r="I28" s="114">
        <v>73</v>
      </c>
      <c r="J28" s="140">
        <v>59</v>
      </c>
      <c r="K28" s="114">
        <v>4</v>
      </c>
      <c r="L28" s="116">
        <v>6.7796610169491522</v>
      </c>
    </row>
    <row r="29" spans="1:12" s="110" customFormat="1" ht="24" customHeight="1" x14ac:dyDescent="0.2">
      <c r="A29" s="604" t="s">
        <v>189</v>
      </c>
      <c r="B29" s="605"/>
      <c r="C29" s="605"/>
      <c r="D29" s="606"/>
      <c r="E29" s="113">
        <v>95.464949928469238</v>
      </c>
      <c r="F29" s="115">
        <v>6673</v>
      </c>
      <c r="G29" s="114">
        <v>6798</v>
      </c>
      <c r="H29" s="114">
        <v>6981</v>
      </c>
      <c r="I29" s="114">
        <v>6915</v>
      </c>
      <c r="J29" s="140">
        <v>6725</v>
      </c>
      <c r="K29" s="114">
        <v>-52</v>
      </c>
      <c r="L29" s="116">
        <v>-0.77323420074349447</v>
      </c>
    </row>
    <row r="30" spans="1:12" s="110" customFormat="1" ht="15" customHeight="1" x14ac:dyDescent="0.2">
      <c r="A30" s="120"/>
      <c r="B30" s="119"/>
      <c r="C30" s="258" t="s">
        <v>106</v>
      </c>
      <c r="E30" s="113">
        <v>37.734152555072683</v>
      </c>
      <c r="F30" s="115">
        <v>2518</v>
      </c>
      <c r="G30" s="114">
        <v>2547</v>
      </c>
      <c r="H30" s="114">
        <v>2617</v>
      </c>
      <c r="I30" s="114">
        <v>2588</v>
      </c>
      <c r="J30" s="140">
        <v>2516</v>
      </c>
      <c r="K30" s="114">
        <v>2</v>
      </c>
      <c r="L30" s="116">
        <v>7.9491255961844198E-2</v>
      </c>
    </row>
    <row r="31" spans="1:12" s="110" customFormat="1" ht="15" customHeight="1" x14ac:dyDescent="0.2">
      <c r="A31" s="120"/>
      <c r="B31" s="119"/>
      <c r="C31" s="258" t="s">
        <v>107</v>
      </c>
      <c r="E31" s="113">
        <v>62.265847444927317</v>
      </c>
      <c r="F31" s="115">
        <v>4155</v>
      </c>
      <c r="G31" s="114">
        <v>4251</v>
      </c>
      <c r="H31" s="114">
        <v>4364</v>
      </c>
      <c r="I31" s="114">
        <v>4327</v>
      </c>
      <c r="J31" s="140">
        <v>4209</v>
      </c>
      <c r="K31" s="114">
        <v>-54</v>
      </c>
      <c r="L31" s="116">
        <v>-1.2829650748396293</v>
      </c>
    </row>
    <row r="32" spans="1:12" s="110" customFormat="1" ht="15" customHeight="1" x14ac:dyDescent="0.2">
      <c r="A32" s="120"/>
      <c r="B32" s="119" t="s">
        <v>117</v>
      </c>
      <c r="C32" s="258"/>
      <c r="E32" s="113">
        <v>4.363376251788269</v>
      </c>
      <c r="F32" s="114">
        <v>305</v>
      </c>
      <c r="G32" s="114">
        <v>298</v>
      </c>
      <c r="H32" s="114">
        <v>314</v>
      </c>
      <c r="I32" s="114">
        <v>300</v>
      </c>
      <c r="J32" s="140">
        <v>280</v>
      </c>
      <c r="K32" s="114">
        <v>25</v>
      </c>
      <c r="L32" s="116">
        <v>8.9285714285714288</v>
      </c>
    </row>
    <row r="33" spans="1:12" s="110" customFormat="1" ht="15" customHeight="1" x14ac:dyDescent="0.2">
      <c r="A33" s="120"/>
      <c r="B33" s="119"/>
      <c r="C33" s="258" t="s">
        <v>106</v>
      </c>
      <c r="E33" s="113">
        <v>41.967213114754095</v>
      </c>
      <c r="F33" s="114">
        <v>128</v>
      </c>
      <c r="G33" s="114">
        <v>130</v>
      </c>
      <c r="H33" s="114">
        <v>133</v>
      </c>
      <c r="I33" s="114">
        <v>124</v>
      </c>
      <c r="J33" s="140">
        <v>114</v>
      </c>
      <c r="K33" s="114">
        <v>14</v>
      </c>
      <c r="L33" s="116">
        <v>12.280701754385966</v>
      </c>
    </row>
    <row r="34" spans="1:12" s="110" customFormat="1" ht="15" customHeight="1" x14ac:dyDescent="0.2">
      <c r="A34" s="120"/>
      <c r="B34" s="119"/>
      <c r="C34" s="258" t="s">
        <v>107</v>
      </c>
      <c r="E34" s="113">
        <v>58.032786885245905</v>
      </c>
      <c r="F34" s="114">
        <v>177</v>
      </c>
      <c r="G34" s="114">
        <v>168</v>
      </c>
      <c r="H34" s="114">
        <v>181</v>
      </c>
      <c r="I34" s="114">
        <v>176</v>
      </c>
      <c r="J34" s="140">
        <v>166</v>
      </c>
      <c r="K34" s="114">
        <v>11</v>
      </c>
      <c r="L34" s="116">
        <v>6.6265060240963853</v>
      </c>
    </row>
    <row r="35" spans="1:12" s="110" customFormat="1" ht="24" customHeight="1" x14ac:dyDescent="0.2">
      <c r="A35" s="604" t="s">
        <v>192</v>
      </c>
      <c r="B35" s="605"/>
      <c r="C35" s="605"/>
      <c r="D35" s="606"/>
      <c r="E35" s="113">
        <v>13.361945636623748</v>
      </c>
      <c r="F35" s="114">
        <v>934</v>
      </c>
      <c r="G35" s="114">
        <v>968</v>
      </c>
      <c r="H35" s="114">
        <v>1022</v>
      </c>
      <c r="I35" s="114">
        <v>1037</v>
      </c>
      <c r="J35" s="114">
        <v>985</v>
      </c>
      <c r="K35" s="318">
        <v>-51</v>
      </c>
      <c r="L35" s="319">
        <v>-5.1776649746192893</v>
      </c>
    </row>
    <row r="36" spans="1:12" s="110" customFormat="1" ht="15" customHeight="1" x14ac:dyDescent="0.2">
      <c r="A36" s="120"/>
      <c r="B36" s="119"/>
      <c r="C36" s="258" t="s">
        <v>106</v>
      </c>
      <c r="E36" s="113">
        <v>33.511777301927197</v>
      </c>
      <c r="F36" s="114">
        <v>313</v>
      </c>
      <c r="G36" s="114">
        <v>328</v>
      </c>
      <c r="H36" s="114">
        <v>339</v>
      </c>
      <c r="I36" s="114">
        <v>346</v>
      </c>
      <c r="J36" s="114">
        <v>331</v>
      </c>
      <c r="K36" s="318">
        <v>-18</v>
      </c>
      <c r="L36" s="116">
        <v>-5.4380664652567976</v>
      </c>
    </row>
    <row r="37" spans="1:12" s="110" customFormat="1" ht="15" customHeight="1" x14ac:dyDescent="0.2">
      <c r="A37" s="120"/>
      <c r="B37" s="119"/>
      <c r="C37" s="258" t="s">
        <v>107</v>
      </c>
      <c r="E37" s="113">
        <v>66.488222698072803</v>
      </c>
      <c r="F37" s="114">
        <v>621</v>
      </c>
      <c r="G37" s="114">
        <v>640</v>
      </c>
      <c r="H37" s="114">
        <v>683</v>
      </c>
      <c r="I37" s="114">
        <v>691</v>
      </c>
      <c r="J37" s="140">
        <v>654</v>
      </c>
      <c r="K37" s="114">
        <v>-33</v>
      </c>
      <c r="L37" s="116">
        <v>-5.0458715596330279</v>
      </c>
    </row>
    <row r="38" spans="1:12" s="110" customFormat="1" ht="15" customHeight="1" x14ac:dyDescent="0.2">
      <c r="A38" s="120"/>
      <c r="B38" s="119" t="s">
        <v>328</v>
      </c>
      <c r="C38" s="258"/>
      <c r="E38" s="113">
        <v>67.696709585121596</v>
      </c>
      <c r="F38" s="114">
        <v>4732</v>
      </c>
      <c r="G38" s="114">
        <v>4810</v>
      </c>
      <c r="H38" s="114">
        <v>4912</v>
      </c>
      <c r="I38" s="114">
        <v>4828</v>
      </c>
      <c r="J38" s="140">
        <v>4735</v>
      </c>
      <c r="K38" s="114">
        <v>-3</v>
      </c>
      <c r="L38" s="116">
        <v>-6.3357972544878557E-2</v>
      </c>
    </row>
    <row r="39" spans="1:12" s="110" customFormat="1" ht="15" customHeight="1" x14ac:dyDescent="0.2">
      <c r="A39" s="120"/>
      <c r="B39" s="119"/>
      <c r="C39" s="258" t="s">
        <v>106</v>
      </c>
      <c r="E39" s="113">
        <v>39.095519864750635</v>
      </c>
      <c r="F39" s="115">
        <v>1850</v>
      </c>
      <c r="G39" s="114">
        <v>1877</v>
      </c>
      <c r="H39" s="114">
        <v>1925</v>
      </c>
      <c r="I39" s="114">
        <v>1888</v>
      </c>
      <c r="J39" s="140">
        <v>1851</v>
      </c>
      <c r="K39" s="114">
        <v>-1</v>
      </c>
      <c r="L39" s="116">
        <v>-5.4024851431658562E-2</v>
      </c>
    </row>
    <row r="40" spans="1:12" s="110" customFormat="1" ht="15" customHeight="1" x14ac:dyDescent="0.2">
      <c r="A40" s="120"/>
      <c r="B40" s="119"/>
      <c r="C40" s="258" t="s">
        <v>107</v>
      </c>
      <c r="E40" s="113">
        <v>60.904480135249365</v>
      </c>
      <c r="F40" s="115">
        <v>2882</v>
      </c>
      <c r="G40" s="114">
        <v>2933</v>
      </c>
      <c r="H40" s="114">
        <v>2987</v>
      </c>
      <c r="I40" s="114">
        <v>2940</v>
      </c>
      <c r="J40" s="140">
        <v>2884</v>
      </c>
      <c r="K40" s="114">
        <v>-2</v>
      </c>
      <c r="L40" s="116">
        <v>-6.9348127600554782E-2</v>
      </c>
    </row>
    <row r="41" spans="1:12" s="110" customFormat="1" ht="15" customHeight="1" x14ac:dyDescent="0.2">
      <c r="A41" s="120"/>
      <c r="B41" s="320" t="s">
        <v>517</v>
      </c>
      <c r="C41" s="258"/>
      <c r="E41" s="113">
        <v>5.3361945636623744</v>
      </c>
      <c r="F41" s="115">
        <v>373</v>
      </c>
      <c r="G41" s="114">
        <v>368</v>
      </c>
      <c r="H41" s="114">
        <v>389</v>
      </c>
      <c r="I41" s="114">
        <v>393</v>
      </c>
      <c r="J41" s="140">
        <v>353</v>
      </c>
      <c r="K41" s="114">
        <v>20</v>
      </c>
      <c r="L41" s="116">
        <v>5.6657223796033991</v>
      </c>
    </row>
    <row r="42" spans="1:12" s="110" customFormat="1" ht="15" customHeight="1" x14ac:dyDescent="0.2">
      <c r="A42" s="120"/>
      <c r="B42" s="119"/>
      <c r="C42" s="268" t="s">
        <v>106</v>
      </c>
      <c r="D42" s="182"/>
      <c r="E42" s="113">
        <v>49.329758713136727</v>
      </c>
      <c r="F42" s="115">
        <v>184</v>
      </c>
      <c r="G42" s="114">
        <v>178</v>
      </c>
      <c r="H42" s="114">
        <v>188</v>
      </c>
      <c r="I42" s="114">
        <v>189</v>
      </c>
      <c r="J42" s="140">
        <v>168</v>
      </c>
      <c r="K42" s="114">
        <v>16</v>
      </c>
      <c r="L42" s="116">
        <v>9.5238095238095237</v>
      </c>
    </row>
    <row r="43" spans="1:12" s="110" customFormat="1" ht="15" customHeight="1" x14ac:dyDescent="0.2">
      <c r="A43" s="120"/>
      <c r="B43" s="119"/>
      <c r="C43" s="268" t="s">
        <v>107</v>
      </c>
      <c r="D43" s="182"/>
      <c r="E43" s="113">
        <v>50.670241286863273</v>
      </c>
      <c r="F43" s="115">
        <v>189</v>
      </c>
      <c r="G43" s="114">
        <v>190</v>
      </c>
      <c r="H43" s="114">
        <v>201</v>
      </c>
      <c r="I43" s="114">
        <v>204</v>
      </c>
      <c r="J43" s="140">
        <v>185</v>
      </c>
      <c r="K43" s="114">
        <v>4</v>
      </c>
      <c r="L43" s="116">
        <v>2.1621621621621623</v>
      </c>
    </row>
    <row r="44" spans="1:12" s="110" customFormat="1" ht="15" customHeight="1" x14ac:dyDescent="0.2">
      <c r="A44" s="120"/>
      <c r="B44" s="119" t="s">
        <v>205</v>
      </c>
      <c r="C44" s="268"/>
      <c r="D44" s="182"/>
      <c r="E44" s="113">
        <v>13.605150214592275</v>
      </c>
      <c r="F44" s="115">
        <v>951</v>
      </c>
      <c r="G44" s="114">
        <v>961</v>
      </c>
      <c r="H44" s="114">
        <v>980</v>
      </c>
      <c r="I44" s="114">
        <v>963</v>
      </c>
      <c r="J44" s="140">
        <v>940</v>
      </c>
      <c r="K44" s="114">
        <v>11</v>
      </c>
      <c r="L44" s="116">
        <v>1.1702127659574468</v>
      </c>
    </row>
    <row r="45" spans="1:12" s="110" customFormat="1" ht="15" customHeight="1" x14ac:dyDescent="0.2">
      <c r="A45" s="120"/>
      <c r="B45" s="119"/>
      <c r="C45" s="268" t="s">
        <v>106</v>
      </c>
      <c r="D45" s="182"/>
      <c r="E45" s="113">
        <v>32.071503680336491</v>
      </c>
      <c r="F45" s="115">
        <v>305</v>
      </c>
      <c r="G45" s="114">
        <v>299</v>
      </c>
      <c r="H45" s="114">
        <v>302</v>
      </c>
      <c r="I45" s="114">
        <v>291</v>
      </c>
      <c r="J45" s="140">
        <v>284</v>
      </c>
      <c r="K45" s="114">
        <v>21</v>
      </c>
      <c r="L45" s="116">
        <v>7.394366197183099</v>
      </c>
    </row>
    <row r="46" spans="1:12" s="110" customFormat="1" ht="15" customHeight="1" x14ac:dyDescent="0.2">
      <c r="A46" s="123"/>
      <c r="B46" s="124"/>
      <c r="C46" s="260" t="s">
        <v>107</v>
      </c>
      <c r="D46" s="261"/>
      <c r="E46" s="125">
        <v>67.928496319663509</v>
      </c>
      <c r="F46" s="143">
        <v>646</v>
      </c>
      <c r="G46" s="144">
        <v>662</v>
      </c>
      <c r="H46" s="144">
        <v>678</v>
      </c>
      <c r="I46" s="144">
        <v>672</v>
      </c>
      <c r="J46" s="145">
        <v>656</v>
      </c>
      <c r="K46" s="144">
        <v>-10</v>
      </c>
      <c r="L46" s="146">
        <v>-1.524390243902439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6990</v>
      </c>
      <c r="E11" s="114">
        <v>7107</v>
      </c>
      <c r="F11" s="114">
        <v>7303</v>
      </c>
      <c r="G11" s="114">
        <v>7221</v>
      </c>
      <c r="H11" s="140">
        <v>7013</v>
      </c>
      <c r="I11" s="115">
        <v>-23</v>
      </c>
      <c r="J11" s="116">
        <v>-0.32796235562526738</v>
      </c>
    </row>
    <row r="12" spans="1:15" s="110" customFormat="1" ht="24.95" customHeight="1" x14ac:dyDescent="0.2">
      <c r="A12" s="193" t="s">
        <v>132</v>
      </c>
      <c r="B12" s="194" t="s">
        <v>133</v>
      </c>
      <c r="C12" s="113">
        <v>2.7181688125894135</v>
      </c>
      <c r="D12" s="115">
        <v>190</v>
      </c>
      <c r="E12" s="114">
        <v>185</v>
      </c>
      <c r="F12" s="114">
        <v>185</v>
      </c>
      <c r="G12" s="114">
        <v>194</v>
      </c>
      <c r="H12" s="140">
        <v>180</v>
      </c>
      <c r="I12" s="115">
        <v>10</v>
      </c>
      <c r="J12" s="116">
        <v>5.5555555555555554</v>
      </c>
    </row>
    <row r="13" spans="1:15" s="110" customFormat="1" ht="24.95" customHeight="1" x14ac:dyDescent="0.2">
      <c r="A13" s="193" t="s">
        <v>134</v>
      </c>
      <c r="B13" s="199" t="s">
        <v>214</v>
      </c>
      <c r="C13" s="113">
        <v>1.1874105865522175</v>
      </c>
      <c r="D13" s="115">
        <v>83</v>
      </c>
      <c r="E13" s="114">
        <v>81</v>
      </c>
      <c r="F13" s="114">
        <v>82</v>
      </c>
      <c r="G13" s="114">
        <v>72</v>
      </c>
      <c r="H13" s="140">
        <v>81</v>
      </c>
      <c r="I13" s="115">
        <v>2</v>
      </c>
      <c r="J13" s="116">
        <v>2.4691358024691357</v>
      </c>
    </row>
    <row r="14" spans="1:15" s="287" customFormat="1" ht="24.95" customHeight="1" x14ac:dyDescent="0.2">
      <c r="A14" s="193" t="s">
        <v>215</v>
      </c>
      <c r="B14" s="199" t="s">
        <v>137</v>
      </c>
      <c r="C14" s="113">
        <v>9.7281831187410592</v>
      </c>
      <c r="D14" s="115">
        <v>680</v>
      </c>
      <c r="E14" s="114">
        <v>686</v>
      </c>
      <c r="F14" s="114">
        <v>688</v>
      </c>
      <c r="G14" s="114">
        <v>683</v>
      </c>
      <c r="H14" s="140">
        <v>685</v>
      </c>
      <c r="I14" s="115">
        <v>-5</v>
      </c>
      <c r="J14" s="116">
        <v>-0.72992700729927007</v>
      </c>
      <c r="K14" s="110"/>
      <c r="L14" s="110"/>
      <c r="M14" s="110"/>
      <c r="N14" s="110"/>
      <c r="O14" s="110"/>
    </row>
    <row r="15" spans="1:15" s="110" customFormat="1" ht="24.95" customHeight="1" x14ac:dyDescent="0.2">
      <c r="A15" s="193" t="s">
        <v>216</v>
      </c>
      <c r="B15" s="199" t="s">
        <v>217</v>
      </c>
      <c r="C15" s="113">
        <v>4.4206008583690988</v>
      </c>
      <c r="D15" s="115">
        <v>309</v>
      </c>
      <c r="E15" s="114">
        <v>312</v>
      </c>
      <c r="F15" s="114">
        <v>301</v>
      </c>
      <c r="G15" s="114">
        <v>296</v>
      </c>
      <c r="H15" s="140">
        <v>299</v>
      </c>
      <c r="I15" s="115">
        <v>10</v>
      </c>
      <c r="J15" s="116">
        <v>3.3444816053511706</v>
      </c>
    </row>
    <row r="16" spans="1:15" s="287" customFormat="1" ht="24.95" customHeight="1" x14ac:dyDescent="0.2">
      <c r="A16" s="193" t="s">
        <v>218</v>
      </c>
      <c r="B16" s="199" t="s">
        <v>141</v>
      </c>
      <c r="C16" s="113">
        <v>3.7339055793991416</v>
      </c>
      <c r="D16" s="115">
        <v>261</v>
      </c>
      <c r="E16" s="114">
        <v>273</v>
      </c>
      <c r="F16" s="114">
        <v>284</v>
      </c>
      <c r="G16" s="114">
        <v>291</v>
      </c>
      <c r="H16" s="140">
        <v>294</v>
      </c>
      <c r="I16" s="115">
        <v>-33</v>
      </c>
      <c r="J16" s="116">
        <v>-11.224489795918368</v>
      </c>
      <c r="K16" s="110"/>
      <c r="L16" s="110"/>
      <c r="M16" s="110"/>
      <c r="N16" s="110"/>
      <c r="O16" s="110"/>
    </row>
    <row r="17" spans="1:15" s="110" customFormat="1" ht="24.95" customHeight="1" x14ac:dyDescent="0.2">
      <c r="A17" s="193" t="s">
        <v>142</v>
      </c>
      <c r="B17" s="199" t="s">
        <v>220</v>
      </c>
      <c r="C17" s="113">
        <v>1.5736766809728182</v>
      </c>
      <c r="D17" s="115">
        <v>110</v>
      </c>
      <c r="E17" s="114">
        <v>101</v>
      </c>
      <c r="F17" s="114">
        <v>103</v>
      </c>
      <c r="G17" s="114">
        <v>96</v>
      </c>
      <c r="H17" s="140">
        <v>92</v>
      </c>
      <c r="I17" s="115">
        <v>18</v>
      </c>
      <c r="J17" s="116">
        <v>19.565217391304348</v>
      </c>
    </row>
    <row r="18" spans="1:15" s="287" customFormat="1" ht="24.95" customHeight="1" x14ac:dyDescent="0.2">
      <c r="A18" s="201" t="s">
        <v>144</v>
      </c>
      <c r="B18" s="202" t="s">
        <v>145</v>
      </c>
      <c r="C18" s="113">
        <v>5.836909871244635</v>
      </c>
      <c r="D18" s="115">
        <v>408</v>
      </c>
      <c r="E18" s="114">
        <v>391</v>
      </c>
      <c r="F18" s="114">
        <v>404</v>
      </c>
      <c r="G18" s="114">
        <v>385</v>
      </c>
      <c r="H18" s="140">
        <v>386</v>
      </c>
      <c r="I18" s="115">
        <v>22</v>
      </c>
      <c r="J18" s="116">
        <v>5.6994818652849739</v>
      </c>
      <c r="K18" s="110"/>
      <c r="L18" s="110"/>
      <c r="M18" s="110"/>
      <c r="N18" s="110"/>
      <c r="O18" s="110"/>
    </row>
    <row r="19" spans="1:15" s="110" customFormat="1" ht="24.95" customHeight="1" x14ac:dyDescent="0.2">
      <c r="A19" s="193" t="s">
        <v>146</v>
      </c>
      <c r="B19" s="199" t="s">
        <v>147</v>
      </c>
      <c r="C19" s="113">
        <v>17.124463519313306</v>
      </c>
      <c r="D19" s="115">
        <v>1197</v>
      </c>
      <c r="E19" s="114">
        <v>1182</v>
      </c>
      <c r="F19" s="114">
        <v>1181</v>
      </c>
      <c r="G19" s="114">
        <v>1189</v>
      </c>
      <c r="H19" s="140">
        <v>1187</v>
      </c>
      <c r="I19" s="115">
        <v>10</v>
      </c>
      <c r="J19" s="116">
        <v>0.84245998315080028</v>
      </c>
    </row>
    <row r="20" spans="1:15" s="287" customFormat="1" ht="24.95" customHeight="1" x14ac:dyDescent="0.2">
      <c r="A20" s="193" t="s">
        <v>148</v>
      </c>
      <c r="B20" s="199" t="s">
        <v>149</v>
      </c>
      <c r="C20" s="113">
        <v>6.8526466380543631</v>
      </c>
      <c r="D20" s="115">
        <v>479</v>
      </c>
      <c r="E20" s="114">
        <v>448</v>
      </c>
      <c r="F20" s="114">
        <v>464</v>
      </c>
      <c r="G20" s="114">
        <v>460</v>
      </c>
      <c r="H20" s="140">
        <v>480</v>
      </c>
      <c r="I20" s="115">
        <v>-1</v>
      </c>
      <c r="J20" s="116">
        <v>-0.20833333333333334</v>
      </c>
      <c r="K20" s="110"/>
      <c r="L20" s="110"/>
      <c r="M20" s="110"/>
      <c r="N20" s="110"/>
      <c r="O20" s="110"/>
    </row>
    <row r="21" spans="1:15" s="110" customFormat="1" ht="24.95" customHeight="1" x14ac:dyDescent="0.2">
      <c r="A21" s="201" t="s">
        <v>150</v>
      </c>
      <c r="B21" s="202" t="s">
        <v>151</v>
      </c>
      <c r="C21" s="113">
        <v>14.277539341917024</v>
      </c>
      <c r="D21" s="115">
        <v>998</v>
      </c>
      <c r="E21" s="114">
        <v>1197</v>
      </c>
      <c r="F21" s="114">
        <v>1291</v>
      </c>
      <c r="G21" s="114">
        <v>1272</v>
      </c>
      <c r="H21" s="140">
        <v>1134</v>
      </c>
      <c r="I21" s="115">
        <v>-136</v>
      </c>
      <c r="J21" s="116">
        <v>-11.99294532627866</v>
      </c>
    </row>
    <row r="22" spans="1:15" s="110" customFormat="1" ht="24.95" customHeight="1" x14ac:dyDescent="0.2">
      <c r="A22" s="201" t="s">
        <v>152</v>
      </c>
      <c r="B22" s="199" t="s">
        <v>153</v>
      </c>
      <c r="C22" s="113">
        <v>1.0014306151645207</v>
      </c>
      <c r="D22" s="115">
        <v>70</v>
      </c>
      <c r="E22" s="114">
        <v>74</v>
      </c>
      <c r="F22" s="114">
        <v>74</v>
      </c>
      <c r="G22" s="114">
        <v>71</v>
      </c>
      <c r="H22" s="140">
        <v>75</v>
      </c>
      <c r="I22" s="115">
        <v>-5</v>
      </c>
      <c r="J22" s="116">
        <v>-6.666666666666667</v>
      </c>
    </row>
    <row r="23" spans="1:15" s="110" customFormat="1" ht="24.95" customHeight="1" x14ac:dyDescent="0.2">
      <c r="A23" s="193" t="s">
        <v>154</v>
      </c>
      <c r="B23" s="199" t="s">
        <v>155</v>
      </c>
      <c r="C23" s="113">
        <v>1.402002861230329</v>
      </c>
      <c r="D23" s="115">
        <v>98</v>
      </c>
      <c r="E23" s="114">
        <v>100</v>
      </c>
      <c r="F23" s="114">
        <v>101</v>
      </c>
      <c r="G23" s="114">
        <v>97</v>
      </c>
      <c r="H23" s="140">
        <v>98</v>
      </c>
      <c r="I23" s="115">
        <v>0</v>
      </c>
      <c r="J23" s="116">
        <v>0</v>
      </c>
    </row>
    <row r="24" spans="1:15" s="110" customFormat="1" ht="24.95" customHeight="1" x14ac:dyDescent="0.2">
      <c r="A24" s="193" t="s">
        <v>156</v>
      </c>
      <c r="B24" s="199" t="s">
        <v>221</v>
      </c>
      <c r="C24" s="113">
        <v>5.9227467811158796</v>
      </c>
      <c r="D24" s="115">
        <v>414</v>
      </c>
      <c r="E24" s="114">
        <v>402</v>
      </c>
      <c r="F24" s="114">
        <v>400</v>
      </c>
      <c r="G24" s="114">
        <v>385</v>
      </c>
      <c r="H24" s="140">
        <v>370</v>
      </c>
      <c r="I24" s="115">
        <v>44</v>
      </c>
      <c r="J24" s="116">
        <v>11.891891891891891</v>
      </c>
    </row>
    <row r="25" spans="1:15" s="110" customFormat="1" ht="24.95" customHeight="1" x14ac:dyDescent="0.2">
      <c r="A25" s="193" t="s">
        <v>222</v>
      </c>
      <c r="B25" s="204" t="s">
        <v>159</v>
      </c>
      <c r="C25" s="113">
        <v>7.4535050071530762</v>
      </c>
      <c r="D25" s="115">
        <v>521</v>
      </c>
      <c r="E25" s="114">
        <v>498</v>
      </c>
      <c r="F25" s="114">
        <v>489</v>
      </c>
      <c r="G25" s="114">
        <v>484</v>
      </c>
      <c r="H25" s="140">
        <v>484</v>
      </c>
      <c r="I25" s="115">
        <v>37</v>
      </c>
      <c r="J25" s="116">
        <v>7.6446280991735538</v>
      </c>
    </row>
    <row r="26" spans="1:15" s="110" customFormat="1" ht="24.95" customHeight="1" x14ac:dyDescent="0.2">
      <c r="A26" s="201">
        <v>782.78300000000002</v>
      </c>
      <c r="B26" s="203" t="s">
        <v>160</v>
      </c>
      <c r="C26" s="113">
        <v>0.11444921316165951</v>
      </c>
      <c r="D26" s="115">
        <v>8</v>
      </c>
      <c r="E26" s="114">
        <v>8</v>
      </c>
      <c r="F26" s="114">
        <v>12</v>
      </c>
      <c r="G26" s="114">
        <v>9</v>
      </c>
      <c r="H26" s="140">
        <v>11</v>
      </c>
      <c r="I26" s="115">
        <v>-3</v>
      </c>
      <c r="J26" s="116">
        <v>-27.272727272727273</v>
      </c>
    </row>
    <row r="27" spans="1:15" s="110" customFormat="1" ht="24.95" customHeight="1" x14ac:dyDescent="0.2">
      <c r="A27" s="193" t="s">
        <v>161</v>
      </c>
      <c r="B27" s="199" t="s">
        <v>162</v>
      </c>
      <c r="C27" s="113">
        <v>4.9213161659513593</v>
      </c>
      <c r="D27" s="115">
        <v>344</v>
      </c>
      <c r="E27" s="114">
        <v>340</v>
      </c>
      <c r="F27" s="114">
        <v>339</v>
      </c>
      <c r="G27" s="114">
        <v>331</v>
      </c>
      <c r="H27" s="140">
        <v>336</v>
      </c>
      <c r="I27" s="115">
        <v>8</v>
      </c>
      <c r="J27" s="116">
        <v>2.3809523809523809</v>
      </c>
    </row>
    <row r="28" spans="1:15" s="110" customFormat="1" ht="24.95" customHeight="1" x14ac:dyDescent="0.2">
      <c r="A28" s="193" t="s">
        <v>163</v>
      </c>
      <c r="B28" s="199" t="s">
        <v>164</v>
      </c>
      <c r="C28" s="113">
        <v>2.703862660944206</v>
      </c>
      <c r="D28" s="115">
        <v>189</v>
      </c>
      <c r="E28" s="114">
        <v>186</v>
      </c>
      <c r="F28" s="114">
        <v>181</v>
      </c>
      <c r="G28" s="114">
        <v>187</v>
      </c>
      <c r="H28" s="140">
        <v>180</v>
      </c>
      <c r="I28" s="115">
        <v>9</v>
      </c>
      <c r="J28" s="116">
        <v>5</v>
      </c>
    </row>
    <row r="29" spans="1:15" s="110" customFormat="1" ht="24.95" customHeight="1" x14ac:dyDescent="0.2">
      <c r="A29" s="193">
        <v>86</v>
      </c>
      <c r="B29" s="199" t="s">
        <v>165</v>
      </c>
      <c r="C29" s="113">
        <v>4.2489270386266096</v>
      </c>
      <c r="D29" s="115">
        <v>297</v>
      </c>
      <c r="E29" s="114">
        <v>300</v>
      </c>
      <c r="F29" s="114">
        <v>315</v>
      </c>
      <c r="G29" s="114">
        <v>305</v>
      </c>
      <c r="H29" s="140">
        <v>296</v>
      </c>
      <c r="I29" s="115">
        <v>1</v>
      </c>
      <c r="J29" s="116">
        <v>0.33783783783783783</v>
      </c>
    </row>
    <row r="30" spans="1:15" s="110" customFormat="1" ht="24.95" customHeight="1" x14ac:dyDescent="0.2">
      <c r="A30" s="193">
        <v>87.88</v>
      </c>
      <c r="B30" s="204" t="s">
        <v>166</v>
      </c>
      <c r="C30" s="113">
        <v>2.503576537911302</v>
      </c>
      <c r="D30" s="115">
        <v>175</v>
      </c>
      <c r="E30" s="114">
        <v>166</v>
      </c>
      <c r="F30" s="114">
        <v>170</v>
      </c>
      <c r="G30" s="114">
        <v>166</v>
      </c>
      <c r="H30" s="140">
        <v>167</v>
      </c>
      <c r="I30" s="115">
        <v>8</v>
      </c>
      <c r="J30" s="116">
        <v>4.7904191616766463</v>
      </c>
    </row>
    <row r="31" spans="1:15" s="110" customFormat="1" ht="24.95" customHeight="1" x14ac:dyDescent="0.2">
      <c r="A31" s="193" t="s">
        <v>167</v>
      </c>
      <c r="B31" s="199" t="s">
        <v>168</v>
      </c>
      <c r="C31" s="113">
        <v>12.002861230329042</v>
      </c>
      <c r="D31" s="115">
        <v>839</v>
      </c>
      <c r="E31" s="114">
        <v>863</v>
      </c>
      <c r="F31" s="114">
        <v>927</v>
      </c>
      <c r="G31" s="114">
        <v>931</v>
      </c>
      <c r="H31" s="140">
        <v>863</v>
      </c>
      <c r="I31" s="115">
        <v>-24</v>
      </c>
      <c r="J31" s="116">
        <v>-2.7809965237543453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2.7181688125894135</v>
      </c>
      <c r="D34" s="115">
        <v>190</v>
      </c>
      <c r="E34" s="114">
        <v>185</v>
      </c>
      <c r="F34" s="114">
        <v>185</v>
      </c>
      <c r="G34" s="114">
        <v>194</v>
      </c>
      <c r="H34" s="140">
        <v>180</v>
      </c>
      <c r="I34" s="115">
        <v>10</v>
      </c>
      <c r="J34" s="116">
        <v>5.5555555555555554</v>
      </c>
    </row>
    <row r="35" spans="1:10" s="110" customFormat="1" ht="24.95" customHeight="1" x14ac:dyDescent="0.2">
      <c r="A35" s="292" t="s">
        <v>171</v>
      </c>
      <c r="B35" s="293" t="s">
        <v>172</v>
      </c>
      <c r="C35" s="113">
        <v>16.752503576537912</v>
      </c>
      <c r="D35" s="115">
        <v>1171</v>
      </c>
      <c r="E35" s="114">
        <v>1158</v>
      </c>
      <c r="F35" s="114">
        <v>1174</v>
      </c>
      <c r="G35" s="114">
        <v>1140</v>
      </c>
      <c r="H35" s="140">
        <v>1152</v>
      </c>
      <c r="I35" s="115">
        <v>19</v>
      </c>
      <c r="J35" s="116">
        <v>1.6493055555555556</v>
      </c>
    </row>
    <row r="36" spans="1:10" s="110" customFormat="1" ht="24.95" customHeight="1" x14ac:dyDescent="0.2">
      <c r="A36" s="294" t="s">
        <v>173</v>
      </c>
      <c r="B36" s="295" t="s">
        <v>174</v>
      </c>
      <c r="C36" s="125">
        <v>80.52932761087267</v>
      </c>
      <c r="D36" s="143">
        <v>5629</v>
      </c>
      <c r="E36" s="144">
        <v>5764</v>
      </c>
      <c r="F36" s="144">
        <v>5944</v>
      </c>
      <c r="G36" s="144">
        <v>5887</v>
      </c>
      <c r="H36" s="145">
        <v>5681</v>
      </c>
      <c r="I36" s="143">
        <v>-52</v>
      </c>
      <c r="J36" s="146">
        <v>-0.91533180778032042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6990</v>
      </c>
      <c r="F11" s="264">
        <v>7107</v>
      </c>
      <c r="G11" s="264">
        <v>7303</v>
      </c>
      <c r="H11" s="264">
        <v>7221</v>
      </c>
      <c r="I11" s="265">
        <v>7013</v>
      </c>
      <c r="J11" s="263">
        <v>-23</v>
      </c>
      <c r="K11" s="266">
        <v>-0.32796235562526738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42.532188841201716</v>
      </c>
      <c r="E13" s="115">
        <v>2973</v>
      </c>
      <c r="F13" s="114">
        <v>3029</v>
      </c>
      <c r="G13" s="114">
        <v>3128</v>
      </c>
      <c r="H13" s="114">
        <v>3069</v>
      </c>
      <c r="I13" s="140">
        <v>2973</v>
      </c>
      <c r="J13" s="115">
        <v>0</v>
      </c>
      <c r="K13" s="116">
        <v>0</v>
      </c>
    </row>
    <row r="14" spans="1:15" ht="15.95" customHeight="1" x14ac:dyDescent="0.2">
      <c r="A14" s="306" t="s">
        <v>230</v>
      </c>
      <c r="B14" s="307"/>
      <c r="C14" s="308"/>
      <c r="D14" s="113">
        <v>45.622317596566525</v>
      </c>
      <c r="E14" s="115">
        <v>3189</v>
      </c>
      <c r="F14" s="114">
        <v>3244</v>
      </c>
      <c r="G14" s="114">
        <v>3330</v>
      </c>
      <c r="H14" s="114">
        <v>3320</v>
      </c>
      <c r="I14" s="140">
        <v>3239</v>
      </c>
      <c r="J14" s="115">
        <v>-50</v>
      </c>
      <c r="K14" s="116">
        <v>-1.5436863229391788</v>
      </c>
    </row>
    <row r="15" spans="1:15" ht="15.95" customHeight="1" x14ac:dyDescent="0.2">
      <c r="A15" s="306" t="s">
        <v>231</v>
      </c>
      <c r="B15" s="307"/>
      <c r="C15" s="308"/>
      <c r="D15" s="113">
        <v>4.3490701001430612</v>
      </c>
      <c r="E15" s="115">
        <v>304</v>
      </c>
      <c r="F15" s="114">
        <v>297</v>
      </c>
      <c r="G15" s="114">
        <v>324</v>
      </c>
      <c r="H15" s="114">
        <v>315</v>
      </c>
      <c r="I15" s="140">
        <v>306</v>
      </c>
      <c r="J15" s="115">
        <v>-2</v>
      </c>
      <c r="K15" s="116">
        <v>-0.65359477124183007</v>
      </c>
    </row>
    <row r="16" spans="1:15" ht="15.95" customHeight="1" x14ac:dyDescent="0.2">
      <c r="A16" s="306" t="s">
        <v>232</v>
      </c>
      <c r="B16" s="307"/>
      <c r="C16" s="308"/>
      <c r="D16" s="113">
        <v>3.1473533619456364</v>
      </c>
      <c r="E16" s="115">
        <v>220</v>
      </c>
      <c r="F16" s="114">
        <v>227</v>
      </c>
      <c r="G16" s="114">
        <v>215</v>
      </c>
      <c r="H16" s="114">
        <v>199</v>
      </c>
      <c r="I16" s="140">
        <v>197</v>
      </c>
      <c r="J16" s="115">
        <v>23</v>
      </c>
      <c r="K16" s="116">
        <v>11.6751269035533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2.703862660944206</v>
      </c>
      <c r="E18" s="115">
        <v>189</v>
      </c>
      <c r="F18" s="114">
        <v>183</v>
      </c>
      <c r="G18" s="114">
        <v>174</v>
      </c>
      <c r="H18" s="114">
        <v>174</v>
      </c>
      <c r="I18" s="140">
        <v>155</v>
      </c>
      <c r="J18" s="115">
        <v>34</v>
      </c>
      <c r="K18" s="116">
        <v>21.93548387096774</v>
      </c>
    </row>
    <row r="19" spans="1:11" ht="14.1" customHeight="1" x14ac:dyDescent="0.2">
      <c r="A19" s="306" t="s">
        <v>235</v>
      </c>
      <c r="B19" s="307" t="s">
        <v>236</v>
      </c>
      <c r="C19" s="308"/>
      <c r="D19" s="113">
        <v>1.9170243204577968</v>
      </c>
      <c r="E19" s="115">
        <v>134</v>
      </c>
      <c r="F19" s="114">
        <v>134</v>
      </c>
      <c r="G19" s="114">
        <v>121</v>
      </c>
      <c r="H19" s="114">
        <v>124</v>
      </c>
      <c r="I19" s="140">
        <v>113</v>
      </c>
      <c r="J19" s="115">
        <v>21</v>
      </c>
      <c r="K19" s="116">
        <v>18.584070796460178</v>
      </c>
    </row>
    <row r="20" spans="1:11" ht="14.1" customHeight="1" x14ac:dyDescent="0.2">
      <c r="A20" s="306">
        <v>12</v>
      </c>
      <c r="B20" s="307" t="s">
        <v>237</v>
      </c>
      <c r="C20" s="308"/>
      <c r="D20" s="113">
        <v>1.2875536480686696</v>
      </c>
      <c r="E20" s="115">
        <v>90</v>
      </c>
      <c r="F20" s="114">
        <v>88</v>
      </c>
      <c r="G20" s="114">
        <v>96</v>
      </c>
      <c r="H20" s="114">
        <v>101</v>
      </c>
      <c r="I20" s="140">
        <v>83</v>
      </c>
      <c r="J20" s="115">
        <v>7</v>
      </c>
      <c r="K20" s="116">
        <v>8.4337349397590362</v>
      </c>
    </row>
    <row r="21" spans="1:11" ht="14.1" customHeight="1" x14ac:dyDescent="0.2">
      <c r="A21" s="306">
        <v>21</v>
      </c>
      <c r="B21" s="307" t="s">
        <v>238</v>
      </c>
      <c r="C21" s="308"/>
      <c r="D21" s="113">
        <v>0.28612303290414881</v>
      </c>
      <c r="E21" s="115">
        <v>20</v>
      </c>
      <c r="F21" s="114">
        <v>19</v>
      </c>
      <c r="G21" s="114">
        <v>16</v>
      </c>
      <c r="H21" s="114">
        <v>18</v>
      </c>
      <c r="I21" s="140">
        <v>18</v>
      </c>
      <c r="J21" s="115">
        <v>2</v>
      </c>
      <c r="K21" s="116">
        <v>11.111111111111111</v>
      </c>
    </row>
    <row r="22" spans="1:11" ht="14.1" customHeight="1" x14ac:dyDescent="0.2">
      <c r="A22" s="306">
        <v>22</v>
      </c>
      <c r="B22" s="307" t="s">
        <v>239</v>
      </c>
      <c r="C22" s="308"/>
      <c r="D22" s="113">
        <v>0.72961373390557938</v>
      </c>
      <c r="E22" s="115">
        <v>51</v>
      </c>
      <c r="F22" s="114">
        <v>52</v>
      </c>
      <c r="G22" s="114">
        <v>52</v>
      </c>
      <c r="H22" s="114">
        <v>53</v>
      </c>
      <c r="I22" s="140">
        <v>47</v>
      </c>
      <c r="J22" s="115">
        <v>4</v>
      </c>
      <c r="K22" s="116">
        <v>8.5106382978723403</v>
      </c>
    </row>
    <row r="23" spans="1:11" ht="14.1" customHeight="1" x14ac:dyDescent="0.2">
      <c r="A23" s="306">
        <v>23</v>
      </c>
      <c r="B23" s="307" t="s">
        <v>240</v>
      </c>
      <c r="C23" s="308"/>
      <c r="D23" s="113">
        <v>0.38626609442060084</v>
      </c>
      <c r="E23" s="115">
        <v>27</v>
      </c>
      <c r="F23" s="114">
        <v>27</v>
      </c>
      <c r="G23" s="114">
        <v>30</v>
      </c>
      <c r="H23" s="114">
        <v>33</v>
      </c>
      <c r="I23" s="140">
        <v>32</v>
      </c>
      <c r="J23" s="115">
        <v>-5</v>
      </c>
      <c r="K23" s="116">
        <v>-15.625</v>
      </c>
    </row>
    <row r="24" spans="1:11" ht="14.1" customHeight="1" x14ac:dyDescent="0.2">
      <c r="A24" s="306">
        <v>24</v>
      </c>
      <c r="B24" s="307" t="s">
        <v>241</v>
      </c>
      <c r="C24" s="308"/>
      <c r="D24" s="113">
        <v>1.4163090128755365</v>
      </c>
      <c r="E24" s="115">
        <v>99</v>
      </c>
      <c r="F24" s="114">
        <v>107</v>
      </c>
      <c r="G24" s="114">
        <v>117</v>
      </c>
      <c r="H24" s="114">
        <v>110</v>
      </c>
      <c r="I24" s="140">
        <v>114</v>
      </c>
      <c r="J24" s="115">
        <v>-15</v>
      </c>
      <c r="K24" s="116">
        <v>-13.157894736842104</v>
      </c>
    </row>
    <row r="25" spans="1:11" ht="14.1" customHeight="1" x14ac:dyDescent="0.2">
      <c r="A25" s="306">
        <v>25</v>
      </c>
      <c r="B25" s="307" t="s">
        <v>242</v>
      </c>
      <c r="C25" s="308"/>
      <c r="D25" s="113">
        <v>2.0171673819742488</v>
      </c>
      <c r="E25" s="115">
        <v>141</v>
      </c>
      <c r="F25" s="114">
        <v>130</v>
      </c>
      <c r="G25" s="114">
        <v>131</v>
      </c>
      <c r="H25" s="114">
        <v>138</v>
      </c>
      <c r="I25" s="140">
        <v>140</v>
      </c>
      <c r="J25" s="115">
        <v>1</v>
      </c>
      <c r="K25" s="116">
        <v>0.7142857142857143</v>
      </c>
    </row>
    <row r="26" spans="1:11" ht="14.1" customHeight="1" x14ac:dyDescent="0.2">
      <c r="A26" s="306">
        <v>26</v>
      </c>
      <c r="B26" s="307" t="s">
        <v>243</v>
      </c>
      <c r="C26" s="308"/>
      <c r="D26" s="113">
        <v>0.80114449213161665</v>
      </c>
      <c r="E26" s="115">
        <v>56</v>
      </c>
      <c r="F26" s="114">
        <v>52</v>
      </c>
      <c r="G26" s="114">
        <v>52</v>
      </c>
      <c r="H26" s="114">
        <v>57</v>
      </c>
      <c r="I26" s="140">
        <v>58</v>
      </c>
      <c r="J26" s="115">
        <v>-2</v>
      </c>
      <c r="K26" s="116">
        <v>-3.4482758620689653</v>
      </c>
    </row>
    <row r="27" spans="1:11" ht="14.1" customHeight="1" x14ac:dyDescent="0.2">
      <c r="A27" s="306">
        <v>27</v>
      </c>
      <c r="B27" s="307" t="s">
        <v>244</v>
      </c>
      <c r="C27" s="308"/>
      <c r="D27" s="113">
        <v>0.32904148783977111</v>
      </c>
      <c r="E27" s="115">
        <v>23</v>
      </c>
      <c r="F27" s="114">
        <v>24</v>
      </c>
      <c r="G27" s="114">
        <v>24</v>
      </c>
      <c r="H27" s="114">
        <v>23</v>
      </c>
      <c r="I27" s="140">
        <v>23</v>
      </c>
      <c r="J27" s="115">
        <v>0</v>
      </c>
      <c r="K27" s="116">
        <v>0</v>
      </c>
    </row>
    <row r="28" spans="1:11" ht="14.1" customHeight="1" x14ac:dyDescent="0.2">
      <c r="A28" s="306">
        <v>28</v>
      </c>
      <c r="B28" s="307" t="s">
        <v>245</v>
      </c>
      <c r="C28" s="308"/>
      <c r="D28" s="113">
        <v>0.7868383404864091</v>
      </c>
      <c r="E28" s="115">
        <v>55</v>
      </c>
      <c r="F28" s="114">
        <v>54</v>
      </c>
      <c r="G28" s="114">
        <v>57</v>
      </c>
      <c r="H28" s="114">
        <v>54</v>
      </c>
      <c r="I28" s="140">
        <v>56</v>
      </c>
      <c r="J28" s="115">
        <v>-1</v>
      </c>
      <c r="K28" s="116">
        <v>-1.7857142857142858</v>
      </c>
    </row>
    <row r="29" spans="1:11" ht="14.1" customHeight="1" x14ac:dyDescent="0.2">
      <c r="A29" s="306">
        <v>29</v>
      </c>
      <c r="B29" s="307" t="s">
        <v>246</v>
      </c>
      <c r="C29" s="308"/>
      <c r="D29" s="113">
        <v>4.6638054363376256</v>
      </c>
      <c r="E29" s="115">
        <v>326</v>
      </c>
      <c r="F29" s="114">
        <v>363</v>
      </c>
      <c r="G29" s="114">
        <v>381</v>
      </c>
      <c r="H29" s="114">
        <v>374</v>
      </c>
      <c r="I29" s="140">
        <v>356</v>
      </c>
      <c r="J29" s="115">
        <v>-30</v>
      </c>
      <c r="K29" s="116">
        <v>-8.4269662921348321</v>
      </c>
    </row>
    <row r="30" spans="1:11" ht="14.1" customHeight="1" x14ac:dyDescent="0.2">
      <c r="A30" s="306" t="s">
        <v>247</v>
      </c>
      <c r="B30" s="307" t="s">
        <v>248</v>
      </c>
      <c r="C30" s="308"/>
      <c r="D30" s="113">
        <v>0.72961373390557938</v>
      </c>
      <c r="E30" s="115">
        <v>51</v>
      </c>
      <c r="F30" s="114">
        <v>55</v>
      </c>
      <c r="G30" s="114">
        <v>56</v>
      </c>
      <c r="H30" s="114">
        <v>58</v>
      </c>
      <c r="I30" s="140">
        <v>59</v>
      </c>
      <c r="J30" s="115">
        <v>-8</v>
      </c>
      <c r="K30" s="116">
        <v>-13.559322033898304</v>
      </c>
    </row>
    <row r="31" spans="1:11" ht="14.1" customHeight="1" x14ac:dyDescent="0.2">
      <c r="A31" s="306" t="s">
        <v>249</v>
      </c>
      <c r="B31" s="307" t="s">
        <v>250</v>
      </c>
      <c r="C31" s="308"/>
      <c r="D31" s="113">
        <v>3.8340486409155936</v>
      </c>
      <c r="E31" s="115">
        <v>268</v>
      </c>
      <c r="F31" s="114">
        <v>302</v>
      </c>
      <c r="G31" s="114">
        <v>320</v>
      </c>
      <c r="H31" s="114">
        <v>310</v>
      </c>
      <c r="I31" s="140">
        <v>292</v>
      </c>
      <c r="J31" s="115">
        <v>-24</v>
      </c>
      <c r="K31" s="116">
        <v>-8.2191780821917817</v>
      </c>
    </row>
    <row r="32" spans="1:11" ht="14.1" customHeight="1" x14ac:dyDescent="0.2">
      <c r="A32" s="306">
        <v>31</v>
      </c>
      <c r="B32" s="307" t="s">
        <v>251</v>
      </c>
      <c r="C32" s="308"/>
      <c r="D32" s="113">
        <v>0.15736766809728184</v>
      </c>
      <c r="E32" s="115">
        <v>11</v>
      </c>
      <c r="F32" s="114">
        <v>11</v>
      </c>
      <c r="G32" s="114">
        <v>12</v>
      </c>
      <c r="H32" s="114">
        <v>10</v>
      </c>
      <c r="I32" s="140">
        <v>12</v>
      </c>
      <c r="J32" s="115">
        <v>-1</v>
      </c>
      <c r="K32" s="116">
        <v>-8.3333333333333339</v>
      </c>
    </row>
    <row r="33" spans="1:11" ht="14.1" customHeight="1" x14ac:dyDescent="0.2">
      <c r="A33" s="306">
        <v>32</v>
      </c>
      <c r="B33" s="307" t="s">
        <v>252</v>
      </c>
      <c r="C33" s="308"/>
      <c r="D33" s="113">
        <v>0.77253218884120167</v>
      </c>
      <c r="E33" s="115">
        <v>54</v>
      </c>
      <c r="F33" s="114">
        <v>47</v>
      </c>
      <c r="G33" s="114">
        <v>51</v>
      </c>
      <c r="H33" s="114">
        <v>49</v>
      </c>
      <c r="I33" s="140">
        <v>50</v>
      </c>
      <c r="J33" s="115">
        <v>4</v>
      </c>
      <c r="K33" s="116">
        <v>8</v>
      </c>
    </row>
    <row r="34" spans="1:11" ht="14.1" customHeight="1" x14ac:dyDescent="0.2">
      <c r="A34" s="306">
        <v>33</v>
      </c>
      <c r="B34" s="307" t="s">
        <v>253</v>
      </c>
      <c r="C34" s="308"/>
      <c r="D34" s="113">
        <v>0.71530758226037194</v>
      </c>
      <c r="E34" s="115">
        <v>50</v>
      </c>
      <c r="F34" s="114">
        <v>48</v>
      </c>
      <c r="G34" s="114">
        <v>53</v>
      </c>
      <c r="H34" s="114">
        <v>42</v>
      </c>
      <c r="I34" s="140">
        <v>39</v>
      </c>
      <c r="J34" s="115">
        <v>11</v>
      </c>
      <c r="K34" s="116">
        <v>28.205128205128204</v>
      </c>
    </row>
    <row r="35" spans="1:11" ht="14.1" customHeight="1" x14ac:dyDescent="0.2">
      <c r="A35" s="306">
        <v>34</v>
      </c>
      <c r="B35" s="307" t="s">
        <v>254</v>
      </c>
      <c r="C35" s="308"/>
      <c r="D35" s="113">
        <v>4.6351931330472107</v>
      </c>
      <c r="E35" s="115">
        <v>324</v>
      </c>
      <c r="F35" s="114">
        <v>331</v>
      </c>
      <c r="G35" s="114">
        <v>332</v>
      </c>
      <c r="H35" s="114">
        <v>314</v>
      </c>
      <c r="I35" s="140">
        <v>317</v>
      </c>
      <c r="J35" s="115">
        <v>7</v>
      </c>
      <c r="K35" s="116">
        <v>2.2082018927444795</v>
      </c>
    </row>
    <row r="36" spans="1:11" ht="14.1" customHeight="1" x14ac:dyDescent="0.2">
      <c r="A36" s="306">
        <v>41</v>
      </c>
      <c r="B36" s="307" t="s">
        <v>255</v>
      </c>
      <c r="C36" s="308"/>
      <c r="D36" s="113">
        <v>8.5836909871244635E-2</v>
      </c>
      <c r="E36" s="115">
        <v>6</v>
      </c>
      <c r="F36" s="114">
        <v>6</v>
      </c>
      <c r="G36" s="114">
        <v>9</v>
      </c>
      <c r="H36" s="114">
        <v>8</v>
      </c>
      <c r="I36" s="140">
        <v>8</v>
      </c>
      <c r="J36" s="115">
        <v>-2</v>
      </c>
      <c r="K36" s="116">
        <v>-25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0.32904148783977111</v>
      </c>
      <c r="E38" s="115">
        <v>23</v>
      </c>
      <c r="F38" s="114">
        <v>23</v>
      </c>
      <c r="G38" s="114">
        <v>24</v>
      </c>
      <c r="H38" s="114">
        <v>24</v>
      </c>
      <c r="I38" s="140">
        <v>25</v>
      </c>
      <c r="J38" s="115">
        <v>-2</v>
      </c>
      <c r="K38" s="116">
        <v>-8</v>
      </c>
    </row>
    <row r="39" spans="1:11" ht="14.1" customHeight="1" x14ac:dyDescent="0.2">
      <c r="A39" s="306">
        <v>51</v>
      </c>
      <c r="B39" s="307" t="s">
        <v>258</v>
      </c>
      <c r="C39" s="308"/>
      <c r="D39" s="113">
        <v>4.4778254649499285</v>
      </c>
      <c r="E39" s="115">
        <v>313</v>
      </c>
      <c r="F39" s="114">
        <v>328</v>
      </c>
      <c r="G39" s="114">
        <v>362</v>
      </c>
      <c r="H39" s="114">
        <v>345</v>
      </c>
      <c r="I39" s="140">
        <v>334</v>
      </c>
      <c r="J39" s="115">
        <v>-21</v>
      </c>
      <c r="K39" s="116">
        <v>-6.2874251497005984</v>
      </c>
    </row>
    <row r="40" spans="1:11" ht="14.1" customHeight="1" x14ac:dyDescent="0.2">
      <c r="A40" s="306" t="s">
        <v>259</v>
      </c>
      <c r="B40" s="307" t="s">
        <v>260</v>
      </c>
      <c r="C40" s="308"/>
      <c r="D40" s="113">
        <v>4.0629470672389125</v>
      </c>
      <c r="E40" s="115">
        <v>284</v>
      </c>
      <c r="F40" s="114">
        <v>297</v>
      </c>
      <c r="G40" s="114">
        <v>301</v>
      </c>
      <c r="H40" s="114">
        <v>286</v>
      </c>
      <c r="I40" s="140">
        <v>293</v>
      </c>
      <c r="J40" s="115">
        <v>-9</v>
      </c>
      <c r="K40" s="116">
        <v>-3.0716723549488054</v>
      </c>
    </row>
    <row r="41" spans="1:11" ht="14.1" customHeight="1" x14ac:dyDescent="0.2">
      <c r="A41" s="306"/>
      <c r="B41" s="307" t="s">
        <v>261</v>
      </c>
      <c r="C41" s="308"/>
      <c r="D41" s="113">
        <v>3.0472103004291844</v>
      </c>
      <c r="E41" s="115">
        <v>213</v>
      </c>
      <c r="F41" s="114">
        <v>228</v>
      </c>
      <c r="G41" s="114">
        <v>229</v>
      </c>
      <c r="H41" s="114">
        <v>220</v>
      </c>
      <c r="I41" s="140">
        <v>222</v>
      </c>
      <c r="J41" s="115">
        <v>-9</v>
      </c>
      <c r="K41" s="116">
        <v>-4.0540540540540544</v>
      </c>
    </row>
    <row r="42" spans="1:11" ht="14.1" customHeight="1" x14ac:dyDescent="0.2">
      <c r="A42" s="306">
        <v>52</v>
      </c>
      <c r="B42" s="307" t="s">
        <v>262</v>
      </c>
      <c r="C42" s="308"/>
      <c r="D42" s="113">
        <v>7.2103004291845494</v>
      </c>
      <c r="E42" s="115">
        <v>504</v>
      </c>
      <c r="F42" s="114">
        <v>478</v>
      </c>
      <c r="G42" s="114">
        <v>497</v>
      </c>
      <c r="H42" s="114">
        <v>498</v>
      </c>
      <c r="I42" s="140">
        <v>506</v>
      </c>
      <c r="J42" s="115">
        <v>-2</v>
      </c>
      <c r="K42" s="116">
        <v>-0.39525691699604742</v>
      </c>
    </row>
    <row r="43" spans="1:11" ht="14.1" customHeight="1" x14ac:dyDescent="0.2">
      <c r="A43" s="306" t="s">
        <v>263</v>
      </c>
      <c r="B43" s="307" t="s">
        <v>264</v>
      </c>
      <c r="C43" s="308"/>
      <c r="D43" s="113">
        <v>6.7525035765379116</v>
      </c>
      <c r="E43" s="115">
        <v>472</v>
      </c>
      <c r="F43" s="114">
        <v>448</v>
      </c>
      <c r="G43" s="114">
        <v>466</v>
      </c>
      <c r="H43" s="114">
        <v>468</v>
      </c>
      <c r="I43" s="140">
        <v>473</v>
      </c>
      <c r="J43" s="115">
        <v>-1</v>
      </c>
      <c r="K43" s="116">
        <v>-0.21141649048625794</v>
      </c>
    </row>
    <row r="44" spans="1:11" ht="14.1" customHeight="1" x14ac:dyDescent="0.2">
      <c r="A44" s="306">
        <v>53</v>
      </c>
      <c r="B44" s="307" t="s">
        <v>265</v>
      </c>
      <c r="C44" s="308"/>
      <c r="D44" s="113">
        <v>1.4306151645207439</v>
      </c>
      <c r="E44" s="115">
        <v>100</v>
      </c>
      <c r="F44" s="114">
        <v>119</v>
      </c>
      <c r="G44" s="114">
        <v>124</v>
      </c>
      <c r="H44" s="114">
        <v>117</v>
      </c>
      <c r="I44" s="140">
        <v>107</v>
      </c>
      <c r="J44" s="115">
        <v>-7</v>
      </c>
      <c r="K44" s="116">
        <v>-6.5420560747663554</v>
      </c>
    </row>
    <row r="45" spans="1:11" ht="14.1" customHeight="1" x14ac:dyDescent="0.2">
      <c r="A45" s="306" t="s">
        <v>266</v>
      </c>
      <c r="B45" s="307" t="s">
        <v>267</v>
      </c>
      <c r="C45" s="308"/>
      <c r="D45" s="113">
        <v>1.4163090128755365</v>
      </c>
      <c r="E45" s="115">
        <v>99</v>
      </c>
      <c r="F45" s="114">
        <v>118</v>
      </c>
      <c r="G45" s="114">
        <v>123</v>
      </c>
      <c r="H45" s="114">
        <v>116</v>
      </c>
      <c r="I45" s="140">
        <v>106</v>
      </c>
      <c r="J45" s="115">
        <v>-7</v>
      </c>
      <c r="K45" s="116">
        <v>-6.6037735849056602</v>
      </c>
    </row>
    <row r="46" spans="1:11" ht="14.1" customHeight="1" x14ac:dyDescent="0.2">
      <c r="A46" s="306">
        <v>54</v>
      </c>
      <c r="B46" s="307" t="s">
        <v>268</v>
      </c>
      <c r="C46" s="308"/>
      <c r="D46" s="113">
        <v>14.020028612303291</v>
      </c>
      <c r="E46" s="115">
        <v>980</v>
      </c>
      <c r="F46" s="114">
        <v>953</v>
      </c>
      <c r="G46" s="114">
        <v>957</v>
      </c>
      <c r="H46" s="114">
        <v>936</v>
      </c>
      <c r="I46" s="140">
        <v>951</v>
      </c>
      <c r="J46" s="115">
        <v>29</v>
      </c>
      <c r="K46" s="116">
        <v>3.0494216614090432</v>
      </c>
    </row>
    <row r="47" spans="1:11" ht="14.1" customHeight="1" x14ac:dyDescent="0.2">
      <c r="A47" s="306">
        <v>61</v>
      </c>
      <c r="B47" s="307" t="s">
        <v>269</v>
      </c>
      <c r="C47" s="308"/>
      <c r="D47" s="113">
        <v>0.47210300429184548</v>
      </c>
      <c r="E47" s="115">
        <v>33</v>
      </c>
      <c r="F47" s="114">
        <v>27</v>
      </c>
      <c r="G47" s="114">
        <v>31</v>
      </c>
      <c r="H47" s="114">
        <v>35</v>
      </c>
      <c r="I47" s="140">
        <v>35</v>
      </c>
      <c r="J47" s="115">
        <v>-2</v>
      </c>
      <c r="K47" s="116">
        <v>-5.7142857142857144</v>
      </c>
    </row>
    <row r="48" spans="1:11" ht="14.1" customHeight="1" x14ac:dyDescent="0.2">
      <c r="A48" s="306">
        <v>62</v>
      </c>
      <c r="B48" s="307" t="s">
        <v>270</v>
      </c>
      <c r="C48" s="308"/>
      <c r="D48" s="113">
        <v>9.2989985693848354</v>
      </c>
      <c r="E48" s="115">
        <v>650</v>
      </c>
      <c r="F48" s="114">
        <v>644</v>
      </c>
      <c r="G48" s="114">
        <v>650</v>
      </c>
      <c r="H48" s="114">
        <v>634</v>
      </c>
      <c r="I48" s="140">
        <v>616</v>
      </c>
      <c r="J48" s="115">
        <v>34</v>
      </c>
      <c r="K48" s="116">
        <v>5.5194805194805197</v>
      </c>
    </row>
    <row r="49" spans="1:11" ht="14.1" customHeight="1" x14ac:dyDescent="0.2">
      <c r="A49" s="306">
        <v>63</v>
      </c>
      <c r="B49" s="307" t="s">
        <v>271</v>
      </c>
      <c r="C49" s="308"/>
      <c r="D49" s="113">
        <v>11.902718168812589</v>
      </c>
      <c r="E49" s="115">
        <v>832</v>
      </c>
      <c r="F49" s="114">
        <v>968</v>
      </c>
      <c r="G49" s="114">
        <v>1022</v>
      </c>
      <c r="H49" s="114">
        <v>1049</v>
      </c>
      <c r="I49" s="140">
        <v>939</v>
      </c>
      <c r="J49" s="115">
        <v>-107</v>
      </c>
      <c r="K49" s="116">
        <v>-11.395101171458998</v>
      </c>
    </row>
    <row r="50" spans="1:11" ht="14.1" customHeight="1" x14ac:dyDescent="0.2">
      <c r="A50" s="306" t="s">
        <v>272</v>
      </c>
      <c r="B50" s="307" t="s">
        <v>273</v>
      </c>
      <c r="C50" s="308"/>
      <c r="D50" s="113">
        <v>1.4449213161659513</v>
      </c>
      <c r="E50" s="115">
        <v>101</v>
      </c>
      <c r="F50" s="114">
        <v>111</v>
      </c>
      <c r="G50" s="114">
        <v>114</v>
      </c>
      <c r="H50" s="114">
        <v>104</v>
      </c>
      <c r="I50" s="140">
        <v>93</v>
      </c>
      <c r="J50" s="115">
        <v>8</v>
      </c>
      <c r="K50" s="116">
        <v>8.6021505376344081</v>
      </c>
    </row>
    <row r="51" spans="1:11" ht="14.1" customHeight="1" x14ac:dyDescent="0.2">
      <c r="A51" s="306" t="s">
        <v>274</v>
      </c>
      <c r="B51" s="307" t="s">
        <v>275</v>
      </c>
      <c r="C51" s="308"/>
      <c r="D51" s="113">
        <v>9.8426323319027187</v>
      </c>
      <c r="E51" s="115">
        <v>688</v>
      </c>
      <c r="F51" s="114">
        <v>825</v>
      </c>
      <c r="G51" s="114">
        <v>868</v>
      </c>
      <c r="H51" s="114">
        <v>896</v>
      </c>
      <c r="I51" s="140">
        <v>802</v>
      </c>
      <c r="J51" s="115">
        <v>-114</v>
      </c>
      <c r="K51" s="116">
        <v>-14.214463840399002</v>
      </c>
    </row>
    <row r="52" spans="1:11" ht="14.1" customHeight="1" x14ac:dyDescent="0.2">
      <c r="A52" s="306">
        <v>71</v>
      </c>
      <c r="B52" s="307" t="s">
        <v>276</v>
      </c>
      <c r="C52" s="308"/>
      <c r="D52" s="113">
        <v>13.261802575107296</v>
      </c>
      <c r="E52" s="115">
        <v>927</v>
      </c>
      <c r="F52" s="114">
        <v>932</v>
      </c>
      <c r="G52" s="114">
        <v>929</v>
      </c>
      <c r="H52" s="114">
        <v>914</v>
      </c>
      <c r="I52" s="140">
        <v>935</v>
      </c>
      <c r="J52" s="115">
        <v>-8</v>
      </c>
      <c r="K52" s="116">
        <v>-0.85561497326203206</v>
      </c>
    </row>
    <row r="53" spans="1:11" ht="14.1" customHeight="1" x14ac:dyDescent="0.2">
      <c r="A53" s="306" t="s">
        <v>277</v>
      </c>
      <c r="B53" s="307" t="s">
        <v>278</v>
      </c>
      <c r="C53" s="308"/>
      <c r="D53" s="113">
        <v>1.0729613733905579</v>
      </c>
      <c r="E53" s="115">
        <v>75</v>
      </c>
      <c r="F53" s="114">
        <v>75</v>
      </c>
      <c r="G53" s="114">
        <v>76</v>
      </c>
      <c r="H53" s="114">
        <v>71</v>
      </c>
      <c r="I53" s="140">
        <v>67</v>
      </c>
      <c r="J53" s="115">
        <v>8</v>
      </c>
      <c r="K53" s="116">
        <v>11.940298507462687</v>
      </c>
    </row>
    <row r="54" spans="1:11" ht="14.1" customHeight="1" x14ac:dyDescent="0.2">
      <c r="A54" s="306" t="s">
        <v>279</v>
      </c>
      <c r="B54" s="307" t="s">
        <v>280</v>
      </c>
      <c r="C54" s="308"/>
      <c r="D54" s="113">
        <v>11.201716738197424</v>
      </c>
      <c r="E54" s="115">
        <v>783</v>
      </c>
      <c r="F54" s="114">
        <v>790</v>
      </c>
      <c r="G54" s="114">
        <v>788</v>
      </c>
      <c r="H54" s="114">
        <v>783</v>
      </c>
      <c r="I54" s="140">
        <v>811</v>
      </c>
      <c r="J54" s="115">
        <v>-28</v>
      </c>
      <c r="K54" s="116">
        <v>-3.4525277435265105</v>
      </c>
    </row>
    <row r="55" spans="1:11" ht="14.1" customHeight="1" x14ac:dyDescent="0.2">
      <c r="A55" s="306">
        <v>72</v>
      </c>
      <c r="B55" s="307" t="s">
        <v>281</v>
      </c>
      <c r="C55" s="308"/>
      <c r="D55" s="113">
        <v>1.3447782546494993</v>
      </c>
      <c r="E55" s="115">
        <v>94</v>
      </c>
      <c r="F55" s="114">
        <v>95</v>
      </c>
      <c r="G55" s="114">
        <v>98</v>
      </c>
      <c r="H55" s="114">
        <v>89</v>
      </c>
      <c r="I55" s="140">
        <v>89</v>
      </c>
      <c r="J55" s="115">
        <v>5</v>
      </c>
      <c r="K55" s="116">
        <v>5.617977528089888</v>
      </c>
    </row>
    <row r="56" spans="1:11" ht="14.1" customHeight="1" x14ac:dyDescent="0.2">
      <c r="A56" s="306" t="s">
        <v>282</v>
      </c>
      <c r="B56" s="307" t="s">
        <v>283</v>
      </c>
      <c r="C56" s="308"/>
      <c r="D56" s="113">
        <v>0.35765379113018597</v>
      </c>
      <c r="E56" s="115">
        <v>25</v>
      </c>
      <c r="F56" s="114">
        <v>29</v>
      </c>
      <c r="G56" s="114">
        <v>30</v>
      </c>
      <c r="H56" s="114">
        <v>29</v>
      </c>
      <c r="I56" s="140">
        <v>28</v>
      </c>
      <c r="J56" s="115">
        <v>-3</v>
      </c>
      <c r="K56" s="116">
        <v>-10.714285714285714</v>
      </c>
    </row>
    <row r="57" spans="1:11" ht="14.1" customHeight="1" x14ac:dyDescent="0.2">
      <c r="A57" s="306" t="s">
        <v>284</v>
      </c>
      <c r="B57" s="307" t="s">
        <v>285</v>
      </c>
      <c r="C57" s="308"/>
      <c r="D57" s="113">
        <v>0.81545064377682408</v>
      </c>
      <c r="E57" s="115">
        <v>57</v>
      </c>
      <c r="F57" s="114">
        <v>53</v>
      </c>
      <c r="G57" s="114">
        <v>55</v>
      </c>
      <c r="H57" s="114">
        <v>48</v>
      </c>
      <c r="I57" s="140">
        <v>49</v>
      </c>
      <c r="J57" s="115">
        <v>8</v>
      </c>
      <c r="K57" s="116">
        <v>16.326530612244898</v>
      </c>
    </row>
    <row r="58" spans="1:11" ht="14.1" customHeight="1" x14ac:dyDescent="0.2">
      <c r="A58" s="306">
        <v>73</v>
      </c>
      <c r="B58" s="307" t="s">
        <v>286</v>
      </c>
      <c r="C58" s="308"/>
      <c r="D58" s="113">
        <v>1.0586552217453504</v>
      </c>
      <c r="E58" s="115">
        <v>74</v>
      </c>
      <c r="F58" s="114">
        <v>64</v>
      </c>
      <c r="G58" s="114">
        <v>63</v>
      </c>
      <c r="H58" s="114">
        <v>65</v>
      </c>
      <c r="I58" s="140">
        <v>65</v>
      </c>
      <c r="J58" s="115">
        <v>9</v>
      </c>
      <c r="K58" s="116">
        <v>13.846153846153847</v>
      </c>
    </row>
    <row r="59" spans="1:11" ht="14.1" customHeight="1" x14ac:dyDescent="0.2">
      <c r="A59" s="306" t="s">
        <v>287</v>
      </c>
      <c r="B59" s="307" t="s">
        <v>288</v>
      </c>
      <c r="C59" s="308"/>
      <c r="D59" s="113">
        <v>0.87267525035765381</v>
      </c>
      <c r="E59" s="115">
        <v>61</v>
      </c>
      <c r="F59" s="114">
        <v>51</v>
      </c>
      <c r="G59" s="114">
        <v>49</v>
      </c>
      <c r="H59" s="114">
        <v>51</v>
      </c>
      <c r="I59" s="140">
        <v>52</v>
      </c>
      <c r="J59" s="115">
        <v>9</v>
      </c>
      <c r="K59" s="116">
        <v>17.307692307692307</v>
      </c>
    </row>
    <row r="60" spans="1:11" ht="14.1" customHeight="1" x14ac:dyDescent="0.2">
      <c r="A60" s="306">
        <v>81</v>
      </c>
      <c r="B60" s="307" t="s">
        <v>289</v>
      </c>
      <c r="C60" s="308"/>
      <c r="D60" s="113">
        <v>2.9470672389127324</v>
      </c>
      <c r="E60" s="115">
        <v>206</v>
      </c>
      <c r="F60" s="114">
        <v>205</v>
      </c>
      <c r="G60" s="114">
        <v>213</v>
      </c>
      <c r="H60" s="114">
        <v>216</v>
      </c>
      <c r="I60" s="140">
        <v>206</v>
      </c>
      <c r="J60" s="115">
        <v>0</v>
      </c>
      <c r="K60" s="116">
        <v>0</v>
      </c>
    </row>
    <row r="61" spans="1:11" ht="14.1" customHeight="1" x14ac:dyDescent="0.2">
      <c r="A61" s="306" t="s">
        <v>290</v>
      </c>
      <c r="B61" s="307" t="s">
        <v>291</v>
      </c>
      <c r="C61" s="308"/>
      <c r="D61" s="113">
        <v>1.1444921316165952</v>
      </c>
      <c r="E61" s="115">
        <v>80</v>
      </c>
      <c r="F61" s="114">
        <v>78</v>
      </c>
      <c r="G61" s="114">
        <v>82</v>
      </c>
      <c r="H61" s="114">
        <v>87</v>
      </c>
      <c r="I61" s="140">
        <v>80</v>
      </c>
      <c r="J61" s="115">
        <v>0</v>
      </c>
      <c r="K61" s="116">
        <v>0</v>
      </c>
    </row>
    <row r="62" spans="1:11" ht="14.1" customHeight="1" x14ac:dyDescent="0.2">
      <c r="A62" s="306" t="s">
        <v>292</v>
      </c>
      <c r="B62" s="307" t="s">
        <v>293</v>
      </c>
      <c r="C62" s="308"/>
      <c r="D62" s="113">
        <v>0.70100143061516451</v>
      </c>
      <c r="E62" s="115">
        <v>49</v>
      </c>
      <c r="F62" s="114">
        <v>50</v>
      </c>
      <c r="G62" s="114">
        <v>50</v>
      </c>
      <c r="H62" s="114">
        <v>51</v>
      </c>
      <c r="I62" s="140">
        <v>50</v>
      </c>
      <c r="J62" s="115">
        <v>-1</v>
      </c>
      <c r="K62" s="116">
        <v>-2</v>
      </c>
    </row>
    <row r="63" spans="1:11" ht="14.1" customHeight="1" x14ac:dyDescent="0.2">
      <c r="A63" s="306"/>
      <c r="B63" s="307" t="s">
        <v>294</v>
      </c>
      <c r="C63" s="308"/>
      <c r="D63" s="113">
        <v>0.62947067238912735</v>
      </c>
      <c r="E63" s="115">
        <v>44</v>
      </c>
      <c r="F63" s="114">
        <v>46</v>
      </c>
      <c r="G63" s="114">
        <v>46</v>
      </c>
      <c r="H63" s="114">
        <v>47</v>
      </c>
      <c r="I63" s="140">
        <v>46</v>
      </c>
      <c r="J63" s="115">
        <v>-2</v>
      </c>
      <c r="K63" s="116">
        <v>-4.3478260869565215</v>
      </c>
    </row>
    <row r="64" spans="1:11" ht="14.1" customHeight="1" x14ac:dyDescent="0.2">
      <c r="A64" s="306" t="s">
        <v>295</v>
      </c>
      <c r="B64" s="307" t="s">
        <v>296</v>
      </c>
      <c r="C64" s="308"/>
      <c r="D64" s="113">
        <v>5.7224606580829757E-2</v>
      </c>
      <c r="E64" s="115">
        <v>4</v>
      </c>
      <c r="F64" s="114">
        <v>4</v>
      </c>
      <c r="G64" s="114">
        <v>4</v>
      </c>
      <c r="H64" s="114">
        <v>3</v>
      </c>
      <c r="I64" s="140">
        <v>3</v>
      </c>
      <c r="J64" s="115">
        <v>1</v>
      </c>
      <c r="K64" s="116">
        <v>33.333333333333336</v>
      </c>
    </row>
    <row r="65" spans="1:11" ht="14.1" customHeight="1" x14ac:dyDescent="0.2">
      <c r="A65" s="306" t="s">
        <v>297</v>
      </c>
      <c r="B65" s="307" t="s">
        <v>298</v>
      </c>
      <c r="C65" s="308"/>
      <c r="D65" s="113">
        <v>0.64377682403433478</v>
      </c>
      <c r="E65" s="115">
        <v>45</v>
      </c>
      <c r="F65" s="114">
        <v>47</v>
      </c>
      <c r="G65" s="114">
        <v>52</v>
      </c>
      <c r="H65" s="114">
        <v>51</v>
      </c>
      <c r="I65" s="140">
        <v>49</v>
      </c>
      <c r="J65" s="115">
        <v>-4</v>
      </c>
      <c r="K65" s="116">
        <v>-8.1632653061224492</v>
      </c>
    </row>
    <row r="66" spans="1:11" ht="14.1" customHeight="1" x14ac:dyDescent="0.2">
      <c r="A66" s="306">
        <v>82</v>
      </c>
      <c r="B66" s="307" t="s">
        <v>299</v>
      </c>
      <c r="C66" s="308"/>
      <c r="D66" s="113">
        <v>1.3876967095851216</v>
      </c>
      <c r="E66" s="115">
        <v>97</v>
      </c>
      <c r="F66" s="114">
        <v>93</v>
      </c>
      <c r="G66" s="114">
        <v>102</v>
      </c>
      <c r="H66" s="114">
        <v>95</v>
      </c>
      <c r="I66" s="140">
        <v>90</v>
      </c>
      <c r="J66" s="115">
        <v>7</v>
      </c>
      <c r="K66" s="116">
        <v>7.7777777777777777</v>
      </c>
    </row>
    <row r="67" spans="1:11" ht="14.1" customHeight="1" x14ac:dyDescent="0.2">
      <c r="A67" s="306" t="s">
        <v>300</v>
      </c>
      <c r="B67" s="307" t="s">
        <v>301</v>
      </c>
      <c r="C67" s="308"/>
      <c r="D67" s="113">
        <v>0.72961373390557938</v>
      </c>
      <c r="E67" s="115">
        <v>51</v>
      </c>
      <c r="F67" s="114">
        <v>47</v>
      </c>
      <c r="G67" s="114">
        <v>52</v>
      </c>
      <c r="H67" s="114">
        <v>47</v>
      </c>
      <c r="I67" s="140">
        <v>46</v>
      </c>
      <c r="J67" s="115">
        <v>5</v>
      </c>
      <c r="K67" s="116">
        <v>10.869565217391305</v>
      </c>
    </row>
    <row r="68" spans="1:11" ht="14.1" customHeight="1" x14ac:dyDescent="0.2">
      <c r="A68" s="306" t="s">
        <v>302</v>
      </c>
      <c r="B68" s="307" t="s">
        <v>303</v>
      </c>
      <c r="C68" s="308"/>
      <c r="D68" s="113">
        <v>0.35765379113018597</v>
      </c>
      <c r="E68" s="115">
        <v>25</v>
      </c>
      <c r="F68" s="114">
        <v>27</v>
      </c>
      <c r="G68" s="114">
        <v>27</v>
      </c>
      <c r="H68" s="114">
        <v>27</v>
      </c>
      <c r="I68" s="140">
        <v>23</v>
      </c>
      <c r="J68" s="115">
        <v>2</v>
      </c>
      <c r="K68" s="116">
        <v>8.695652173913043</v>
      </c>
    </row>
    <row r="69" spans="1:11" ht="14.1" customHeight="1" x14ac:dyDescent="0.2">
      <c r="A69" s="306">
        <v>83</v>
      </c>
      <c r="B69" s="307" t="s">
        <v>304</v>
      </c>
      <c r="C69" s="308"/>
      <c r="D69" s="113">
        <v>2.6180257510729614</v>
      </c>
      <c r="E69" s="115">
        <v>183</v>
      </c>
      <c r="F69" s="114">
        <v>177</v>
      </c>
      <c r="G69" s="114">
        <v>182</v>
      </c>
      <c r="H69" s="114">
        <v>188</v>
      </c>
      <c r="I69" s="140">
        <v>166</v>
      </c>
      <c r="J69" s="115">
        <v>17</v>
      </c>
      <c r="K69" s="116">
        <v>10.240963855421686</v>
      </c>
    </row>
    <row r="70" spans="1:11" ht="14.1" customHeight="1" x14ac:dyDescent="0.2">
      <c r="A70" s="306" t="s">
        <v>305</v>
      </c>
      <c r="B70" s="307" t="s">
        <v>306</v>
      </c>
      <c r="C70" s="308"/>
      <c r="D70" s="113">
        <v>1.0729613733905579</v>
      </c>
      <c r="E70" s="115">
        <v>75</v>
      </c>
      <c r="F70" s="114">
        <v>69</v>
      </c>
      <c r="G70" s="114">
        <v>76</v>
      </c>
      <c r="H70" s="114">
        <v>83</v>
      </c>
      <c r="I70" s="140">
        <v>68</v>
      </c>
      <c r="J70" s="115">
        <v>7</v>
      </c>
      <c r="K70" s="116">
        <v>10.294117647058824</v>
      </c>
    </row>
    <row r="71" spans="1:11" ht="14.1" customHeight="1" x14ac:dyDescent="0.2">
      <c r="A71" s="306"/>
      <c r="B71" s="307" t="s">
        <v>307</v>
      </c>
      <c r="C71" s="308"/>
      <c r="D71" s="113">
        <v>0.87267525035765381</v>
      </c>
      <c r="E71" s="115">
        <v>61</v>
      </c>
      <c r="F71" s="114">
        <v>55</v>
      </c>
      <c r="G71" s="114">
        <v>63</v>
      </c>
      <c r="H71" s="114">
        <v>71</v>
      </c>
      <c r="I71" s="140">
        <v>57</v>
      </c>
      <c r="J71" s="115">
        <v>4</v>
      </c>
      <c r="K71" s="116">
        <v>7.0175438596491224</v>
      </c>
    </row>
    <row r="72" spans="1:11" ht="14.1" customHeight="1" x14ac:dyDescent="0.2">
      <c r="A72" s="306">
        <v>84</v>
      </c>
      <c r="B72" s="307" t="s">
        <v>308</v>
      </c>
      <c r="C72" s="308"/>
      <c r="D72" s="113">
        <v>0.85836909871244638</v>
      </c>
      <c r="E72" s="115">
        <v>60</v>
      </c>
      <c r="F72" s="114">
        <v>60</v>
      </c>
      <c r="G72" s="114">
        <v>60</v>
      </c>
      <c r="H72" s="114">
        <v>55</v>
      </c>
      <c r="I72" s="140">
        <v>57</v>
      </c>
      <c r="J72" s="115">
        <v>3</v>
      </c>
      <c r="K72" s="116">
        <v>5.2631578947368425</v>
      </c>
    </row>
    <row r="73" spans="1:11" ht="14.1" customHeight="1" x14ac:dyDescent="0.2">
      <c r="A73" s="306" t="s">
        <v>309</v>
      </c>
      <c r="B73" s="307" t="s">
        <v>310</v>
      </c>
      <c r="C73" s="308"/>
      <c r="D73" s="113">
        <v>0.12875536480686695</v>
      </c>
      <c r="E73" s="115">
        <v>9</v>
      </c>
      <c r="F73" s="114">
        <v>9</v>
      </c>
      <c r="G73" s="114">
        <v>7</v>
      </c>
      <c r="H73" s="114">
        <v>4</v>
      </c>
      <c r="I73" s="140">
        <v>3</v>
      </c>
      <c r="J73" s="115">
        <v>6</v>
      </c>
      <c r="K73" s="116">
        <v>200</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8.5836909871244635E-2</v>
      </c>
      <c r="E76" s="115">
        <v>6</v>
      </c>
      <c r="F76" s="114">
        <v>5</v>
      </c>
      <c r="G76" s="114">
        <v>6</v>
      </c>
      <c r="H76" s="114">
        <v>4</v>
      </c>
      <c r="I76" s="140">
        <v>5</v>
      </c>
      <c r="J76" s="115">
        <v>1</v>
      </c>
      <c r="K76" s="116">
        <v>20</v>
      </c>
    </row>
    <row r="77" spans="1:11" ht="14.1" customHeight="1" x14ac:dyDescent="0.2">
      <c r="A77" s="306">
        <v>92</v>
      </c>
      <c r="B77" s="307" t="s">
        <v>316</v>
      </c>
      <c r="C77" s="308"/>
      <c r="D77" s="113">
        <v>0.27181688125894132</v>
      </c>
      <c r="E77" s="115">
        <v>19</v>
      </c>
      <c r="F77" s="114">
        <v>15</v>
      </c>
      <c r="G77" s="114">
        <v>16</v>
      </c>
      <c r="H77" s="114">
        <v>19</v>
      </c>
      <c r="I77" s="140">
        <v>20</v>
      </c>
      <c r="J77" s="115">
        <v>-1</v>
      </c>
      <c r="K77" s="116">
        <v>-5</v>
      </c>
    </row>
    <row r="78" spans="1:11" ht="14.1" customHeight="1" x14ac:dyDescent="0.2">
      <c r="A78" s="306">
        <v>93</v>
      </c>
      <c r="B78" s="307" t="s">
        <v>317</v>
      </c>
      <c r="C78" s="308"/>
      <c r="D78" s="113" t="s">
        <v>513</v>
      </c>
      <c r="E78" s="115" t="s">
        <v>513</v>
      </c>
      <c r="F78" s="114" t="s">
        <v>513</v>
      </c>
      <c r="G78" s="114">
        <v>3</v>
      </c>
      <c r="H78" s="114" t="s">
        <v>513</v>
      </c>
      <c r="I78" s="140" t="s">
        <v>513</v>
      </c>
      <c r="J78" s="115" t="s">
        <v>513</v>
      </c>
      <c r="K78" s="116" t="s">
        <v>513</v>
      </c>
    </row>
    <row r="79" spans="1:11" ht="14.1" customHeight="1" x14ac:dyDescent="0.2">
      <c r="A79" s="306">
        <v>94</v>
      </c>
      <c r="B79" s="307" t="s">
        <v>318</v>
      </c>
      <c r="C79" s="308"/>
      <c r="D79" s="113">
        <v>0.82975679542203151</v>
      </c>
      <c r="E79" s="115">
        <v>58</v>
      </c>
      <c r="F79" s="114">
        <v>64</v>
      </c>
      <c r="G79" s="114">
        <v>68</v>
      </c>
      <c r="H79" s="114">
        <v>59</v>
      </c>
      <c r="I79" s="140">
        <v>57</v>
      </c>
      <c r="J79" s="115">
        <v>1</v>
      </c>
      <c r="K79" s="116">
        <v>1.7543859649122806</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4.3490701001430612</v>
      </c>
      <c r="E81" s="143">
        <v>304</v>
      </c>
      <c r="F81" s="144">
        <v>310</v>
      </c>
      <c r="G81" s="144">
        <v>306</v>
      </c>
      <c r="H81" s="144">
        <v>318</v>
      </c>
      <c r="I81" s="145">
        <v>298</v>
      </c>
      <c r="J81" s="143">
        <v>6</v>
      </c>
      <c r="K81" s="146">
        <v>2.0134228187919465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1827</v>
      </c>
      <c r="G12" s="536">
        <v>1181</v>
      </c>
      <c r="H12" s="536">
        <v>2059</v>
      </c>
      <c r="I12" s="536">
        <v>1588</v>
      </c>
      <c r="J12" s="537">
        <v>1821</v>
      </c>
      <c r="K12" s="538">
        <v>6</v>
      </c>
      <c r="L12" s="349">
        <v>0.32948929159802304</v>
      </c>
    </row>
    <row r="13" spans="1:17" s="110" customFormat="1" ht="15" customHeight="1" x14ac:dyDescent="0.2">
      <c r="A13" s="350" t="s">
        <v>344</v>
      </c>
      <c r="B13" s="351" t="s">
        <v>345</v>
      </c>
      <c r="C13" s="347"/>
      <c r="D13" s="347"/>
      <c r="E13" s="348"/>
      <c r="F13" s="536">
        <v>1047</v>
      </c>
      <c r="G13" s="536">
        <v>596</v>
      </c>
      <c r="H13" s="536">
        <v>1168</v>
      </c>
      <c r="I13" s="536">
        <v>933</v>
      </c>
      <c r="J13" s="537">
        <v>1149</v>
      </c>
      <c r="K13" s="538">
        <v>-102</v>
      </c>
      <c r="L13" s="349">
        <v>-8.8772845953002619</v>
      </c>
    </row>
    <row r="14" spans="1:17" s="110" customFormat="1" ht="22.5" customHeight="1" x14ac:dyDescent="0.2">
      <c r="A14" s="350"/>
      <c r="B14" s="351" t="s">
        <v>346</v>
      </c>
      <c r="C14" s="347"/>
      <c r="D14" s="347"/>
      <c r="E14" s="348"/>
      <c r="F14" s="536">
        <v>780</v>
      </c>
      <c r="G14" s="536">
        <v>585</v>
      </c>
      <c r="H14" s="536">
        <v>891</v>
      </c>
      <c r="I14" s="536">
        <v>655</v>
      </c>
      <c r="J14" s="537">
        <v>672</v>
      </c>
      <c r="K14" s="538">
        <v>108</v>
      </c>
      <c r="L14" s="349">
        <v>16.071428571428573</v>
      </c>
    </row>
    <row r="15" spans="1:17" s="110" customFormat="1" ht="15" customHeight="1" x14ac:dyDescent="0.2">
      <c r="A15" s="350" t="s">
        <v>347</v>
      </c>
      <c r="B15" s="351" t="s">
        <v>108</v>
      </c>
      <c r="C15" s="347"/>
      <c r="D15" s="347"/>
      <c r="E15" s="348"/>
      <c r="F15" s="536">
        <v>378</v>
      </c>
      <c r="G15" s="536">
        <v>231</v>
      </c>
      <c r="H15" s="536">
        <v>900</v>
      </c>
      <c r="I15" s="536">
        <v>286</v>
      </c>
      <c r="J15" s="537">
        <v>376</v>
      </c>
      <c r="K15" s="538">
        <v>2</v>
      </c>
      <c r="L15" s="349">
        <v>0.53191489361702127</v>
      </c>
    </row>
    <row r="16" spans="1:17" s="110" customFormat="1" ht="15" customHeight="1" x14ac:dyDescent="0.2">
      <c r="A16" s="350"/>
      <c r="B16" s="351" t="s">
        <v>109</v>
      </c>
      <c r="C16" s="347"/>
      <c r="D16" s="347"/>
      <c r="E16" s="348"/>
      <c r="F16" s="536">
        <v>1171</v>
      </c>
      <c r="G16" s="536">
        <v>800</v>
      </c>
      <c r="H16" s="536">
        <v>1005</v>
      </c>
      <c r="I16" s="536">
        <v>1050</v>
      </c>
      <c r="J16" s="537">
        <v>1173</v>
      </c>
      <c r="K16" s="538">
        <v>-2</v>
      </c>
      <c r="L16" s="349">
        <v>-0.17050298380221654</v>
      </c>
    </row>
    <row r="17" spans="1:12" s="110" customFormat="1" ht="15" customHeight="1" x14ac:dyDescent="0.2">
      <c r="A17" s="350"/>
      <c r="B17" s="351" t="s">
        <v>110</v>
      </c>
      <c r="C17" s="347"/>
      <c r="D17" s="347"/>
      <c r="E17" s="348"/>
      <c r="F17" s="536">
        <v>262</v>
      </c>
      <c r="G17" s="536">
        <v>128</v>
      </c>
      <c r="H17" s="536">
        <v>144</v>
      </c>
      <c r="I17" s="536">
        <v>240</v>
      </c>
      <c r="J17" s="537">
        <v>256</v>
      </c>
      <c r="K17" s="538">
        <v>6</v>
      </c>
      <c r="L17" s="349">
        <v>2.34375</v>
      </c>
    </row>
    <row r="18" spans="1:12" s="110" customFormat="1" ht="15" customHeight="1" x14ac:dyDescent="0.2">
      <c r="A18" s="350"/>
      <c r="B18" s="351" t="s">
        <v>111</v>
      </c>
      <c r="C18" s="347"/>
      <c r="D18" s="347"/>
      <c r="E18" s="348"/>
      <c r="F18" s="536">
        <v>16</v>
      </c>
      <c r="G18" s="536">
        <v>22</v>
      </c>
      <c r="H18" s="536">
        <v>10</v>
      </c>
      <c r="I18" s="536">
        <v>12</v>
      </c>
      <c r="J18" s="537">
        <v>16</v>
      </c>
      <c r="K18" s="538">
        <v>0</v>
      </c>
      <c r="L18" s="349">
        <v>0</v>
      </c>
    </row>
    <row r="19" spans="1:12" s="110" customFormat="1" ht="15" customHeight="1" x14ac:dyDescent="0.2">
      <c r="A19" s="118" t="s">
        <v>113</v>
      </c>
      <c r="B19" s="119" t="s">
        <v>181</v>
      </c>
      <c r="C19" s="347"/>
      <c r="D19" s="347"/>
      <c r="E19" s="348"/>
      <c r="F19" s="536">
        <v>1205</v>
      </c>
      <c r="G19" s="536">
        <v>690</v>
      </c>
      <c r="H19" s="536">
        <v>1515</v>
      </c>
      <c r="I19" s="536">
        <v>989</v>
      </c>
      <c r="J19" s="537">
        <v>1273</v>
      </c>
      <c r="K19" s="538">
        <v>-68</v>
      </c>
      <c r="L19" s="349">
        <v>-5.3417124901806758</v>
      </c>
    </row>
    <row r="20" spans="1:12" s="110" customFormat="1" ht="15" customHeight="1" x14ac:dyDescent="0.2">
      <c r="A20" s="118"/>
      <c r="B20" s="119" t="s">
        <v>182</v>
      </c>
      <c r="C20" s="347"/>
      <c r="D20" s="347"/>
      <c r="E20" s="348"/>
      <c r="F20" s="536">
        <v>622</v>
      </c>
      <c r="G20" s="536">
        <v>491</v>
      </c>
      <c r="H20" s="536">
        <v>544</v>
      </c>
      <c r="I20" s="536">
        <v>599</v>
      </c>
      <c r="J20" s="537">
        <v>548</v>
      </c>
      <c r="K20" s="538">
        <v>74</v>
      </c>
      <c r="L20" s="349">
        <v>13.503649635036496</v>
      </c>
    </row>
    <row r="21" spans="1:12" s="110" customFormat="1" ht="15" customHeight="1" x14ac:dyDescent="0.2">
      <c r="A21" s="118" t="s">
        <v>113</v>
      </c>
      <c r="B21" s="119" t="s">
        <v>116</v>
      </c>
      <c r="C21" s="347"/>
      <c r="D21" s="347"/>
      <c r="E21" s="348"/>
      <c r="F21" s="536">
        <v>1542</v>
      </c>
      <c r="G21" s="536">
        <v>914</v>
      </c>
      <c r="H21" s="536">
        <v>1752</v>
      </c>
      <c r="I21" s="536">
        <v>1246</v>
      </c>
      <c r="J21" s="537">
        <v>1558</v>
      </c>
      <c r="K21" s="538">
        <v>-16</v>
      </c>
      <c r="L21" s="349">
        <v>-1.0269576379974326</v>
      </c>
    </row>
    <row r="22" spans="1:12" s="110" customFormat="1" ht="15" customHeight="1" x14ac:dyDescent="0.2">
      <c r="A22" s="118"/>
      <c r="B22" s="119" t="s">
        <v>117</v>
      </c>
      <c r="C22" s="347"/>
      <c r="D22" s="347"/>
      <c r="E22" s="348"/>
      <c r="F22" s="536">
        <v>283</v>
      </c>
      <c r="G22" s="536">
        <v>267</v>
      </c>
      <c r="H22" s="536">
        <v>307</v>
      </c>
      <c r="I22" s="536">
        <v>340</v>
      </c>
      <c r="J22" s="537">
        <v>263</v>
      </c>
      <c r="K22" s="538">
        <v>20</v>
      </c>
      <c r="L22" s="349">
        <v>7.6045627376425857</v>
      </c>
    </row>
    <row r="23" spans="1:12" s="110" customFormat="1" ht="15" customHeight="1" x14ac:dyDescent="0.2">
      <c r="A23" s="352" t="s">
        <v>347</v>
      </c>
      <c r="B23" s="353" t="s">
        <v>193</v>
      </c>
      <c r="C23" s="354"/>
      <c r="D23" s="354"/>
      <c r="E23" s="355"/>
      <c r="F23" s="539">
        <v>45</v>
      </c>
      <c r="G23" s="539">
        <v>44</v>
      </c>
      <c r="H23" s="539">
        <v>437</v>
      </c>
      <c r="I23" s="539">
        <v>28</v>
      </c>
      <c r="J23" s="540">
        <v>42</v>
      </c>
      <c r="K23" s="541">
        <v>3</v>
      </c>
      <c r="L23" s="356">
        <v>7.1428571428571432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24.8</v>
      </c>
      <c r="G25" s="542">
        <v>29</v>
      </c>
      <c r="H25" s="542">
        <v>31.1</v>
      </c>
      <c r="I25" s="542">
        <v>26</v>
      </c>
      <c r="J25" s="542">
        <v>25.7</v>
      </c>
      <c r="K25" s="543" t="s">
        <v>349</v>
      </c>
      <c r="L25" s="364">
        <v>-0.89999999999999858</v>
      </c>
    </row>
    <row r="26" spans="1:12" s="110" customFormat="1" ht="15" customHeight="1" x14ac:dyDescent="0.2">
      <c r="A26" s="365" t="s">
        <v>105</v>
      </c>
      <c r="B26" s="366" t="s">
        <v>345</v>
      </c>
      <c r="C26" s="362"/>
      <c r="D26" s="362"/>
      <c r="E26" s="363"/>
      <c r="F26" s="542">
        <v>21.2</v>
      </c>
      <c r="G26" s="542">
        <v>28.5</v>
      </c>
      <c r="H26" s="542">
        <v>27.1</v>
      </c>
      <c r="I26" s="542">
        <v>20</v>
      </c>
      <c r="J26" s="544">
        <v>21.1</v>
      </c>
      <c r="K26" s="543" t="s">
        <v>349</v>
      </c>
      <c r="L26" s="364">
        <v>9.9999999999997868E-2</v>
      </c>
    </row>
    <row r="27" spans="1:12" s="110" customFormat="1" ht="15" customHeight="1" x14ac:dyDescent="0.2">
      <c r="A27" s="365"/>
      <c r="B27" s="366" t="s">
        <v>346</v>
      </c>
      <c r="C27" s="362"/>
      <c r="D27" s="362"/>
      <c r="E27" s="363"/>
      <c r="F27" s="542">
        <v>29.6</v>
      </c>
      <c r="G27" s="542">
        <v>29.4</v>
      </c>
      <c r="H27" s="542">
        <v>35.9</v>
      </c>
      <c r="I27" s="542">
        <v>34.700000000000003</v>
      </c>
      <c r="J27" s="542">
        <v>33.6</v>
      </c>
      <c r="K27" s="543" t="s">
        <v>349</v>
      </c>
      <c r="L27" s="364">
        <v>-4</v>
      </c>
    </row>
    <row r="28" spans="1:12" s="110" customFormat="1" ht="15" customHeight="1" x14ac:dyDescent="0.2">
      <c r="A28" s="365" t="s">
        <v>113</v>
      </c>
      <c r="B28" s="366" t="s">
        <v>108</v>
      </c>
      <c r="C28" s="362"/>
      <c r="D28" s="362"/>
      <c r="E28" s="363"/>
      <c r="F28" s="542">
        <v>32.9</v>
      </c>
      <c r="G28" s="542">
        <v>38.5</v>
      </c>
      <c r="H28" s="542">
        <v>37.200000000000003</v>
      </c>
      <c r="I28" s="542">
        <v>37.299999999999997</v>
      </c>
      <c r="J28" s="542">
        <v>34.799999999999997</v>
      </c>
      <c r="K28" s="543" t="s">
        <v>349</v>
      </c>
      <c r="L28" s="364">
        <v>-1.8999999999999986</v>
      </c>
    </row>
    <row r="29" spans="1:12" s="110" customFormat="1" ht="11.25" x14ac:dyDescent="0.2">
      <c r="A29" s="365"/>
      <c r="B29" s="366" t="s">
        <v>109</v>
      </c>
      <c r="C29" s="362"/>
      <c r="D29" s="362"/>
      <c r="E29" s="363"/>
      <c r="F29" s="542">
        <v>23.4</v>
      </c>
      <c r="G29" s="542">
        <v>28.1</v>
      </c>
      <c r="H29" s="542">
        <v>29.8</v>
      </c>
      <c r="I29" s="542">
        <v>24.2</v>
      </c>
      <c r="J29" s="544">
        <v>23.8</v>
      </c>
      <c r="K29" s="543" t="s">
        <v>349</v>
      </c>
      <c r="L29" s="364">
        <v>-0.40000000000000213</v>
      </c>
    </row>
    <row r="30" spans="1:12" s="110" customFormat="1" ht="15" customHeight="1" x14ac:dyDescent="0.2">
      <c r="A30" s="365"/>
      <c r="B30" s="366" t="s">
        <v>110</v>
      </c>
      <c r="C30" s="362"/>
      <c r="D30" s="362"/>
      <c r="E30" s="363"/>
      <c r="F30" s="542">
        <v>21</v>
      </c>
      <c r="G30" s="542">
        <v>20.5</v>
      </c>
      <c r="H30" s="542">
        <v>22.2</v>
      </c>
      <c r="I30" s="542">
        <v>22.1</v>
      </c>
      <c r="J30" s="542">
        <v>22.3</v>
      </c>
      <c r="K30" s="543" t="s">
        <v>349</v>
      </c>
      <c r="L30" s="364">
        <v>-1.3000000000000007</v>
      </c>
    </row>
    <row r="31" spans="1:12" s="110" customFormat="1" ht="15" customHeight="1" x14ac:dyDescent="0.2">
      <c r="A31" s="365"/>
      <c r="B31" s="366" t="s">
        <v>111</v>
      </c>
      <c r="C31" s="362"/>
      <c r="D31" s="362"/>
      <c r="E31" s="363"/>
      <c r="F31" s="542">
        <v>12.5</v>
      </c>
      <c r="G31" s="542">
        <v>27.3</v>
      </c>
      <c r="H31" s="542">
        <v>10</v>
      </c>
      <c r="I31" s="542">
        <v>16.7</v>
      </c>
      <c r="J31" s="542">
        <v>31.2</v>
      </c>
      <c r="K31" s="543" t="s">
        <v>349</v>
      </c>
      <c r="L31" s="364">
        <v>-18.7</v>
      </c>
    </row>
    <row r="32" spans="1:12" s="110" customFormat="1" ht="15" customHeight="1" x14ac:dyDescent="0.2">
      <c r="A32" s="367" t="s">
        <v>113</v>
      </c>
      <c r="B32" s="368" t="s">
        <v>181</v>
      </c>
      <c r="C32" s="362"/>
      <c r="D32" s="362"/>
      <c r="E32" s="363"/>
      <c r="F32" s="542">
        <v>20.399999999999999</v>
      </c>
      <c r="G32" s="542">
        <v>28.9</v>
      </c>
      <c r="H32" s="542">
        <v>28.6</v>
      </c>
      <c r="I32" s="542">
        <v>21</v>
      </c>
      <c r="J32" s="544">
        <v>22.8</v>
      </c>
      <c r="K32" s="543" t="s">
        <v>349</v>
      </c>
      <c r="L32" s="364">
        <v>-2.4000000000000021</v>
      </c>
    </row>
    <row r="33" spans="1:12" s="110" customFormat="1" ht="15" customHeight="1" x14ac:dyDescent="0.2">
      <c r="A33" s="367"/>
      <c r="B33" s="368" t="s">
        <v>182</v>
      </c>
      <c r="C33" s="362"/>
      <c r="D33" s="362"/>
      <c r="E33" s="363"/>
      <c r="F33" s="542">
        <v>33</v>
      </c>
      <c r="G33" s="542">
        <v>29.1</v>
      </c>
      <c r="H33" s="542">
        <v>36</v>
      </c>
      <c r="I33" s="542">
        <v>34.200000000000003</v>
      </c>
      <c r="J33" s="542">
        <v>32.200000000000003</v>
      </c>
      <c r="K33" s="543" t="s">
        <v>349</v>
      </c>
      <c r="L33" s="364">
        <v>0.79999999999999716</v>
      </c>
    </row>
    <row r="34" spans="1:12" s="369" customFormat="1" ht="15" customHeight="1" x14ac:dyDescent="0.2">
      <c r="A34" s="367" t="s">
        <v>113</v>
      </c>
      <c r="B34" s="368" t="s">
        <v>116</v>
      </c>
      <c r="C34" s="362"/>
      <c r="D34" s="362"/>
      <c r="E34" s="363"/>
      <c r="F34" s="542">
        <v>23.7</v>
      </c>
      <c r="G34" s="542">
        <v>26.9</v>
      </c>
      <c r="H34" s="542">
        <v>31.1</v>
      </c>
      <c r="I34" s="542">
        <v>25.2</v>
      </c>
      <c r="J34" s="542">
        <v>25.2</v>
      </c>
      <c r="K34" s="543" t="s">
        <v>349</v>
      </c>
      <c r="L34" s="364">
        <v>-1.5</v>
      </c>
    </row>
    <row r="35" spans="1:12" s="369" customFormat="1" ht="11.25" x14ac:dyDescent="0.2">
      <c r="A35" s="370"/>
      <c r="B35" s="371" t="s">
        <v>117</v>
      </c>
      <c r="C35" s="372"/>
      <c r="D35" s="372"/>
      <c r="E35" s="373"/>
      <c r="F35" s="545">
        <v>30.2</v>
      </c>
      <c r="G35" s="545">
        <v>36</v>
      </c>
      <c r="H35" s="545">
        <v>30.9</v>
      </c>
      <c r="I35" s="545">
        <v>29.4</v>
      </c>
      <c r="J35" s="546">
        <v>28.7</v>
      </c>
      <c r="K35" s="547" t="s">
        <v>349</v>
      </c>
      <c r="L35" s="374">
        <v>1.5</v>
      </c>
    </row>
    <row r="36" spans="1:12" s="369" customFormat="1" ht="15.95" customHeight="1" x14ac:dyDescent="0.2">
      <c r="A36" s="375" t="s">
        <v>350</v>
      </c>
      <c r="B36" s="376"/>
      <c r="C36" s="377"/>
      <c r="D36" s="376"/>
      <c r="E36" s="378"/>
      <c r="F36" s="548">
        <v>1777</v>
      </c>
      <c r="G36" s="548">
        <v>1132</v>
      </c>
      <c r="H36" s="548">
        <v>1563</v>
      </c>
      <c r="I36" s="548">
        <v>1555</v>
      </c>
      <c r="J36" s="548">
        <v>1775</v>
      </c>
      <c r="K36" s="549">
        <v>2</v>
      </c>
      <c r="L36" s="380">
        <v>0.11267605633802817</v>
      </c>
    </row>
    <row r="37" spans="1:12" s="369" customFormat="1" ht="15.95" customHeight="1" x14ac:dyDescent="0.2">
      <c r="A37" s="381"/>
      <c r="B37" s="382" t="s">
        <v>113</v>
      </c>
      <c r="C37" s="382" t="s">
        <v>351</v>
      </c>
      <c r="D37" s="382"/>
      <c r="E37" s="383"/>
      <c r="F37" s="548">
        <v>440</v>
      </c>
      <c r="G37" s="548">
        <v>328</v>
      </c>
      <c r="H37" s="548">
        <v>486</v>
      </c>
      <c r="I37" s="548">
        <v>405</v>
      </c>
      <c r="J37" s="548">
        <v>456</v>
      </c>
      <c r="K37" s="549">
        <v>-16</v>
      </c>
      <c r="L37" s="380">
        <v>-3.5087719298245612</v>
      </c>
    </row>
    <row r="38" spans="1:12" s="369" customFormat="1" ht="15.95" customHeight="1" x14ac:dyDescent="0.2">
      <c r="A38" s="381"/>
      <c r="B38" s="384" t="s">
        <v>105</v>
      </c>
      <c r="C38" s="384" t="s">
        <v>106</v>
      </c>
      <c r="D38" s="385"/>
      <c r="E38" s="383"/>
      <c r="F38" s="548">
        <v>1020</v>
      </c>
      <c r="G38" s="548">
        <v>571</v>
      </c>
      <c r="H38" s="548">
        <v>859</v>
      </c>
      <c r="I38" s="548">
        <v>916</v>
      </c>
      <c r="J38" s="550">
        <v>1123</v>
      </c>
      <c r="K38" s="549">
        <v>-103</v>
      </c>
      <c r="L38" s="380">
        <v>-9.1718610863757792</v>
      </c>
    </row>
    <row r="39" spans="1:12" s="369" customFormat="1" ht="15.95" customHeight="1" x14ac:dyDescent="0.2">
      <c r="A39" s="381"/>
      <c r="B39" s="385"/>
      <c r="C39" s="382" t="s">
        <v>352</v>
      </c>
      <c r="D39" s="385"/>
      <c r="E39" s="383"/>
      <c r="F39" s="548">
        <v>216</v>
      </c>
      <c r="G39" s="548">
        <v>163</v>
      </c>
      <c r="H39" s="548">
        <v>233</v>
      </c>
      <c r="I39" s="548">
        <v>183</v>
      </c>
      <c r="J39" s="548">
        <v>237</v>
      </c>
      <c r="K39" s="549">
        <v>-21</v>
      </c>
      <c r="L39" s="380">
        <v>-8.8607594936708853</v>
      </c>
    </row>
    <row r="40" spans="1:12" s="369" customFormat="1" ht="15.95" customHeight="1" x14ac:dyDescent="0.2">
      <c r="A40" s="381"/>
      <c r="B40" s="384"/>
      <c r="C40" s="384" t="s">
        <v>107</v>
      </c>
      <c r="D40" s="385"/>
      <c r="E40" s="383"/>
      <c r="F40" s="548">
        <v>757</v>
      </c>
      <c r="G40" s="548">
        <v>561</v>
      </c>
      <c r="H40" s="548">
        <v>704</v>
      </c>
      <c r="I40" s="548">
        <v>639</v>
      </c>
      <c r="J40" s="548">
        <v>652</v>
      </c>
      <c r="K40" s="549">
        <v>105</v>
      </c>
      <c r="L40" s="380">
        <v>16.104294478527606</v>
      </c>
    </row>
    <row r="41" spans="1:12" s="369" customFormat="1" ht="24" customHeight="1" x14ac:dyDescent="0.2">
      <c r="A41" s="381"/>
      <c r="B41" s="385"/>
      <c r="C41" s="382" t="s">
        <v>352</v>
      </c>
      <c r="D41" s="385"/>
      <c r="E41" s="383"/>
      <c r="F41" s="548">
        <v>224</v>
      </c>
      <c r="G41" s="548">
        <v>165</v>
      </c>
      <c r="H41" s="548">
        <v>253</v>
      </c>
      <c r="I41" s="548">
        <v>222</v>
      </c>
      <c r="J41" s="550">
        <v>219</v>
      </c>
      <c r="K41" s="549">
        <v>5</v>
      </c>
      <c r="L41" s="380">
        <v>2.2831050228310503</v>
      </c>
    </row>
    <row r="42" spans="1:12" s="110" customFormat="1" ht="15" customHeight="1" x14ac:dyDescent="0.2">
      <c r="A42" s="381"/>
      <c r="B42" s="384" t="s">
        <v>113</v>
      </c>
      <c r="C42" s="384" t="s">
        <v>353</v>
      </c>
      <c r="D42" s="385"/>
      <c r="E42" s="383"/>
      <c r="F42" s="548">
        <v>337</v>
      </c>
      <c r="G42" s="548">
        <v>192</v>
      </c>
      <c r="H42" s="548">
        <v>444</v>
      </c>
      <c r="I42" s="548">
        <v>263</v>
      </c>
      <c r="J42" s="548">
        <v>333</v>
      </c>
      <c r="K42" s="549">
        <v>4</v>
      </c>
      <c r="L42" s="380">
        <v>1.2012012012012012</v>
      </c>
    </row>
    <row r="43" spans="1:12" s="110" customFormat="1" ht="15" customHeight="1" x14ac:dyDescent="0.2">
      <c r="A43" s="381"/>
      <c r="B43" s="385"/>
      <c r="C43" s="382" t="s">
        <v>352</v>
      </c>
      <c r="D43" s="385"/>
      <c r="E43" s="383"/>
      <c r="F43" s="548">
        <v>111</v>
      </c>
      <c r="G43" s="548">
        <v>74</v>
      </c>
      <c r="H43" s="548">
        <v>165</v>
      </c>
      <c r="I43" s="548">
        <v>98</v>
      </c>
      <c r="J43" s="548">
        <v>116</v>
      </c>
      <c r="K43" s="549">
        <v>-5</v>
      </c>
      <c r="L43" s="380">
        <v>-4.3103448275862073</v>
      </c>
    </row>
    <row r="44" spans="1:12" s="110" customFormat="1" ht="15" customHeight="1" x14ac:dyDescent="0.2">
      <c r="A44" s="381"/>
      <c r="B44" s="384"/>
      <c r="C44" s="366" t="s">
        <v>109</v>
      </c>
      <c r="D44" s="385"/>
      <c r="E44" s="383"/>
      <c r="F44" s="548">
        <v>1162</v>
      </c>
      <c r="G44" s="548">
        <v>791</v>
      </c>
      <c r="H44" s="548">
        <v>965</v>
      </c>
      <c r="I44" s="548">
        <v>1040</v>
      </c>
      <c r="J44" s="550">
        <v>1170</v>
      </c>
      <c r="K44" s="549">
        <v>-8</v>
      </c>
      <c r="L44" s="380">
        <v>-0.68376068376068377</v>
      </c>
    </row>
    <row r="45" spans="1:12" s="110" customFormat="1" ht="15" customHeight="1" x14ac:dyDescent="0.2">
      <c r="A45" s="381"/>
      <c r="B45" s="385"/>
      <c r="C45" s="382" t="s">
        <v>352</v>
      </c>
      <c r="D45" s="385"/>
      <c r="E45" s="383"/>
      <c r="F45" s="548">
        <v>272</v>
      </c>
      <c r="G45" s="548">
        <v>222</v>
      </c>
      <c r="H45" s="548">
        <v>288</v>
      </c>
      <c r="I45" s="548">
        <v>252</v>
      </c>
      <c r="J45" s="548">
        <v>278</v>
      </c>
      <c r="K45" s="549">
        <v>-6</v>
      </c>
      <c r="L45" s="380">
        <v>-2.1582733812949639</v>
      </c>
    </row>
    <row r="46" spans="1:12" s="110" customFormat="1" ht="15" customHeight="1" x14ac:dyDescent="0.2">
      <c r="A46" s="381"/>
      <c r="B46" s="384"/>
      <c r="C46" s="366" t="s">
        <v>110</v>
      </c>
      <c r="D46" s="385"/>
      <c r="E46" s="383"/>
      <c r="F46" s="548">
        <v>262</v>
      </c>
      <c r="G46" s="548">
        <v>127</v>
      </c>
      <c r="H46" s="548">
        <v>144</v>
      </c>
      <c r="I46" s="548">
        <v>240</v>
      </c>
      <c r="J46" s="548">
        <v>256</v>
      </c>
      <c r="K46" s="549">
        <v>6</v>
      </c>
      <c r="L46" s="380">
        <v>2.34375</v>
      </c>
    </row>
    <row r="47" spans="1:12" s="110" customFormat="1" ht="15" customHeight="1" x14ac:dyDescent="0.2">
      <c r="A47" s="381"/>
      <c r="B47" s="385"/>
      <c r="C47" s="382" t="s">
        <v>352</v>
      </c>
      <c r="D47" s="385"/>
      <c r="E47" s="383"/>
      <c r="F47" s="548" t="s">
        <v>513</v>
      </c>
      <c r="G47" s="548">
        <v>26</v>
      </c>
      <c r="H47" s="548" t="s">
        <v>513</v>
      </c>
      <c r="I47" s="548" t="s">
        <v>513</v>
      </c>
      <c r="J47" s="550">
        <v>57</v>
      </c>
      <c r="K47" s="549" t="s">
        <v>513</v>
      </c>
      <c r="L47" s="380" t="s">
        <v>513</v>
      </c>
    </row>
    <row r="48" spans="1:12" s="110" customFormat="1" ht="15" customHeight="1" x14ac:dyDescent="0.2">
      <c r="A48" s="381"/>
      <c r="B48" s="385"/>
      <c r="C48" s="366" t="s">
        <v>111</v>
      </c>
      <c r="D48" s="386"/>
      <c r="E48" s="387"/>
      <c r="F48" s="548">
        <v>16</v>
      </c>
      <c r="G48" s="548">
        <v>22</v>
      </c>
      <c r="H48" s="548">
        <v>10</v>
      </c>
      <c r="I48" s="548">
        <v>12</v>
      </c>
      <c r="J48" s="548">
        <v>16</v>
      </c>
      <c r="K48" s="549">
        <v>0</v>
      </c>
      <c r="L48" s="380">
        <v>0</v>
      </c>
    </row>
    <row r="49" spans="1:12" s="110" customFormat="1" ht="15" customHeight="1" x14ac:dyDescent="0.2">
      <c r="A49" s="381"/>
      <c r="B49" s="385"/>
      <c r="C49" s="382" t="s">
        <v>352</v>
      </c>
      <c r="D49" s="385"/>
      <c r="E49" s="383"/>
      <c r="F49" s="548" t="s">
        <v>513</v>
      </c>
      <c r="G49" s="548">
        <v>6</v>
      </c>
      <c r="H49" s="548" t="s">
        <v>513</v>
      </c>
      <c r="I49" s="548" t="s">
        <v>513</v>
      </c>
      <c r="J49" s="548">
        <v>5</v>
      </c>
      <c r="K49" s="549" t="s">
        <v>513</v>
      </c>
      <c r="L49" s="380" t="s">
        <v>513</v>
      </c>
    </row>
    <row r="50" spans="1:12" s="110" customFormat="1" ht="15" customHeight="1" x14ac:dyDescent="0.2">
      <c r="A50" s="381"/>
      <c r="B50" s="384" t="s">
        <v>113</v>
      </c>
      <c r="C50" s="382" t="s">
        <v>181</v>
      </c>
      <c r="D50" s="385"/>
      <c r="E50" s="383"/>
      <c r="F50" s="548" t="s">
        <v>513</v>
      </c>
      <c r="G50" s="548">
        <v>641</v>
      </c>
      <c r="H50" s="548" t="s">
        <v>513</v>
      </c>
      <c r="I50" s="548" t="s">
        <v>513</v>
      </c>
      <c r="J50" s="550">
        <v>1228</v>
      </c>
      <c r="K50" s="549" t="s">
        <v>513</v>
      </c>
      <c r="L50" s="380" t="s">
        <v>513</v>
      </c>
    </row>
    <row r="51" spans="1:12" s="110" customFormat="1" ht="15" customHeight="1" x14ac:dyDescent="0.2">
      <c r="A51" s="381"/>
      <c r="B51" s="385"/>
      <c r="C51" s="382" t="s">
        <v>352</v>
      </c>
      <c r="D51" s="385"/>
      <c r="E51" s="383"/>
      <c r="F51" s="548">
        <v>236</v>
      </c>
      <c r="G51" s="548">
        <v>185</v>
      </c>
      <c r="H51" s="548">
        <v>295</v>
      </c>
      <c r="I51" s="548">
        <v>201</v>
      </c>
      <c r="J51" s="548">
        <v>280</v>
      </c>
      <c r="K51" s="549">
        <v>-44</v>
      </c>
      <c r="L51" s="380">
        <v>-15.714285714285714</v>
      </c>
    </row>
    <row r="52" spans="1:12" s="110" customFormat="1" ht="15" customHeight="1" x14ac:dyDescent="0.2">
      <c r="A52" s="381"/>
      <c r="B52" s="384"/>
      <c r="C52" s="382" t="s">
        <v>182</v>
      </c>
      <c r="D52" s="385"/>
      <c r="E52" s="383"/>
      <c r="F52" s="548">
        <v>618</v>
      </c>
      <c r="G52" s="548">
        <v>491</v>
      </c>
      <c r="H52" s="548">
        <v>530</v>
      </c>
      <c r="I52" s="548">
        <v>596</v>
      </c>
      <c r="J52" s="548">
        <v>547</v>
      </c>
      <c r="K52" s="549">
        <v>71</v>
      </c>
      <c r="L52" s="380">
        <v>12.979890310786105</v>
      </c>
    </row>
    <row r="53" spans="1:12" s="269" customFormat="1" ht="11.25" customHeight="1" x14ac:dyDescent="0.2">
      <c r="A53" s="381"/>
      <c r="B53" s="385"/>
      <c r="C53" s="382" t="s">
        <v>352</v>
      </c>
      <c r="D53" s="385"/>
      <c r="E53" s="383"/>
      <c r="F53" s="548">
        <v>204</v>
      </c>
      <c r="G53" s="548">
        <v>143</v>
      </c>
      <c r="H53" s="548">
        <v>191</v>
      </c>
      <c r="I53" s="548">
        <v>204</v>
      </c>
      <c r="J53" s="550">
        <v>176</v>
      </c>
      <c r="K53" s="549">
        <v>28</v>
      </c>
      <c r="L53" s="380">
        <v>15.909090909090908</v>
      </c>
    </row>
    <row r="54" spans="1:12" s="151" customFormat="1" ht="12.75" customHeight="1" x14ac:dyDescent="0.2">
      <c r="A54" s="381"/>
      <c r="B54" s="384" t="s">
        <v>113</v>
      </c>
      <c r="C54" s="384" t="s">
        <v>116</v>
      </c>
      <c r="D54" s="385"/>
      <c r="E54" s="383"/>
      <c r="F54" s="548">
        <v>1497</v>
      </c>
      <c r="G54" s="548">
        <v>871</v>
      </c>
      <c r="H54" s="548">
        <v>1275</v>
      </c>
      <c r="I54" s="548">
        <v>1223</v>
      </c>
      <c r="J54" s="548">
        <v>1514</v>
      </c>
      <c r="K54" s="549">
        <v>-17</v>
      </c>
      <c r="L54" s="380">
        <v>-1.1228533685601056</v>
      </c>
    </row>
    <row r="55" spans="1:12" ht="11.25" x14ac:dyDescent="0.2">
      <c r="A55" s="381"/>
      <c r="B55" s="385"/>
      <c r="C55" s="382" t="s">
        <v>352</v>
      </c>
      <c r="D55" s="385"/>
      <c r="E55" s="383"/>
      <c r="F55" s="548">
        <v>355</v>
      </c>
      <c r="G55" s="548">
        <v>234</v>
      </c>
      <c r="H55" s="548">
        <v>397</v>
      </c>
      <c r="I55" s="548">
        <v>308</v>
      </c>
      <c r="J55" s="548">
        <v>381</v>
      </c>
      <c r="K55" s="549">
        <v>-26</v>
      </c>
      <c r="L55" s="380">
        <v>-6.8241469816272966</v>
      </c>
    </row>
    <row r="56" spans="1:12" ht="14.25" customHeight="1" x14ac:dyDescent="0.2">
      <c r="A56" s="381"/>
      <c r="B56" s="385"/>
      <c r="C56" s="384" t="s">
        <v>117</v>
      </c>
      <c r="D56" s="385"/>
      <c r="E56" s="383"/>
      <c r="F56" s="548">
        <v>278</v>
      </c>
      <c r="G56" s="548">
        <v>261</v>
      </c>
      <c r="H56" s="548">
        <v>288</v>
      </c>
      <c r="I56" s="548">
        <v>330</v>
      </c>
      <c r="J56" s="548">
        <v>261</v>
      </c>
      <c r="K56" s="549">
        <v>17</v>
      </c>
      <c r="L56" s="380">
        <v>6.5134099616858236</v>
      </c>
    </row>
    <row r="57" spans="1:12" ht="18.75" customHeight="1" x14ac:dyDescent="0.2">
      <c r="A57" s="388"/>
      <c r="B57" s="389"/>
      <c r="C57" s="390" t="s">
        <v>352</v>
      </c>
      <c r="D57" s="389"/>
      <c r="E57" s="391"/>
      <c r="F57" s="551">
        <v>84</v>
      </c>
      <c r="G57" s="552">
        <v>94</v>
      </c>
      <c r="H57" s="552">
        <v>89</v>
      </c>
      <c r="I57" s="552">
        <v>97</v>
      </c>
      <c r="J57" s="552">
        <v>75</v>
      </c>
      <c r="K57" s="553">
        <f t="shared" ref="K57" si="0">IF(OR(F57=".",J57=".")=TRUE,".",IF(OR(F57="*",J57="*")=TRUE,"*",IF(AND(F57="-",J57="-")=TRUE,"-",IF(AND(ISNUMBER(J57),ISNUMBER(F57))=TRUE,IF(F57-J57=0,0,F57-J57),IF(ISNUMBER(F57)=TRUE,F57,-J57)))))</f>
        <v>9</v>
      </c>
      <c r="L57" s="392">
        <f t="shared" ref="L57" si="1">IF(K57 =".",".",IF(K57 ="*","*",IF(K57="-","-",IF(K57=0,0,IF(OR(J57="-",J57=".",F57="-",F57=".")=TRUE,"X",IF(J57=0,"0,0",IF(ABS(K57*100/J57)&gt;250,".X",(K57*100/J57))))))))</f>
        <v>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1827</v>
      </c>
      <c r="E11" s="114">
        <v>1181</v>
      </c>
      <c r="F11" s="114">
        <v>2059</v>
      </c>
      <c r="G11" s="114">
        <v>1588</v>
      </c>
      <c r="H11" s="140">
        <v>1821</v>
      </c>
      <c r="I11" s="115">
        <v>6</v>
      </c>
      <c r="J11" s="116">
        <v>0.32948929159802304</v>
      </c>
    </row>
    <row r="12" spans="1:15" s="110" customFormat="1" ht="24.95" customHeight="1" x14ac:dyDescent="0.2">
      <c r="A12" s="193" t="s">
        <v>132</v>
      </c>
      <c r="B12" s="194" t="s">
        <v>133</v>
      </c>
      <c r="C12" s="113">
        <v>3.3388067870826492</v>
      </c>
      <c r="D12" s="115">
        <v>61</v>
      </c>
      <c r="E12" s="114">
        <v>11</v>
      </c>
      <c r="F12" s="114">
        <v>52</v>
      </c>
      <c r="G12" s="114">
        <v>36</v>
      </c>
      <c r="H12" s="140">
        <v>114</v>
      </c>
      <c r="I12" s="115">
        <v>-53</v>
      </c>
      <c r="J12" s="116">
        <v>-46.491228070175438</v>
      </c>
    </row>
    <row r="13" spans="1:15" s="110" customFormat="1" ht="24.95" customHeight="1" x14ac:dyDescent="0.2">
      <c r="A13" s="193" t="s">
        <v>134</v>
      </c>
      <c r="B13" s="199" t="s">
        <v>214</v>
      </c>
      <c r="C13" s="113">
        <v>2.9009304871373836</v>
      </c>
      <c r="D13" s="115">
        <v>53</v>
      </c>
      <c r="E13" s="114">
        <v>18</v>
      </c>
      <c r="F13" s="114">
        <v>27</v>
      </c>
      <c r="G13" s="114">
        <v>42</v>
      </c>
      <c r="H13" s="140">
        <v>36</v>
      </c>
      <c r="I13" s="115">
        <v>17</v>
      </c>
      <c r="J13" s="116">
        <v>47.222222222222221</v>
      </c>
    </row>
    <row r="14" spans="1:15" s="287" customFormat="1" ht="24.95" customHeight="1" x14ac:dyDescent="0.2">
      <c r="A14" s="193" t="s">
        <v>215</v>
      </c>
      <c r="B14" s="199" t="s">
        <v>137</v>
      </c>
      <c r="C14" s="113">
        <v>17.78872468527641</v>
      </c>
      <c r="D14" s="115">
        <v>325</v>
      </c>
      <c r="E14" s="114">
        <v>155</v>
      </c>
      <c r="F14" s="114">
        <v>356</v>
      </c>
      <c r="G14" s="114">
        <v>244</v>
      </c>
      <c r="H14" s="140">
        <v>344</v>
      </c>
      <c r="I14" s="115">
        <v>-19</v>
      </c>
      <c r="J14" s="116">
        <v>-5.5232558139534884</v>
      </c>
      <c r="K14" s="110"/>
      <c r="L14" s="110"/>
      <c r="M14" s="110"/>
      <c r="N14" s="110"/>
      <c r="O14" s="110"/>
    </row>
    <row r="15" spans="1:15" s="110" customFormat="1" ht="24.95" customHeight="1" x14ac:dyDescent="0.2">
      <c r="A15" s="193" t="s">
        <v>216</v>
      </c>
      <c r="B15" s="199" t="s">
        <v>217</v>
      </c>
      <c r="C15" s="113">
        <v>5.8565955117679254</v>
      </c>
      <c r="D15" s="115">
        <v>107</v>
      </c>
      <c r="E15" s="114">
        <v>41</v>
      </c>
      <c r="F15" s="114">
        <v>68</v>
      </c>
      <c r="G15" s="114">
        <v>49</v>
      </c>
      <c r="H15" s="140">
        <v>59</v>
      </c>
      <c r="I15" s="115">
        <v>48</v>
      </c>
      <c r="J15" s="116">
        <v>81.355932203389827</v>
      </c>
    </row>
    <row r="16" spans="1:15" s="287" customFormat="1" ht="24.95" customHeight="1" x14ac:dyDescent="0.2">
      <c r="A16" s="193" t="s">
        <v>218</v>
      </c>
      <c r="B16" s="199" t="s">
        <v>141</v>
      </c>
      <c r="C16" s="113">
        <v>7.991242474001095</v>
      </c>
      <c r="D16" s="115">
        <v>146</v>
      </c>
      <c r="E16" s="114">
        <v>88</v>
      </c>
      <c r="F16" s="114">
        <v>206</v>
      </c>
      <c r="G16" s="114">
        <v>128</v>
      </c>
      <c r="H16" s="140">
        <v>195</v>
      </c>
      <c r="I16" s="115">
        <v>-49</v>
      </c>
      <c r="J16" s="116">
        <v>-25.128205128205128</v>
      </c>
      <c r="K16" s="110"/>
      <c r="L16" s="110"/>
      <c r="M16" s="110"/>
      <c r="N16" s="110"/>
      <c r="O16" s="110"/>
    </row>
    <row r="17" spans="1:15" s="110" customFormat="1" ht="24.95" customHeight="1" x14ac:dyDescent="0.2">
      <c r="A17" s="193" t="s">
        <v>142</v>
      </c>
      <c r="B17" s="199" t="s">
        <v>220</v>
      </c>
      <c r="C17" s="113">
        <v>3.9408866995073892</v>
      </c>
      <c r="D17" s="115">
        <v>72</v>
      </c>
      <c r="E17" s="114">
        <v>26</v>
      </c>
      <c r="F17" s="114">
        <v>82</v>
      </c>
      <c r="G17" s="114">
        <v>67</v>
      </c>
      <c r="H17" s="140">
        <v>90</v>
      </c>
      <c r="I17" s="115">
        <v>-18</v>
      </c>
      <c r="J17" s="116">
        <v>-20</v>
      </c>
    </row>
    <row r="18" spans="1:15" s="287" customFormat="1" ht="24.95" customHeight="1" x14ac:dyDescent="0.2">
      <c r="A18" s="201" t="s">
        <v>144</v>
      </c>
      <c r="B18" s="202" t="s">
        <v>145</v>
      </c>
      <c r="C18" s="113">
        <v>12.424740010946907</v>
      </c>
      <c r="D18" s="115">
        <v>227</v>
      </c>
      <c r="E18" s="114">
        <v>79</v>
      </c>
      <c r="F18" s="114">
        <v>233</v>
      </c>
      <c r="G18" s="114">
        <v>222</v>
      </c>
      <c r="H18" s="140">
        <v>229</v>
      </c>
      <c r="I18" s="115">
        <v>-2</v>
      </c>
      <c r="J18" s="116">
        <v>-0.8733624454148472</v>
      </c>
      <c r="K18" s="110"/>
      <c r="L18" s="110"/>
      <c r="M18" s="110"/>
      <c r="N18" s="110"/>
      <c r="O18" s="110"/>
    </row>
    <row r="19" spans="1:15" s="110" customFormat="1" ht="24.95" customHeight="1" x14ac:dyDescent="0.2">
      <c r="A19" s="193" t="s">
        <v>146</v>
      </c>
      <c r="B19" s="199" t="s">
        <v>147</v>
      </c>
      <c r="C19" s="113">
        <v>14.668856048166393</v>
      </c>
      <c r="D19" s="115">
        <v>268</v>
      </c>
      <c r="E19" s="114">
        <v>214</v>
      </c>
      <c r="F19" s="114">
        <v>322</v>
      </c>
      <c r="G19" s="114">
        <v>194</v>
      </c>
      <c r="H19" s="140">
        <v>258</v>
      </c>
      <c r="I19" s="115">
        <v>10</v>
      </c>
      <c r="J19" s="116">
        <v>3.8759689922480618</v>
      </c>
    </row>
    <row r="20" spans="1:15" s="287" customFormat="1" ht="24.95" customHeight="1" x14ac:dyDescent="0.2">
      <c r="A20" s="193" t="s">
        <v>148</v>
      </c>
      <c r="B20" s="199" t="s">
        <v>149</v>
      </c>
      <c r="C20" s="113">
        <v>5.7471264367816088</v>
      </c>
      <c r="D20" s="115">
        <v>105</v>
      </c>
      <c r="E20" s="114">
        <v>112</v>
      </c>
      <c r="F20" s="114">
        <v>99</v>
      </c>
      <c r="G20" s="114">
        <v>100</v>
      </c>
      <c r="H20" s="140">
        <v>117</v>
      </c>
      <c r="I20" s="115">
        <v>-12</v>
      </c>
      <c r="J20" s="116">
        <v>-10.256410256410257</v>
      </c>
      <c r="K20" s="110"/>
      <c r="L20" s="110"/>
      <c r="M20" s="110"/>
      <c r="N20" s="110"/>
      <c r="O20" s="110"/>
    </row>
    <row r="21" spans="1:15" s="110" customFormat="1" ht="24.95" customHeight="1" x14ac:dyDescent="0.2">
      <c r="A21" s="201" t="s">
        <v>150</v>
      </c>
      <c r="B21" s="202" t="s">
        <v>151</v>
      </c>
      <c r="C21" s="113">
        <v>5.4187192118226601</v>
      </c>
      <c r="D21" s="115">
        <v>99</v>
      </c>
      <c r="E21" s="114">
        <v>124</v>
      </c>
      <c r="F21" s="114">
        <v>127</v>
      </c>
      <c r="G21" s="114">
        <v>169</v>
      </c>
      <c r="H21" s="140">
        <v>124</v>
      </c>
      <c r="I21" s="115">
        <v>-25</v>
      </c>
      <c r="J21" s="116">
        <v>-20.161290322580644</v>
      </c>
    </row>
    <row r="22" spans="1:15" s="110" customFormat="1" ht="24.95" customHeight="1" x14ac:dyDescent="0.2">
      <c r="A22" s="201" t="s">
        <v>152</v>
      </c>
      <c r="B22" s="199" t="s">
        <v>153</v>
      </c>
      <c r="C22" s="113">
        <v>1.80623973727422</v>
      </c>
      <c r="D22" s="115">
        <v>33</v>
      </c>
      <c r="E22" s="114">
        <v>21</v>
      </c>
      <c r="F22" s="114">
        <v>40</v>
      </c>
      <c r="G22" s="114">
        <v>25</v>
      </c>
      <c r="H22" s="140">
        <v>12</v>
      </c>
      <c r="I22" s="115">
        <v>21</v>
      </c>
      <c r="J22" s="116">
        <v>175</v>
      </c>
    </row>
    <row r="23" spans="1:15" s="110" customFormat="1" ht="24.95" customHeight="1" x14ac:dyDescent="0.2">
      <c r="A23" s="193" t="s">
        <v>154</v>
      </c>
      <c r="B23" s="199" t="s">
        <v>155</v>
      </c>
      <c r="C23" s="113">
        <v>1.5325670498084292</v>
      </c>
      <c r="D23" s="115">
        <v>28</v>
      </c>
      <c r="E23" s="114">
        <v>17</v>
      </c>
      <c r="F23" s="114">
        <v>52</v>
      </c>
      <c r="G23" s="114">
        <v>13</v>
      </c>
      <c r="H23" s="140">
        <v>18</v>
      </c>
      <c r="I23" s="115">
        <v>10</v>
      </c>
      <c r="J23" s="116">
        <v>55.555555555555557</v>
      </c>
    </row>
    <row r="24" spans="1:15" s="110" customFormat="1" ht="24.95" customHeight="1" x14ac:dyDescent="0.2">
      <c r="A24" s="193" t="s">
        <v>156</v>
      </c>
      <c r="B24" s="199" t="s">
        <v>221</v>
      </c>
      <c r="C24" s="113">
        <v>6.6228790366721402</v>
      </c>
      <c r="D24" s="115">
        <v>121</v>
      </c>
      <c r="E24" s="114">
        <v>80</v>
      </c>
      <c r="F24" s="114">
        <v>141</v>
      </c>
      <c r="G24" s="114">
        <v>118</v>
      </c>
      <c r="H24" s="140">
        <v>88</v>
      </c>
      <c r="I24" s="115">
        <v>33</v>
      </c>
      <c r="J24" s="116">
        <v>37.5</v>
      </c>
    </row>
    <row r="25" spans="1:15" s="110" customFormat="1" ht="24.95" customHeight="1" x14ac:dyDescent="0.2">
      <c r="A25" s="193" t="s">
        <v>222</v>
      </c>
      <c r="B25" s="204" t="s">
        <v>159</v>
      </c>
      <c r="C25" s="113">
        <v>4.0503557744937053</v>
      </c>
      <c r="D25" s="115">
        <v>74</v>
      </c>
      <c r="E25" s="114">
        <v>59</v>
      </c>
      <c r="F25" s="114">
        <v>83</v>
      </c>
      <c r="G25" s="114">
        <v>101</v>
      </c>
      <c r="H25" s="140">
        <v>78</v>
      </c>
      <c r="I25" s="115">
        <v>-4</v>
      </c>
      <c r="J25" s="116">
        <v>-5.1282051282051286</v>
      </c>
    </row>
    <row r="26" spans="1:15" s="110" customFormat="1" ht="24.95" customHeight="1" x14ac:dyDescent="0.2">
      <c r="A26" s="201">
        <v>782.78300000000002</v>
      </c>
      <c r="B26" s="203" t="s">
        <v>160</v>
      </c>
      <c r="C26" s="113">
        <v>2.4083196496989601</v>
      </c>
      <c r="D26" s="115">
        <v>44</v>
      </c>
      <c r="E26" s="114">
        <v>35</v>
      </c>
      <c r="F26" s="114">
        <v>69</v>
      </c>
      <c r="G26" s="114">
        <v>74</v>
      </c>
      <c r="H26" s="140">
        <v>73</v>
      </c>
      <c r="I26" s="115">
        <v>-29</v>
      </c>
      <c r="J26" s="116">
        <v>-39.726027397260275</v>
      </c>
    </row>
    <row r="27" spans="1:15" s="110" customFormat="1" ht="24.95" customHeight="1" x14ac:dyDescent="0.2">
      <c r="A27" s="193" t="s">
        <v>161</v>
      </c>
      <c r="B27" s="199" t="s">
        <v>162</v>
      </c>
      <c r="C27" s="113">
        <v>2.7914614121510675</v>
      </c>
      <c r="D27" s="115">
        <v>51</v>
      </c>
      <c r="E27" s="114">
        <v>23</v>
      </c>
      <c r="F27" s="114">
        <v>46</v>
      </c>
      <c r="G27" s="114">
        <v>34</v>
      </c>
      <c r="H27" s="140">
        <v>22</v>
      </c>
      <c r="I27" s="115">
        <v>29</v>
      </c>
      <c r="J27" s="116">
        <v>131.81818181818181</v>
      </c>
    </row>
    <row r="28" spans="1:15" s="110" customFormat="1" ht="24.95" customHeight="1" x14ac:dyDescent="0.2">
      <c r="A28" s="193" t="s">
        <v>163</v>
      </c>
      <c r="B28" s="199" t="s">
        <v>164</v>
      </c>
      <c r="C28" s="113">
        <v>3.1198686371100166</v>
      </c>
      <c r="D28" s="115">
        <v>57</v>
      </c>
      <c r="E28" s="114">
        <v>33</v>
      </c>
      <c r="F28" s="114">
        <v>129</v>
      </c>
      <c r="G28" s="114">
        <v>27</v>
      </c>
      <c r="H28" s="140">
        <v>56</v>
      </c>
      <c r="I28" s="115">
        <v>1</v>
      </c>
      <c r="J28" s="116">
        <v>1.7857142857142858</v>
      </c>
    </row>
    <row r="29" spans="1:15" s="110" customFormat="1" ht="24.95" customHeight="1" x14ac:dyDescent="0.2">
      <c r="A29" s="193">
        <v>86</v>
      </c>
      <c r="B29" s="199" t="s">
        <v>165</v>
      </c>
      <c r="C29" s="113">
        <v>4.8713738368910784</v>
      </c>
      <c r="D29" s="115">
        <v>89</v>
      </c>
      <c r="E29" s="114">
        <v>74</v>
      </c>
      <c r="F29" s="114">
        <v>73</v>
      </c>
      <c r="G29" s="114">
        <v>33</v>
      </c>
      <c r="H29" s="140">
        <v>60</v>
      </c>
      <c r="I29" s="115">
        <v>29</v>
      </c>
      <c r="J29" s="116">
        <v>48.333333333333336</v>
      </c>
    </row>
    <row r="30" spans="1:15" s="110" customFormat="1" ht="24.95" customHeight="1" x14ac:dyDescent="0.2">
      <c r="A30" s="193">
        <v>87.88</v>
      </c>
      <c r="B30" s="204" t="s">
        <v>166</v>
      </c>
      <c r="C30" s="113">
        <v>6.9512862616310889</v>
      </c>
      <c r="D30" s="115">
        <v>127</v>
      </c>
      <c r="E30" s="114">
        <v>87</v>
      </c>
      <c r="F30" s="114">
        <v>124</v>
      </c>
      <c r="G30" s="114">
        <v>93</v>
      </c>
      <c r="H30" s="140">
        <v>120</v>
      </c>
      <c r="I30" s="115">
        <v>7</v>
      </c>
      <c r="J30" s="116">
        <v>5.833333333333333</v>
      </c>
    </row>
    <row r="31" spans="1:15" s="110" customFormat="1" ht="24.95" customHeight="1" x14ac:dyDescent="0.2">
      <c r="A31" s="193" t="s">
        <v>167</v>
      </c>
      <c r="B31" s="199" t="s">
        <v>168</v>
      </c>
      <c r="C31" s="113">
        <v>3.5577449370552818</v>
      </c>
      <c r="D31" s="115">
        <v>65</v>
      </c>
      <c r="E31" s="114">
        <v>39</v>
      </c>
      <c r="F31" s="114">
        <v>86</v>
      </c>
      <c r="G31" s="114">
        <v>63</v>
      </c>
      <c r="H31" s="140">
        <v>72</v>
      </c>
      <c r="I31" s="115">
        <v>-7</v>
      </c>
      <c r="J31" s="116">
        <v>-9.7222222222222214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3.3388067870826492</v>
      </c>
      <c r="D34" s="115">
        <v>61</v>
      </c>
      <c r="E34" s="114">
        <v>11</v>
      </c>
      <c r="F34" s="114">
        <v>52</v>
      </c>
      <c r="G34" s="114">
        <v>36</v>
      </c>
      <c r="H34" s="140">
        <v>114</v>
      </c>
      <c r="I34" s="115">
        <v>-53</v>
      </c>
      <c r="J34" s="116">
        <v>-46.491228070175438</v>
      </c>
    </row>
    <row r="35" spans="1:10" s="110" customFormat="1" ht="24.95" customHeight="1" x14ac:dyDescent="0.2">
      <c r="A35" s="292" t="s">
        <v>171</v>
      </c>
      <c r="B35" s="293" t="s">
        <v>172</v>
      </c>
      <c r="C35" s="113">
        <v>33.114395183360699</v>
      </c>
      <c r="D35" s="115">
        <v>605</v>
      </c>
      <c r="E35" s="114">
        <v>252</v>
      </c>
      <c r="F35" s="114">
        <v>616</v>
      </c>
      <c r="G35" s="114">
        <v>508</v>
      </c>
      <c r="H35" s="140">
        <v>609</v>
      </c>
      <c r="I35" s="115">
        <v>-4</v>
      </c>
      <c r="J35" s="116">
        <v>-0.65681444991789817</v>
      </c>
    </row>
    <row r="36" spans="1:10" s="110" customFormat="1" ht="24.95" customHeight="1" x14ac:dyDescent="0.2">
      <c r="A36" s="294" t="s">
        <v>173</v>
      </c>
      <c r="B36" s="295" t="s">
        <v>174</v>
      </c>
      <c r="C36" s="125">
        <v>63.546798029556648</v>
      </c>
      <c r="D36" s="143">
        <v>1161</v>
      </c>
      <c r="E36" s="144">
        <v>918</v>
      </c>
      <c r="F36" s="144">
        <v>1391</v>
      </c>
      <c r="G36" s="144">
        <v>1044</v>
      </c>
      <c r="H36" s="145">
        <v>1098</v>
      </c>
      <c r="I36" s="143">
        <v>63</v>
      </c>
      <c r="J36" s="146">
        <v>5.7377049180327866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1827</v>
      </c>
      <c r="F11" s="264">
        <v>1181</v>
      </c>
      <c r="G11" s="264">
        <v>2059</v>
      </c>
      <c r="H11" s="264">
        <v>1588</v>
      </c>
      <c r="I11" s="265">
        <v>1821</v>
      </c>
      <c r="J11" s="263">
        <v>6</v>
      </c>
      <c r="K11" s="266">
        <v>0.32948929159802304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22.222222222222221</v>
      </c>
      <c r="E13" s="115">
        <v>406</v>
      </c>
      <c r="F13" s="114">
        <v>305</v>
      </c>
      <c r="G13" s="114">
        <v>465</v>
      </c>
      <c r="H13" s="114">
        <v>527</v>
      </c>
      <c r="I13" s="140">
        <v>449</v>
      </c>
      <c r="J13" s="115">
        <v>-43</v>
      </c>
      <c r="K13" s="116">
        <v>-9.5768374164810695</v>
      </c>
    </row>
    <row r="14" spans="1:15" ht="15.95" customHeight="1" x14ac:dyDescent="0.2">
      <c r="A14" s="306" t="s">
        <v>230</v>
      </c>
      <c r="B14" s="307"/>
      <c r="C14" s="308"/>
      <c r="D14" s="113">
        <v>63.108921729611382</v>
      </c>
      <c r="E14" s="115">
        <v>1153</v>
      </c>
      <c r="F14" s="114">
        <v>722</v>
      </c>
      <c r="G14" s="114">
        <v>1365</v>
      </c>
      <c r="H14" s="114">
        <v>911</v>
      </c>
      <c r="I14" s="140">
        <v>1164</v>
      </c>
      <c r="J14" s="115">
        <v>-11</v>
      </c>
      <c r="K14" s="116">
        <v>-0.94501718213058417</v>
      </c>
    </row>
    <row r="15" spans="1:15" ht="15.95" customHeight="1" x14ac:dyDescent="0.2">
      <c r="A15" s="306" t="s">
        <v>231</v>
      </c>
      <c r="B15" s="307"/>
      <c r="C15" s="308"/>
      <c r="D15" s="113">
        <v>8.6480569239189933</v>
      </c>
      <c r="E15" s="115">
        <v>158</v>
      </c>
      <c r="F15" s="114">
        <v>85</v>
      </c>
      <c r="G15" s="114">
        <v>123</v>
      </c>
      <c r="H15" s="114">
        <v>90</v>
      </c>
      <c r="I15" s="140">
        <v>111</v>
      </c>
      <c r="J15" s="115">
        <v>47</v>
      </c>
      <c r="K15" s="116">
        <v>42.342342342342342</v>
      </c>
    </row>
    <row r="16" spans="1:15" ht="15.95" customHeight="1" x14ac:dyDescent="0.2">
      <c r="A16" s="306" t="s">
        <v>232</v>
      </c>
      <c r="B16" s="307"/>
      <c r="C16" s="308"/>
      <c r="D16" s="113">
        <v>6.0207991242474002</v>
      </c>
      <c r="E16" s="115">
        <v>110</v>
      </c>
      <c r="F16" s="114">
        <v>69</v>
      </c>
      <c r="G16" s="114">
        <v>106</v>
      </c>
      <c r="H16" s="114">
        <v>60</v>
      </c>
      <c r="I16" s="140">
        <v>97</v>
      </c>
      <c r="J16" s="115">
        <v>13</v>
      </c>
      <c r="K16" s="116">
        <v>13.402061855670103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2.9009304871373836</v>
      </c>
      <c r="E18" s="115">
        <v>53</v>
      </c>
      <c r="F18" s="114">
        <v>16</v>
      </c>
      <c r="G18" s="114">
        <v>54</v>
      </c>
      <c r="H18" s="114">
        <v>34</v>
      </c>
      <c r="I18" s="140">
        <v>102</v>
      </c>
      <c r="J18" s="115">
        <v>-49</v>
      </c>
      <c r="K18" s="116">
        <v>-48.03921568627451</v>
      </c>
    </row>
    <row r="19" spans="1:11" ht="14.1" customHeight="1" x14ac:dyDescent="0.2">
      <c r="A19" s="306" t="s">
        <v>235</v>
      </c>
      <c r="B19" s="307" t="s">
        <v>236</v>
      </c>
      <c r="C19" s="308"/>
      <c r="D19" s="113">
        <v>0.93048713738368916</v>
      </c>
      <c r="E19" s="115">
        <v>17</v>
      </c>
      <c r="F19" s="114">
        <v>7</v>
      </c>
      <c r="G19" s="114">
        <v>37</v>
      </c>
      <c r="H19" s="114">
        <v>24</v>
      </c>
      <c r="I19" s="140">
        <v>12</v>
      </c>
      <c r="J19" s="115">
        <v>5</v>
      </c>
      <c r="K19" s="116">
        <v>41.666666666666664</v>
      </c>
    </row>
    <row r="20" spans="1:11" ht="14.1" customHeight="1" x14ac:dyDescent="0.2">
      <c r="A20" s="306">
        <v>12</v>
      </c>
      <c r="B20" s="307" t="s">
        <v>237</v>
      </c>
      <c r="C20" s="308"/>
      <c r="D20" s="113">
        <v>1.80623973727422</v>
      </c>
      <c r="E20" s="115">
        <v>33</v>
      </c>
      <c r="F20" s="114">
        <v>12</v>
      </c>
      <c r="G20" s="114">
        <v>35</v>
      </c>
      <c r="H20" s="114">
        <v>29</v>
      </c>
      <c r="I20" s="140">
        <v>40</v>
      </c>
      <c r="J20" s="115">
        <v>-7</v>
      </c>
      <c r="K20" s="116">
        <v>-17.5</v>
      </c>
    </row>
    <row r="21" spans="1:11" ht="14.1" customHeight="1" x14ac:dyDescent="0.2">
      <c r="A21" s="306">
        <v>21</v>
      </c>
      <c r="B21" s="307" t="s">
        <v>238</v>
      </c>
      <c r="C21" s="308"/>
      <c r="D21" s="113">
        <v>0.76628352490421459</v>
      </c>
      <c r="E21" s="115">
        <v>14</v>
      </c>
      <c r="F21" s="114">
        <v>9</v>
      </c>
      <c r="G21" s="114">
        <v>28</v>
      </c>
      <c r="H21" s="114">
        <v>27</v>
      </c>
      <c r="I21" s="140">
        <v>26</v>
      </c>
      <c r="J21" s="115">
        <v>-12</v>
      </c>
      <c r="K21" s="116">
        <v>-46.153846153846153</v>
      </c>
    </row>
    <row r="22" spans="1:11" ht="14.1" customHeight="1" x14ac:dyDescent="0.2">
      <c r="A22" s="306">
        <v>22</v>
      </c>
      <c r="B22" s="307" t="s">
        <v>239</v>
      </c>
      <c r="C22" s="308"/>
      <c r="D22" s="113">
        <v>0.93048713738368916</v>
      </c>
      <c r="E22" s="115">
        <v>17</v>
      </c>
      <c r="F22" s="114">
        <v>11</v>
      </c>
      <c r="G22" s="114">
        <v>53</v>
      </c>
      <c r="H22" s="114">
        <v>23</v>
      </c>
      <c r="I22" s="140">
        <v>19</v>
      </c>
      <c r="J22" s="115">
        <v>-2</v>
      </c>
      <c r="K22" s="116">
        <v>-10.526315789473685</v>
      </c>
    </row>
    <row r="23" spans="1:11" ht="14.1" customHeight="1" x14ac:dyDescent="0.2">
      <c r="A23" s="306">
        <v>23</v>
      </c>
      <c r="B23" s="307" t="s">
        <v>240</v>
      </c>
      <c r="C23" s="308"/>
      <c r="D23" s="113">
        <v>0.38314176245210729</v>
      </c>
      <c r="E23" s="115">
        <v>7</v>
      </c>
      <c r="F23" s="114" t="s">
        <v>513</v>
      </c>
      <c r="G23" s="114">
        <v>12</v>
      </c>
      <c r="H23" s="114">
        <v>10</v>
      </c>
      <c r="I23" s="140">
        <v>5</v>
      </c>
      <c r="J23" s="115">
        <v>2</v>
      </c>
      <c r="K23" s="116">
        <v>40</v>
      </c>
    </row>
    <row r="24" spans="1:11" ht="14.1" customHeight="1" x14ac:dyDescent="0.2">
      <c r="A24" s="306">
        <v>24</v>
      </c>
      <c r="B24" s="307" t="s">
        <v>241</v>
      </c>
      <c r="C24" s="308"/>
      <c r="D24" s="113">
        <v>4.6524356869184453</v>
      </c>
      <c r="E24" s="115">
        <v>85</v>
      </c>
      <c r="F24" s="114">
        <v>60</v>
      </c>
      <c r="G24" s="114">
        <v>112</v>
      </c>
      <c r="H24" s="114">
        <v>97</v>
      </c>
      <c r="I24" s="140">
        <v>123</v>
      </c>
      <c r="J24" s="115">
        <v>-38</v>
      </c>
      <c r="K24" s="116">
        <v>-30.894308943089431</v>
      </c>
    </row>
    <row r="25" spans="1:11" ht="14.1" customHeight="1" x14ac:dyDescent="0.2">
      <c r="A25" s="306">
        <v>25</v>
      </c>
      <c r="B25" s="307" t="s">
        <v>242</v>
      </c>
      <c r="C25" s="308"/>
      <c r="D25" s="113">
        <v>7.3344280240831967</v>
      </c>
      <c r="E25" s="115">
        <v>134</v>
      </c>
      <c r="F25" s="114">
        <v>38</v>
      </c>
      <c r="G25" s="114">
        <v>118</v>
      </c>
      <c r="H25" s="114">
        <v>69</v>
      </c>
      <c r="I25" s="140">
        <v>123</v>
      </c>
      <c r="J25" s="115">
        <v>11</v>
      </c>
      <c r="K25" s="116">
        <v>8.9430894308943092</v>
      </c>
    </row>
    <row r="26" spans="1:11" ht="14.1" customHeight="1" x14ac:dyDescent="0.2">
      <c r="A26" s="306">
        <v>26</v>
      </c>
      <c r="B26" s="307" t="s">
        <v>243</v>
      </c>
      <c r="C26" s="308"/>
      <c r="D26" s="113">
        <v>2.9009304871373836</v>
      </c>
      <c r="E26" s="115">
        <v>53</v>
      </c>
      <c r="F26" s="114">
        <v>20</v>
      </c>
      <c r="G26" s="114">
        <v>63</v>
      </c>
      <c r="H26" s="114">
        <v>27</v>
      </c>
      <c r="I26" s="140">
        <v>47</v>
      </c>
      <c r="J26" s="115">
        <v>6</v>
      </c>
      <c r="K26" s="116">
        <v>12.76595744680851</v>
      </c>
    </row>
    <row r="27" spans="1:11" ht="14.1" customHeight="1" x14ac:dyDescent="0.2">
      <c r="A27" s="306">
        <v>27</v>
      </c>
      <c r="B27" s="307" t="s">
        <v>244</v>
      </c>
      <c r="C27" s="308"/>
      <c r="D27" s="113">
        <v>1.20415982484948</v>
      </c>
      <c r="E27" s="115">
        <v>22</v>
      </c>
      <c r="F27" s="114">
        <v>16</v>
      </c>
      <c r="G27" s="114">
        <v>28</v>
      </c>
      <c r="H27" s="114">
        <v>17</v>
      </c>
      <c r="I27" s="140">
        <v>27</v>
      </c>
      <c r="J27" s="115">
        <v>-5</v>
      </c>
      <c r="K27" s="116">
        <v>-18.518518518518519</v>
      </c>
    </row>
    <row r="28" spans="1:11" ht="14.1" customHeight="1" x14ac:dyDescent="0.2">
      <c r="A28" s="306">
        <v>28</v>
      </c>
      <c r="B28" s="307" t="s">
        <v>245</v>
      </c>
      <c r="C28" s="308"/>
      <c r="D28" s="113">
        <v>0.82101806239737274</v>
      </c>
      <c r="E28" s="115">
        <v>15</v>
      </c>
      <c r="F28" s="114">
        <v>6</v>
      </c>
      <c r="G28" s="114">
        <v>17</v>
      </c>
      <c r="H28" s="114">
        <v>11</v>
      </c>
      <c r="I28" s="140">
        <v>27</v>
      </c>
      <c r="J28" s="115">
        <v>-12</v>
      </c>
      <c r="K28" s="116">
        <v>-44.444444444444443</v>
      </c>
    </row>
    <row r="29" spans="1:11" ht="14.1" customHeight="1" x14ac:dyDescent="0.2">
      <c r="A29" s="306">
        <v>29</v>
      </c>
      <c r="B29" s="307" t="s">
        <v>246</v>
      </c>
      <c r="C29" s="308"/>
      <c r="D29" s="113">
        <v>2.4083196496989601</v>
      </c>
      <c r="E29" s="115">
        <v>44</v>
      </c>
      <c r="F29" s="114">
        <v>41</v>
      </c>
      <c r="G29" s="114">
        <v>83</v>
      </c>
      <c r="H29" s="114">
        <v>75</v>
      </c>
      <c r="I29" s="140">
        <v>62</v>
      </c>
      <c r="J29" s="115">
        <v>-18</v>
      </c>
      <c r="K29" s="116">
        <v>-29.032258064516128</v>
      </c>
    </row>
    <row r="30" spans="1:11" ht="14.1" customHeight="1" x14ac:dyDescent="0.2">
      <c r="A30" s="306" t="s">
        <v>247</v>
      </c>
      <c r="B30" s="307" t="s">
        <v>248</v>
      </c>
      <c r="C30" s="308"/>
      <c r="D30" s="113" t="s">
        <v>513</v>
      </c>
      <c r="E30" s="115" t="s">
        <v>513</v>
      </c>
      <c r="F30" s="114">
        <v>7</v>
      </c>
      <c r="G30" s="114">
        <v>25</v>
      </c>
      <c r="H30" s="114">
        <v>15</v>
      </c>
      <c r="I30" s="140" t="s">
        <v>513</v>
      </c>
      <c r="J30" s="115" t="s">
        <v>513</v>
      </c>
      <c r="K30" s="116" t="s">
        <v>513</v>
      </c>
    </row>
    <row r="31" spans="1:11" ht="14.1" customHeight="1" x14ac:dyDescent="0.2">
      <c r="A31" s="306" t="s">
        <v>249</v>
      </c>
      <c r="B31" s="307" t="s">
        <v>250</v>
      </c>
      <c r="C31" s="308"/>
      <c r="D31" s="113">
        <v>1.6420361247947455</v>
      </c>
      <c r="E31" s="115">
        <v>30</v>
      </c>
      <c r="F31" s="114">
        <v>34</v>
      </c>
      <c r="G31" s="114">
        <v>55</v>
      </c>
      <c r="H31" s="114">
        <v>57</v>
      </c>
      <c r="I31" s="140">
        <v>50</v>
      </c>
      <c r="J31" s="115">
        <v>-20</v>
      </c>
      <c r="K31" s="116">
        <v>-40</v>
      </c>
    </row>
    <row r="32" spans="1:11" ht="14.1" customHeight="1" x14ac:dyDescent="0.2">
      <c r="A32" s="306">
        <v>31</v>
      </c>
      <c r="B32" s="307" t="s">
        <v>251</v>
      </c>
      <c r="C32" s="308"/>
      <c r="D32" s="113">
        <v>0.32840722495894908</v>
      </c>
      <c r="E32" s="115">
        <v>6</v>
      </c>
      <c r="F32" s="114">
        <v>5</v>
      </c>
      <c r="G32" s="114">
        <v>5</v>
      </c>
      <c r="H32" s="114">
        <v>7</v>
      </c>
      <c r="I32" s="140" t="s">
        <v>513</v>
      </c>
      <c r="J32" s="115" t="s">
        <v>513</v>
      </c>
      <c r="K32" s="116" t="s">
        <v>513</v>
      </c>
    </row>
    <row r="33" spans="1:11" ht="14.1" customHeight="1" x14ac:dyDescent="0.2">
      <c r="A33" s="306">
        <v>32</v>
      </c>
      <c r="B33" s="307" t="s">
        <v>252</v>
      </c>
      <c r="C33" s="308"/>
      <c r="D33" s="113">
        <v>3.6124794745484401</v>
      </c>
      <c r="E33" s="115">
        <v>66</v>
      </c>
      <c r="F33" s="114">
        <v>25</v>
      </c>
      <c r="G33" s="114">
        <v>73</v>
      </c>
      <c r="H33" s="114">
        <v>86</v>
      </c>
      <c r="I33" s="140">
        <v>61</v>
      </c>
      <c r="J33" s="115">
        <v>5</v>
      </c>
      <c r="K33" s="116">
        <v>8.1967213114754092</v>
      </c>
    </row>
    <row r="34" spans="1:11" ht="14.1" customHeight="1" x14ac:dyDescent="0.2">
      <c r="A34" s="306">
        <v>33</v>
      </c>
      <c r="B34" s="307" t="s">
        <v>253</v>
      </c>
      <c r="C34" s="308"/>
      <c r="D34" s="113">
        <v>4.0503557744937053</v>
      </c>
      <c r="E34" s="115">
        <v>74</v>
      </c>
      <c r="F34" s="114">
        <v>19</v>
      </c>
      <c r="G34" s="114">
        <v>72</v>
      </c>
      <c r="H34" s="114">
        <v>77</v>
      </c>
      <c r="I34" s="140">
        <v>99</v>
      </c>
      <c r="J34" s="115">
        <v>-25</v>
      </c>
      <c r="K34" s="116">
        <v>-25.252525252525253</v>
      </c>
    </row>
    <row r="35" spans="1:11" ht="14.1" customHeight="1" x14ac:dyDescent="0.2">
      <c r="A35" s="306">
        <v>34</v>
      </c>
      <c r="B35" s="307" t="s">
        <v>254</v>
      </c>
      <c r="C35" s="308"/>
      <c r="D35" s="113">
        <v>3.3935413245758075</v>
      </c>
      <c r="E35" s="115">
        <v>62</v>
      </c>
      <c r="F35" s="114">
        <v>33</v>
      </c>
      <c r="G35" s="114">
        <v>63</v>
      </c>
      <c r="H35" s="114">
        <v>69</v>
      </c>
      <c r="I35" s="140">
        <v>70</v>
      </c>
      <c r="J35" s="115">
        <v>-8</v>
      </c>
      <c r="K35" s="116">
        <v>-11.428571428571429</v>
      </c>
    </row>
    <row r="36" spans="1:11" ht="14.1" customHeight="1" x14ac:dyDescent="0.2">
      <c r="A36" s="306">
        <v>41</v>
      </c>
      <c r="B36" s="307" t="s">
        <v>255</v>
      </c>
      <c r="C36" s="308"/>
      <c r="D36" s="113">
        <v>2.2988505747126435</v>
      </c>
      <c r="E36" s="115">
        <v>42</v>
      </c>
      <c r="F36" s="114">
        <v>5</v>
      </c>
      <c r="G36" s="114">
        <v>5</v>
      </c>
      <c r="H36" s="114">
        <v>9</v>
      </c>
      <c r="I36" s="140">
        <v>5</v>
      </c>
      <c r="J36" s="115">
        <v>37</v>
      </c>
      <c r="K36" s="116" t="s">
        <v>515</v>
      </c>
    </row>
    <row r="37" spans="1:11" ht="14.1" customHeight="1" x14ac:dyDescent="0.2">
      <c r="A37" s="306">
        <v>42</v>
      </c>
      <c r="B37" s="307" t="s">
        <v>256</v>
      </c>
      <c r="C37" s="308"/>
      <c r="D37" s="113">
        <v>0.27367268746579093</v>
      </c>
      <c r="E37" s="115">
        <v>5</v>
      </c>
      <c r="F37" s="114" t="s">
        <v>513</v>
      </c>
      <c r="G37" s="114">
        <v>3</v>
      </c>
      <c r="H37" s="114" t="s">
        <v>513</v>
      </c>
      <c r="I37" s="140" t="s">
        <v>513</v>
      </c>
      <c r="J37" s="115" t="s">
        <v>513</v>
      </c>
      <c r="K37" s="116" t="s">
        <v>513</v>
      </c>
    </row>
    <row r="38" spans="1:11" ht="14.1" customHeight="1" x14ac:dyDescent="0.2">
      <c r="A38" s="306">
        <v>43</v>
      </c>
      <c r="B38" s="307" t="s">
        <v>257</v>
      </c>
      <c r="C38" s="308"/>
      <c r="D38" s="113">
        <v>0.93048713738368916</v>
      </c>
      <c r="E38" s="115">
        <v>17</v>
      </c>
      <c r="F38" s="114">
        <v>7</v>
      </c>
      <c r="G38" s="114">
        <v>54</v>
      </c>
      <c r="H38" s="114">
        <v>12</v>
      </c>
      <c r="I38" s="140">
        <v>13</v>
      </c>
      <c r="J38" s="115">
        <v>4</v>
      </c>
      <c r="K38" s="116">
        <v>30.76923076923077</v>
      </c>
    </row>
    <row r="39" spans="1:11" ht="14.1" customHeight="1" x14ac:dyDescent="0.2">
      <c r="A39" s="306">
        <v>51</v>
      </c>
      <c r="B39" s="307" t="s">
        <v>258</v>
      </c>
      <c r="C39" s="308"/>
      <c r="D39" s="113">
        <v>3.3935413245758075</v>
      </c>
      <c r="E39" s="115">
        <v>62</v>
      </c>
      <c r="F39" s="114">
        <v>80</v>
      </c>
      <c r="G39" s="114">
        <v>87</v>
      </c>
      <c r="H39" s="114">
        <v>87</v>
      </c>
      <c r="I39" s="140">
        <v>92</v>
      </c>
      <c r="J39" s="115">
        <v>-30</v>
      </c>
      <c r="K39" s="116">
        <v>-32.608695652173914</v>
      </c>
    </row>
    <row r="40" spans="1:11" ht="14.1" customHeight="1" x14ac:dyDescent="0.2">
      <c r="A40" s="306" t="s">
        <v>259</v>
      </c>
      <c r="B40" s="307" t="s">
        <v>260</v>
      </c>
      <c r="C40" s="308"/>
      <c r="D40" s="113">
        <v>2.9556650246305418</v>
      </c>
      <c r="E40" s="115">
        <v>54</v>
      </c>
      <c r="F40" s="114">
        <v>72</v>
      </c>
      <c r="G40" s="114">
        <v>77</v>
      </c>
      <c r="H40" s="114">
        <v>80</v>
      </c>
      <c r="I40" s="140">
        <v>80</v>
      </c>
      <c r="J40" s="115">
        <v>-26</v>
      </c>
      <c r="K40" s="116">
        <v>-32.5</v>
      </c>
    </row>
    <row r="41" spans="1:11" ht="14.1" customHeight="1" x14ac:dyDescent="0.2">
      <c r="A41" s="306"/>
      <c r="B41" s="307" t="s">
        <v>261</v>
      </c>
      <c r="C41" s="308"/>
      <c r="D41" s="113">
        <v>2.5177887246852766</v>
      </c>
      <c r="E41" s="115">
        <v>46</v>
      </c>
      <c r="F41" s="114">
        <v>49</v>
      </c>
      <c r="G41" s="114">
        <v>62</v>
      </c>
      <c r="H41" s="114">
        <v>75</v>
      </c>
      <c r="I41" s="140">
        <v>64</v>
      </c>
      <c r="J41" s="115">
        <v>-18</v>
      </c>
      <c r="K41" s="116">
        <v>-28.125</v>
      </c>
    </row>
    <row r="42" spans="1:11" ht="14.1" customHeight="1" x14ac:dyDescent="0.2">
      <c r="A42" s="306">
        <v>52</v>
      </c>
      <c r="B42" s="307" t="s">
        <v>262</v>
      </c>
      <c r="C42" s="308"/>
      <c r="D42" s="113">
        <v>7.5533661740558289</v>
      </c>
      <c r="E42" s="115">
        <v>138</v>
      </c>
      <c r="F42" s="114">
        <v>72</v>
      </c>
      <c r="G42" s="114">
        <v>88</v>
      </c>
      <c r="H42" s="114">
        <v>128</v>
      </c>
      <c r="I42" s="140">
        <v>133</v>
      </c>
      <c r="J42" s="115">
        <v>5</v>
      </c>
      <c r="K42" s="116">
        <v>3.7593984962406015</v>
      </c>
    </row>
    <row r="43" spans="1:11" ht="14.1" customHeight="1" x14ac:dyDescent="0.2">
      <c r="A43" s="306" t="s">
        <v>263</v>
      </c>
      <c r="B43" s="307" t="s">
        <v>264</v>
      </c>
      <c r="C43" s="308"/>
      <c r="D43" s="113">
        <v>6.787082649151615</v>
      </c>
      <c r="E43" s="115">
        <v>124</v>
      </c>
      <c r="F43" s="114">
        <v>67</v>
      </c>
      <c r="G43" s="114">
        <v>82</v>
      </c>
      <c r="H43" s="114">
        <v>109</v>
      </c>
      <c r="I43" s="140">
        <v>121</v>
      </c>
      <c r="J43" s="115">
        <v>3</v>
      </c>
      <c r="K43" s="116">
        <v>2.4793388429752068</v>
      </c>
    </row>
    <row r="44" spans="1:11" ht="14.1" customHeight="1" x14ac:dyDescent="0.2">
      <c r="A44" s="306">
        <v>53</v>
      </c>
      <c r="B44" s="307" t="s">
        <v>265</v>
      </c>
      <c r="C44" s="308"/>
      <c r="D44" s="113">
        <v>0.76628352490421459</v>
      </c>
      <c r="E44" s="115">
        <v>14</v>
      </c>
      <c r="F44" s="114">
        <v>10</v>
      </c>
      <c r="G44" s="114">
        <v>17</v>
      </c>
      <c r="H44" s="114">
        <v>19</v>
      </c>
      <c r="I44" s="140">
        <v>23</v>
      </c>
      <c r="J44" s="115">
        <v>-9</v>
      </c>
      <c r="K44" s="116">
        <v>-39.130434782608695</v>
      </c>
    </row>
    <row r="45" spans="1:11" ht="14.1" customHeight="1" x14ac:dyDescent="0.2">
      <c r="A45" s="306" t="s">
        <v>266</v>
      </c>
      <c r="B45" s="307" t="s">
        <v>267</v>
      </c>
      <c r="C45" s="308"/>
      <c r="D45" s="113">
        <v>0.76628352490421459</v>
      </c>
      <c r="E45" s="115">
        <v>14</v>
      </c>
      <c r="F45" s="114">
        <v>10</v>
      </c>
      <c r="G45" s="114">
        <v>17</v>
      </c>
      <c r="H45" s="114">
        <v>19</v>
      </c>
      <c r="I45" s="140">
        <v>23</v>
      </c>
      <c r="J45" s="115">
        <v>-9</v>
      </c>
      <c r="K45" s="116">
        <v>-39.130434782608695</v>
      </c>
    </row>
    <row r="46" spans="1:11" ht="14.1" customHeight="1" x14ac:dyDescent="0.2">
      <c r="A46" s="306">
        <v>54</v>
      </c>
      <c r="B46" s="307" t="s">
        <v>268</v>
      </c>
      <c r="C46" s="308"/>
      <c r="D46" s="113">
        <v>2.7914614121510675</v>
      </c>
      <c r="E46" s="115">
        <v>51</v>
      </c>
      <c r="F46" s="114">
        <v>41</v>
      </c>
      <c r="G46" s="114">
        <v>56</v>
      </c>
      <c r="H46" s="114">
        <v>56</v>
      </c>
      <c r="I46" s="140">
        <v>43</v>
      </c>
      <c r="J46" s="115">
        <v>8</v>
      </c>
      <c r="K46" s="116">
        <v>18.604651162790699</v>
      </c>
    </row>
    <row r="47" spans="1:11" ht="14.1" customHeight="1" x14ac:dyDescent="0.2">
      <c r="A47" s="306">
        <v>61</v>
      </c>
      <c r="B47" s="307" t="s">
        <v>269</v>
      </c>
      <c r="C47" s="308"/>
      <c r="D47" s="113">
        <v>1.80623973727422</v>
      </c>
      <c r="E47" s="115">
        <v>33</v>
      </c>
      <c r="F47" s="114">
        <v>29</v>
      </c>
      <c r="G47" s="114">
        <v>49</v>
      </c>
      <c r="H47" s="114">
        <v>20</v>
      </c>
      <c r="I47" s="140">
        <v>31</v>
      </c>
      <c r="J47" s="115">
        <v>2</v>
      </c>
      <c r="K47" s="116">
        <v>6.4516129032258061</v>
      </c>
    </row>
    <row r="48" spans="1:11" ht="14.1" customHeight="1" x14ac:dyDescent="0.2">
      <c r="A48" s="306">
        <v>62</v>
      </c>
      <c r="B48" s="307" t="s">
        <v>270</v>
      </c>
      <c r="C48" s="308"/>
      <c r="D48" s="113">
        <v>9.0859332238642576</v>
      </c>
      <c r="E48" s="115">
        <v>166</v>
      </c>
      <c r="F48" s="114">
        <v>159</v>
      </c>
      <c r="G48" s="114">
        <v>172</v>
      </c>
      <c r="H48" s="114">
        <v>128</v>
      </c>
      <c r="I48" s="140">
        <v>129</v>
      </c>
      <c r="J48" s="115">
        <v>37</v>
      </c>
      <c r="K48" s="116">
        <v>28.68217054263566</v>
      </c>
    </row>
    <row r="49" spans="1:11" ht="14.1" customHeight="1" x14ac:dyDescent="0.2">
      <c r="A49" s="306">
        <v>63</v>
      </c>
      <c r="B49" s="307" t="s">
        <v>271</v>
      </c>
      <c r="C49" s="308"/>
      <c r="D49" s="113">
        <v>3.5577449370552818</v>
      </c>
      <c r="E49" s="115">
        <v>65</v>
      </c>
      <c r="F49" s="114">
        <v>83</v>
      </c>
      <c r="G49" s="114">
        <v>98</v>
      </c>
      <c r="H49" s="114">
        <v>131</v>
      </c>
      <c r="I49" s="140">
        <v>89</v>
      </c>
      <c r="J49" s="115">
        <v>-24</v>
      </c>
      <c r="K49" s="116">
        <v>-26.966292134831459</v>
      </c>
    </row>
    <row r="50" spans="1:11" ht="14.1" customHeight="1" x14ac:dyDescent="0.2">
      <c r="A50" s="306" t="s">
        <v>272</v>
      </c>
      <c r="B50" s="307" t="s">
        <v>273</v>
      </c>
      <c r="C50" s="308"/>
      <c r="D50" s="113">
        <v>0.49261083743842365</v>
      </c>
      <c r="E50" s="115">
        <v>9</v>
      </c>
      <c r="F50" s="114">
        <v>10</v>
      </c>
      <c r="G50" s="114">
        <v>27</v>
      </c>
      <c r="H50" s="114">
        <v>24</v>
      </c>
      <c r="I50" s="140">
        <v>20</v>
      </c>
      <c r="J50" s="115">
        <v>-11</v>
      </c>
      <c r="K50" s="116">
        <v>-55</v>
      </c>
    </row>
    <row r="51" spans="1:11" ht="14.1" customHeight="1" x14ac:dyDescent="0.2">
      <c r="A51" s="306" t="s">
        <v>274</v>
      </c>
      <c r="B51" s="307" t="s">
        <v>275</v>
      </c>
      <c r="C51" s="308"/>
      <c r="D51" s="113">
        <v>2.6819923371647509</v>
      </c>
      <c r="E51" s="115">
        <v>49</v>
      </c>
      <c r="F51" s="114">
        <v>65</v>
      </c>
      <c r="G51" s="114">
        <v>63</v>
      </c>
      <c r="H51" s="114">
        <v>86</v>
      </c>
      <c r="I51" s="140">
        <v>55</v>
      </c>
      <c r="J51" s="115">
        <v>-6</v>
      </c>
      <c r="K51" s="116">
        <v>-10.909090909090908</v>
      </c>
    </row>
    <row r="52" spans="1:11" ht="14.1" customHeight="1" x14ac:dyDescent="0.2">
      <c r="A52" s="306">
        <v>71</v>
      </c>
      <c r="B52" s="307" t="s">
        <v>276</v>
      </c>
      <c r="C52" s="308"/>
      <c r="D52" s="113">
        <v>9.1954022988505741</v>
      </c>
      <c r="E52" s="115">
        <v>168</v>
      </c>
      <c r="F52" s="114">
        <v>110</v>
      </c>
      <c r="G52" s="114">
        <v>178</v>
      </c>
      <c r="H52" s="114">
        <v>129</v>
      </c>
      <c r="I52" s="140">
        <v>122</v>
      </c>
      <c r="J52" s="115">
        <v>46</v>
      </c>
      <c r="K52" s="116">
        <v>37.704918032786885</v>
      </c>
    </row>
    <row r="53" spans="1:11" ht="14.1" customHeight="1" x14ac:dyDescent="0.2">
      <c r="A53" s="306" t="s">
        <v>277</v>
      </c>
      <c r="B53" s="307" t="s">
        <v>278</v>
      </c>
      <c r="C53" s="308"/>
      <c r="D53" s="113">
        <v>3.7219485495347566</v>
      </c>
      <c r="E53" s="115">
        <v>68</v>
      </c>
      <c r="F53" s="114">
        <v>31</v>
      </c>
      <c r="G53" s="114">
        <v>73</v>
      </c>
      <c r="H53" s="114">
        <v>37</v>
      </c>
      <c r="I53" s="140">
        <v>37</v>
      </c>
      <c r="J53" s="115">
        <v>31</v>
      </c>
      <c r="K53" s="116">
        <v>83.78378378378379</v>
      </c>
    </row>
    <row r="54" spans="1:11" ht="14.1" customHeight="1" x14ac:dyDescent="0.2">
      <c r="A54" s="306" t="s">
        <v>279</v>
      </c>
      <c r="B54" s="307" t="s">
        <v>280</v>
      </c>
      <c r="C54" s="308"/>
      <c r="D54" s="113">
        <v>4.9261083743842367</v>
      </c>
      <c r="E54" s="115">
        <v>90</v>
      </c>
      <c r="F54" s="114">
        <v>68</v>
      </c>
      <c r="G54" s="114">
        <v>96</v>
      </c>
      <c r="H54" s="114">
        <v>82</v>
      </c>
      <c r="I54" s="140">
        <v>75</v>
      </c>
      <c r="J54" s="115">
        <v>15</v>
      </c>
      <c r="K54" s="116">
        <v>20</v>
      </c>
    </row>
    <row r="55" spans="1:11" ht="14.1" customHeight="1" x14ac:dyDescent="0.2">
      <c r="A55" s="306">
        <v>72</v>
      </c>
      <c r="B55" s="307" t="s">
        <v>281</v>
      </c>
      <c r="C55" s="308"/>
      <c r="D55" s="113">
        <v>1.2588943623426383</v>
      </c>
      <c r="E55" s="115">
        <v>23</v>
      </c>
      <c r="F55" s="114">
        <v>30</v>
      </c>
      <c r="G55" s="114">
        <v>34</v>
      </c>
      <c r="H55" s="114">
        <v>12</v>
      </c>
      <c r="I55" s="140">
        <v>30</v>
      </c>
      <c r="J55" s="115">
        <v>-7</v>
      </c>
      <c r="K55" s="116">
        <v>-23.333333333333332</v>
      </c>
    </row>
    <row r="56" spans="1:11" ht="14.1" customHeight="1" x14ac:dyDescent="0.2">
      <c r="A56" s="306" t="s">
        <v>282</v>
      </c>
      <c r="B56" s="307" t="s">
        <v>283</v>
      </c>
      <c r="C56" s="308"/>
      <c r="D56" s="113">
        <v>0.82101806239737274</v>
      </c>
      <c r="E56" s="115">
        <v>15</v>
      </c>
      <c r="F56" s="114">
        <v>17</v>
      </c>
      <c r="G56" s="114">
        <v>23</v>
      </c>
      <c r="H56" s="114" t="s">
        <v>513</v>
      </c>
      <c r="I56" s="140">
        <v>17</v>
      </c>
      <c r="J56" s="115">
        <v>-2</v>
      </c>
      <c r="K56" s="116">
        <v>-11.764705882352942</v>
      </c>
    </row>
    <row r="57" spans="1:11" ht="14.1" customHeight="1" x14ac:dyDescent="0.2">
      <c r="A57" s="306" t="s">
        <v>284</v>
      </c>
      <c r="B57" s="307" t="s">
        <v>285</v>
      </c>
      <c r="C57" s="308"/>
      <c r="D57" s="113">
        <v>0.43787629994526545</v>
      </c>
      <c r="E57" s="115">
        <v>8</v>
      </c>
      <c r="F57" s="114">
        <v>6</v>
      </c>
      <c r="G57" s="114">
        <v>6</v>
      </c>
      <c r="H57" s="114">
        <v>7</v>
      </c>
      <c r="I57" s="140">
        <v>7</v>
      </c>
      <c r="J57" s="115">
        <v>1</v>
      </c>
      <c r="K57" s="116">
        <v>14.285714285714286</v>
      </c>
    </row>
    <row r="58" spans="1:11" ht="14.1" customHeight="1" x14ac:dyDescent="0.2">
      <c r="A58" s="306">
        <v>73</v>
      </c>
      <c r="B58" s="307" t="s">
        <v>286</v>
      </c>
      <c r="C58" s="308"/>
      <c r="D58" s="113">
        <v>1.3136288998357963</v>
      </c>
      <c r="E58" s="115">
        <v>24</v>
      </c>
      <c r="F58" s="114">
        <v>11</v>
      </c>
      <c r="G58" s="114">
        <v>25</v>
      </c>
      <c r="H58" s="114">
        <v>14</v>
      </c>
      <c r="I58" s="140">
        <v>8</v>
      </c>
      <c r="J58" s="115">
        <v>16</v>
      </c>
      <c r="K58" s="116">
        <v>200</v>
      </c>
    </row>
    <row r="59" spans="1:11" ht="14.1" customHeight="1" x14ac:dyDescent="0.2">
      <c r="A59" s="306" t="s">
        <v>287</v>
      </c>
      <c r="B59" s="307" t="s">
        <v>288</v>
      </c>
      <c r="C59" s="308"/>
      <c r="D59" s="113">
        <v>1.2588943623426383</v>
      </c>
      <c r="E59" s="115">
        <v>23</v>
      </c>
      <c r="F59" s="114">
        <v>9</v>
      </c>
      <c r="G59" s="114">
        <v>21</v>
      </c>
      <c r="H59" s="114">
        <v>14</v>
      </c>
      <c r="I59" s="140">
        <v>7</v>
      </c>
      <c r="J59" s="115">
        <v>16</v>
      </c>
      <c r="K59" s="116">
        <v>228.57142857142858</v>
      </c>
    </row>
    <row r="60" spans="1:11" ht="14.1" customHeight="1" x14ac:dyDescent="0.2">
      <c r="A60" s="306">
        <v>81</v>
      </c>
      <c r="B60" s="307" t="s">
        <v>289</v>
      </c>
      <c r="C60" s="308"/>
      <c r="D60" s="113">
        <v>6.1302681992337167</v>
      </c>
      <c r="E60" s="115">
        <v>112</v>
      </c>
      <c r="F60" s="114">
        <v>94</v>
      </c>
      <c r="G60" s="114">
        <v>95</v>
      </c>
      <c r="H60" s="114">
        <v>45</v>
      </c>
      <c r="I60" s="140">
        <v>82</v>
      </c>
      <c r="J60" s="115">
        <v>30</v>
      </c>
      <c r="K60" s="116">
        <v>36.585365853658537</v>
      </c>
    </row>
    <row r="61" spans="1:11" ht="14.1" customHeight="1" x14ac:dyDescent="0.2">
      <c r="A61" s="306" t="s">
        <v>290</v>
      </c>
      <c r="B61" s="307" t="s">
        <v>291</v>
      </c>
      <c r="C61" s="308"/>
      <c r="D61" s="113">
        <v>2.1893814997263275</v>
      </c>
      <c r="E61" s="115">
        <v>40</v>
      </c>
      <c r="F61" s="114">
        <v>26</v>
      </c>
      <c r="G61" s="114">
        <v>41</v>
      </c>
      <c r="H61" s="114">
        <v>15</v>
      </c>
      <c r="I61" s="140">
        <v>34</v>
      </c>
      <c r="J61" s="115">
        <v>6</v>
      </c>
      <c r="K61" s="116">
        <v>17.647058823529413</v>
      </c>
    </row>
    <row r="62" spans="1:11" ht="14.1" customHeight="1" x14ac:dyDescent="0.2">
      <c r="A62" s="306" t="s">
        <v>292</v>
      </c>
      <c r="B62" s="307" t="s">
        <v>293</v>
      </c>
      <c r="C62" s="308"/>
      <c r="D62" s="113">
        <v>1.80623973727422</v>
      </c>
      <c r="E62" s="115">
        <v>33</v>
      </c>
      <c r="F62" s="114">
        <v>37</v>
      </c>
      <c r="G62" s="114">
        <v>20</v>
      </c>
      <c r="H62" s="114">
        <v>17</v>
      </c>
      <c r="I62" s="140">
        <v>27</v>
      </c>
      <c r="J62" s="115">
        <v>6</v>
      </c>
      <c r="K62" s="116">
        <v>22.222222222222221</v>
      </c>
    </row>
    <row r="63" spans="1:11" ht="14.1" customHeight="1" x14ac:dyDescent="0.2">
      <c r="A63" s="306"/>
      <c r="B63" s="307" t="s">
        <v>294</v>
      </c>
      <c r="C63" s="308"/>
      <c r="D63" s="113">
        <v>1.5873015873015872</v>
      </c>
      <c r="E63" s="115">
        <v>29</v>
      </c>
      <c r="F63" s="114">
        <v>34</v>
      </c>
      <c r="G63" s="114">
        <v>18</v>
      </c>
      <c r="H63" s="114">
        <v>14</v>
      </c>
      <c r="I63" s="140">
        <v>25</v>
      </c>
      <c r="J63" s="115">
        <v>4</v>
      </c>
      <c r="K63" s="116">
        <v>16</v>
      </c>
    </row>
    <row r="64" spans="1:11" ht="14.1" customHeight="1" x14ac:dyDescent="0.2">
      <c r="A64" s="306" t="s">
        <v>295</v>
      </c>
      <c r="B64" s="307" t="s">
        <v>296</v>
      </c>
      <c r="C64" s="308"/>
      <c r="D64" s="113">
        <v>0.54734537493158186</v>
      </c>
      <c r="E64" s="115">
        <v>10</v>
      </c>
      <c r="F64" s="114">
        <v>12</v>
      </c>
      <c r="G64" s="114">
        <v>8</v>
      </c>
      <c r="H64" s="114">
        <v>4</v>
      </c>
      <c r="I64" s="140">
        <v>5</v>
      </c>
      <c r="J64" s="115">
        <v>5</v>
      </c>
      <c r="K64" s="116">
        <v>100</v>
      </c>
    </row>
    <row r="65" spans="1:11" ht="14.1" customHeight="1" x14ac:dyDescent="0.2">
      <c r="A65" s="306" t="s">
        <v>297</v>
      </c>
      <c r="B65" s="307" t="s">
        <v>298</v>
      </c>
      <c r="C65" s="308"/>
      <c r="D65" s="113">
        <v>0.65681444991789817</v>
      </c>
      <c r="E65" s="115">
        <v>12</v>
      </c>
      <c r="F65" s="114">
        <v>14</v>
      </c>
      <c r="G65" s="114">
        <v>12</v>
      </c>
      <c r="H65" s="114">
        <v>4</v>
      </c>
      <c r="I65" s="140">
        <v>4</v>
      </c>
      <c r="J65" s="115">
        <v>8</v>
      </c>
      <c r="K65" s="116">
        <v>200</v>
      </c>
    </row>
    <row r="66" spans="1:11" ht="14.1" customHeight="1" x14ac:dyDescent="0.2">
      <c r="A66" s="306">
        <v>82</v>
      </c>
      <c r="B66" s="307" t="s">
        <v>299</v>
      </c>
      <c r="C66" s="308"/>
      <c r="D66" s="113">
        <v>6.185002736726875</v>
      </c>
      <c r="E66" s="115">
        <v>113</v>
      </c>
      <c r="F66" s="114">
        <v>49</v>
      </c>
      <c r="G66" s="114">
        <v>97</v>
      </c>
      <c r="H66" s="114">
        <v>64</v>
      </c>
      <c r="I66" s="140">
        <v>74</v>
      </c>
      <c r="J66" s="115">
        <v>39</v>
      </c>
      <c r="K66" s="116">
        <v>52.702702702702702</v>
      </c>
    </row>
    <row r="67" spans="1:11" ht="14.1" customHeight="1" x14ac:dyDescent="0.2">
      <c r="A67" s="306" t="s">
        <v>300</v>
      </c>
      <c r="B67" s="307" t="s">
        <v>301</v>
      </c>
      <c r="C67" s="308"/>
      <c r="D67" s="113">
        <v>5.0355774493705532</v>
      </c>
      <c r="E67" s="115">
        <v>92</v>
      </c>
      <c r="F67" s="114">
        <v>41</v>
      </c>
      <c r="G67" s="114">
        <v>79</v>
      </c>
      <c r="H67" s="114">
        <v>59</v>
      </c>
      <c r="I67" s="140">
        <v>61</v>
      </c>
      <c r="J67" s="115">
        <v>31</v>
      </c>
      <c r="K67" s="116">
        <v>50.819672131147541</v>
      </c>
    </row>
    <row r="68" spans="1:11" ht="14.1" customHeight="1" x14ac:dyDescent="0.2">
      <c r="A68" s="306" t="s">
        <v>302</v>
      </c>
      <c r="B68" s="307" t="s">
        <v>303</v>
      </c>
      <c r="C68" s="308"/>
      <c r="D68" s="113">
        <v>0.98522167487684731</v>
      </c>
      <c r="E68" s="115">
        <v>18</v>
      </c>
      <c r="F68" s="114">
        <v>5</v>
      </c>
      <c r="G68" s="114">
        <v>12</v>
      </c>
      <c r="H68" s="114">
        <v>3</v>
      </c>
      <c r="I68" s="140">
        <v>11</v>
      </c>
      <c r="J68" s="115">
        <v>7</v>
      </c>
      <c r="K68" s="116">
        <v>63.636363636363633</v>
      </c>
    </row>
    <row r="69" spans="1:11" ht="14.1" customHeight="1" x14ac:dyDescent="0.2">
      <c r="A69" s="306">
        <v>83</v>
      </c>
      <c r="B69" s="307" t="s">
        <v>304</v>
      </c>
      <c r="C69" s="308"/>
      <c r="D69" s="113">
        <v>3.7766830870279144</v>
      </c>
      <c r="E69" s="115">
        <v>69</v>
      </c>
      <c r="F69" s="114">
        <v>46</v>
      </c>
      <c r="G69" s="114">
        <v>140</v>
      </c>
      <c r="H69" s="114">
        <v>42</v>
      </c>
      <c r="I69" s="140">
        <v>78</v>
      </c>
      <c r="J69" s="115">
        <v>-9</v>
      </c>
      <c r="K69" s="116">
        <v>-11.538461538461538</v>
      </c>
    </row>
    <row r="70" spans="1:11" ht="14.1" customHeight="1" x14ac:dyDescent="0.2">
      <c r="A70" s="306" t="s">
        <v>305</v>
      </c>
      <c r="B70" s="307" t="s">
        <v>306</v>
      </c>
      <c r="C70" s="308"/>
      <c r="D70" s="113">
        <v>2.8461959496442253</v>
      </c>
      <c r="E70" s="115">
        <v>52</v>
      </c>
      <c r="F70" s="114">
        <v>38</v>
      </c>
      <c r="G70" s="114">
        <v>126</v>
      </c>
      <c r="H70" s="114">
        <v>30</v>
      </c>
      <c r="I70" s="140">
        <v>44</v>
      </c>
      <c r="J70" s="115">
        <v>8</v>
      </c>
      <c r="K70" s="116">
        <v>18.181818181818183</v>
      </c>
    </row>
    <row r="71" spans="1:11" ht="14.1" customHeight="1" x14ac:dyDescent="0.2">
      <c r="A71" s="306"/>
      <c r="B71" s="307" t="s">
        <v>307</v>
      </c>
      <c r="C71" s="308"/>
      <c r="D71" s="113">
        <v>2.6819923371647509</v>
      </c>
      <c r="E71" s="115">
        <v>49</v>
      </c>
      <c r="F71" s="114">
        <v>29</v>
      </c>
      <c r="G71" s="114">
        <v>120</v>
      </c>
      <c r="H71" s="114">
        <v>29</v>
      </c>
      <c r="I71" s="140">
        <v>37</v>
      </c>
      <c r="J71" s="115">
        <v>12</v>
      </c>
      <c r="K71" s="116">
        <v>32.432432432432435</v>
      </c>
    </row>
    <row r="72" spans="1:11" ht="14.1" customHeight="1" x14ac:dyDescent="0.2">
      <c r="A72" s="306">
        <v>84</v>
      </c>
      <c r="B72" s="307" t="s">
        <v>308</v>
      </c>
      <c r="C72" s="308"/>
      <c r="D72" s="113">
        <v>0.93048713738368916</v>
      </c>
      <c r="E72" s="115">
        <v>17</v>
      </c>
      <c r="F72" s="114">
        <v>6</v>
      </c>
      <c r="G72" s="114">
        <v>22</v>
      </c>
      <c r="H72" s="114">
        <v>9</v>
      </c>
      <c r="I72" s="140">
        <v>24</v>
      </c>
      <c r="J72" s="115">
        <v>-7</v>
      </c>
      <c r="K72" s="116">
        <v>-29.166666666666668</v>
      </c>
    </row>
    <row r="73" spans="1:11" ht="14.1" customHeight="1" x14ac:dyDescent="0.2">
      <c r="A73" s="306" t="s">
        <v>309</v>
      </c>
      <c r="B73" s="307" t="s">
        <v>310</v>
      </c>
      <c r="C73" s="308"/>
      <c r="D73" s="113">
        <v>0.16420361247947454</v>
      </c>
      <c r="E73" s="115">
        <v>3</v>
      </c>
      <c r="F73" s="114" t="s">
        <v>513</v>
      </c>
      <c r="G73" s="114">
        <v>13</v>
      </c>
      <c r="H73" s="114">
        <v>3</v>
      </c>
      <c r="I73" s="140">
        <v>8</v>
      </c>
      <c r="J73" s="115">
        <v>-5</v>
      </c>
      <c r="K73" s="116">
        <v>-62.5</v>
      </c>
    </row>
    <row r="74" spans="1:11" ht="14.1" customHeight="1" x14ac:dyDescent="0.2">
      <c r="A74" s="306" t="s">
        <v>311</v>
      </c>
      <c r="B74" s="307" t="s">
        <v>312</v>
      </c>
      <c r="C74" s="308"/>
      <c r="D74" s="113">
        <v>0</v>
      </c>
      <c r="E74" s="115">
        <v>0</v>
      </c>
      <c r="F74" s="114" t="s">
        <v>513</v>
      </c>
      <c r="G74" s="114" t="s">
        <v>513</v>
      </c>
      <c r="H74" s="114">
        <v>0</v>
      </c>
      <c r="I74" s="140">
        <v>3</v>
      </c>
      <c r="J74" s="115">
        <v>-3</v>
      </c>
      <c r="K74" s="116">
        <v>-100</v>
      </c>
    </row>
    <row r="75" spans="1:11" ht="14.1" customHeight="1" x14ac:dyDescent="0.2">
      <c r="A75" s="306" t="s">
        <v>313</v>
      </c>
      <c r="B75" s="307" t="s">
        <v>314</v>
      </c>
      <c r="C75" s="308"/>
      <c r="D75" s="113" t="s">
        <v>513</v>
      </c>
      <c r="E75" s="115" t="s">
        <v>513</v>
      </c>
      <c r="F75" s="114">
        <v>0</v>
      </c>
      <c r="G75" s="114">
        <v>0</v>
      </c>
      <c r="H75" s="114" t="s">
        <v>513</v>
      </c>
      <c r="I75" s="140">
        <v>0</v>
      </c>
      <c r="J75" s="115" t="s">
        <v>513</v>
      </c>
      <c r="K75" s="116" t="s">
        <v>513</v>
      </c>
    </row>
    <row r="76" spans="1:11" ht="14.1" customHeight="1" x14ac:dyDescent="0.2">
      <c r="A76" s="306">
        <v>91</v>
      </c>
      <c r="B76" s="307" t="s">
        <v>315</v>
      </c>
      <c r="C76" s="308"/>
      <c r="D76" s="113" t="s">
        <v>513</v>
      </c>
      <c r="E76" s="115" t="s">
        <v>513</v>
      </c>
      <c r="F76" s="114">
        <v>0</v>
      </c>
      <c r="G76" s="114">
        <v>0</v>
      </c>
      <c r="H76" s="114">
        <v>0</v>
      </c>
      <c r="I76" s="140">
        <v>0</v>
      </c>
      <c r="J76" s="115" t="s">
        <v>513</v>
      </c>
      <c r="K76" s="116" t="s">
        <v>513</v>
      </c>
    </row>
    <row r="77" spans="1:11" ht="14.1" customHeight="1" x14ac:dyDescent="0.2">
      <c r="A77" s="306">
        <v>92</v>
      </c>
      <c r="B77" s="307" t="s">
        <v>316</v>
      </c>
      <c r="C77" s="308"/>
      <c r="D77" s="113">
        <v>0.82101806239737274</v>
      </c>
      <c r="E77" s="115">
        <v>15</v>
      </c>
      <c r="F77" s="114">
        <v>14</v>
      </c>
      <c r="G77" s="114">
        <v>15</v>
      </c>
      <c r="H77" s="114">
        <v>15</v>
      </c>
      <c r="I77" s="140">
        <v>6</v>
      </c>
      <c r="J77" s="115">
        <v>9</v>
      </c>
      <c r="K77" s="116">
        <v>150</v>
      </c>
    </row>
    <row r="78" spans="1:11" ht="14.1" customHeight="1" x14ac:dyDescent="0.2">
      <c r="A78" s="306">
        <v>93</v>
      </c>
      <c r="B78" s="307" t="s">
        <v>317</v>
      </c>
      <c r="C78" s="308"/>
      <c r="D78" s="113" t="s">
        <v>513</v>
      </c>
      <c r="E78" s="115" t="s">
        <v>513</v>
      </c>
      <c r="F78" s="114" t="s">
        <v>513</v>
      </c>
      <c r="G78" s="114">
        <v>3</v>
      </c>
      <c r="H78" s="114">
        <v>4</v>
      </c>
      <c r="I78" s="140" t="s">
        <v>513</v>
      </c>
      <c r="J78" s="115" t="s">
        <v>513</v>
      </c>
      <c r="K78" s="116" t="s">
        <v>513</v>
      </c>
    </row>
    <row r="79" spans="1:11" ht="14.1" customHeight="1" x14ac:dyDescent="0.2">
      <c r="A79" s="306">
        <v>94</v>
      </c>
      <c r="B79" s="307" t="s">
        <v>318</v>
      </c>
      <c r="C79" s="308"/>
      <c r="D79" s="113">
        <v>0.27367268746579093</v>
      </c>
      <c r="E79" s="115">
        <v>5</v>
      </c>
      <c r="F79" s="114">
        <v>18</v>
      </c>
      <c r="G79" s="114">
        <v>5</v>
      </c>
      <c r="H79" s="114" t="s">
        <v>513</v>
      </c>
      <c r="I79" s="140">
        <v>3</v>
      </c>
      <c r="J79" s="115">
        <v>2</v>
      </c>
      <c r="K79" s="116">
        <v>66.666666666666671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1916</v>
      </c>
      <c r="E11" s="114">
        <v>1658</v>
      </c>
      <c r="F11" s="114">
        <v>1686</v>
      </c>
      <c r="G11" s="114">
        <v>1290</v>
      </c>
      <c r="H11" s="140">
        <v>1779</v>
      </c>
      <c r="I11" s="115">
        <v>137</v>
      </c>
      <c r="J11" s="116">
        <v>7.7009555930297919</v>
      </c>
    </row>
    <row r="12" spans="1:15" s="110" customFormat="1" ht="24.95" customHeight="1" x14ac:dyDescent="0.2">
      <c r="A12" s="193" t="s">
        <v>132</v>
      </c>
      <c r="B12" s="194" t="s">
        <v>133</v>
      </c>
      <c r="C12" s="113">
        <v>4.2275574112734864</v>
      </c>
      <c r="D12" s="115">
        <v>81</v>
      </c>
      <c r="E12" s="114">
        <v>43</v>
      </c>
      <c r="F12" s="114">
        <v>42</v>
      </c>
      <c r="G12" s="114">
        <v>25</v>
      </c>
      <c r="H12" s="140">
        <v>107</v>
      </c>
      <c r="I12" s="115">
        <v>-26</v>
      </c>
      <c r="J12" s="116">
        <v>-24.299065420560748</v>
      </c>
    </row>
    <row r="13" spans="1:15" s="110" customFormat="1" ht="24.95" customHeight="1" x14ac:dyDescent="0.2">
      <c r="A13" s="193" t="s">
        <v>134</v>
      </c>
      <c r="B13" s="199" t="s">
        <v>214</v>
      </c>
      <c r="C13" s="113">
        <v>1.7745302713987474</v>
      </c>
      <c r="D13" s="115">
        <v>34</v>
      </c>
      <c r="E13" s="114">
        <v>49</v>
      </c>
      <c r="F13" s="114">
        <v>23</v>
      </c>
      <c r="G13" s="114">
        <v>12</v>
      </c>
      <c r="H13" s="140">
        <v>19</v>
      </c>
      <c r="I13" s="115">
        <v>15</v>
      </c>
      <c r="J13" s="116">
        <v>78.94736842105263</v>
      </c>
    </row>
    <row r="14" spans="1:15" s="287" customFormat="1" ht="24.95" customHeight="1" x14ac:dyDescent="0.2">
      <c r="A14" s="193" t="s">
        <v>215</v>
      </c>
      <c r="B14" s="199" t="s">
        <v>137</v>
      </c>
      <c r="C14" s="113">
        <v>21.659707724425886</v>
      </c>
      <c r="D14" s="115">
        <v>415</v>
      </c>
      <c r="E14" s="114">
        <v>238</v>
      </c>
      <c r="F14" s="114">
        <v>296</v>
      </c>
      <c r="G14" s="114">
        <v>202</v>
      </c>
      <c r="H14" s="140">
        <v>341</v>
      </c>
      <c r="I14" s="115">
        <v>74</v>
      </c>
      <c r="J14" s="116">
        <v>21.700879765395893</v>
      </c>
      <c r="K14" s="110"/>
      <c r="L14" s="110"/>
      <c r="M14" s="110"/>
      <c r="N14" s="110"/>
      <c r="O14" s="110"/>
    </row>
    <row r="15" spans="1:15" s="110" customFormat="1" ht="24.95" customHeight="1" x14ac:dyDescent="0.2">
      <c r="A15" s="193" t="s">
        <v>216</v>
      </c>
      <c r="B15" s="199" t="s">
        <v>217</v>
      </c>
      <c r="C15" s="113">
        <v>5.9498956158663887</v>
      </c>
      <c r="D15" s="115">
        <v>114</v>
      </c>
      <c r="E15" s="114">
        <v>56</v>
      </c>
      <c r="F15" s="114">
        <v>73</v>
      </c>
      <c r="G15" s="114">
        <v>41</v>
      </c>
      <c r="H15" s="140">
        <v>63</v>
      </c>
      <c r="I15" s="115">
        <v>51</v>
      </c>
      <c r="J15" s="116">
        <v>80.952380952380949</v>
      </c>
    </row>
    <row r="16" spans="1:15" s="287" customFormat="1" ht="24.95" customHeight="1" x14ac:dyDescent="0.2">
      <c r="A16" s="193" t="s">
        <v>218</v>
      </c>
      <c r="B16" s="199" t="s">
        <v>141</v>
      </c>
      <c r="C16" s="113">
        <v>11.116910229645095</v>
      </c>
      <c r="D16" s="115">
        <v>213</v>
      </c>
      <c r="E16" s="114">
        <v>108</v>
      </c>
      <c r="F16" s="114">
        <v>158</v>
      </c>
      <c r="G16" s="114">
        <v>115</v>
      </c>
      <c r="H16" s="140">
        <v>200</v>
      </c>
      <c r="I16" s="115">
        <v>13</v>
      </c>
      <c r="J16" s="116">
        <v>6.5</v>
      </c>
      <c r="K16" s="110"/>
      <c r="L16" s="110"/>
      <c r="M16" s="110"/>
      <c r="N16" s="110"/>
      <c r="O16" s="110"/>
    </row>
    <row r="17" spans="1:15" s="110" customFormat="1" ht="24.95" customHeight="1" x14ac:dyDescent="0.2">
      <c r="A17" s="193" t="s">
        <v>142</v>
      </c>
      <c r="B17" s="199" t="s">
        <v>220</v>
      </c>
      <c r="C17" s="113">
        <v>4.5929018789144047</v>
      </c>
      <c r="D17" s="115">
        <v>88</v>
      </c>
      <c r="E17" s="114">
        <v>74</v>
      </c>
      <c r="F17" s="114">
        <v>65</v>
      </c>
      <c r="G17" s="114">
        <v>46</v>
      </c>
      <c r="H17" s="140">
        <v>78</v>
      </c>
      <c r="I17" s="115">
        <v>10</v>
      </c>
      <c r="J17" s="116">
        <v>12.820512820512821</v>
      </c>
    </row>
    <row r="18" spans="1:15" s="287" customFormat="1" ht="24.95" customHeight="1" x14ac:dyDescent="0.2">
      <c r="A18" s="201" t="s">
        <v>144</v>
      </c>
      <c r="B18" s="202" t="s">
        <v>145</v>
      </c>
      <c r="C18" s="113">
        <v>10.855949895615867</v>
      </c>
      <c r="D18" s="115">
        <v>208</v>
      </c>
      <c r="E18" s="114">
        <v>262</v>
      </c>
      <c r="F18" s="114">
        <v>168</v>
      </c>
      <c r="G18" s="114">
        <v>141</v>
      </c>
      <c r="H18" s="140">
        <v>210</v>
      </c>
      <c r="I18" s="115">
        <v>-2</v>
      </c>
      <c r="J18" s="116">
        <v>-0.95238095238095233</v>
      </c>
      <c r="K18" s="110"/>
      <c r="L18" s="110"/>
      <c r="M18" s="110"/>
      <c r="N18" s="110"/>
      <c r="O18" s="110"/>
    </row>
    <row r="19" spans="1:15" s="110" customFormat="1" ht="24.95" customHeight="1" x14ac:dyDescent="0.2">
      <c r="A19" s="193" t="s">
        <v>146</v>
      </c>
      <c r="B19" s="199" t="s">
        <v>147</v>
      </c>
      <c r="C19" s="113">
        <v>14.665970772442588</v>
      </c>
      <c r="D19" s="115">
        <v>281</v>
      </c>
      <c r="E19" s="114">
        <v>249</v>
      </c>
      <c r="F19" s="114">
        <v>248</v>
      </c>
      <c r="G19" s="114">
        <v>216</v>
      </c>
      <c r="H19" s="140">
        <v>253</v>
      </c>
      <c r="I19" s="115">
        <v>28</v>
      </c>
      <c r="J19" s="116">
        <v>11.067193675889328</v>
      </c>
    </row>
    <row r="20" spans="1:15" s="287" customFormat="1" ht="24.95" customHeight="1" x14ac:dyDescent="0.2">
      <c r="A20" s="193" t="s">
        <v>148</v>
      </c>
      <c r="B20" s="199" t="s">
        <v>149</v>
      </c>
      <c r="C20" s="113">
        <v>7.620041753653445</v>
      </c>
      <c r="D20" s="115">
        <v>146</v>
      </c>
      <c r="E20" s="114">
        <v>110</v>
      </c>
      <c r="F20" s="114">
        <v>72</v>
      </c>
      <c r="G20" s="114">
        <v>80</v>
      </c>
      <c r="H20" s="140">
        <v>124</v>
      </c>
      <c r="I20" s="115">
        <v>22</v>
      </c>
      <c r="J20" s="116">
        <v>17.741935483870968</v>
      </c>
      <c r="K20" s="110"/>
      <c r="L20" s="110"/>
      <c r="M20" s="110"/>
      <c r="N20" s="110"/>
      <c r="O20" s="110"/>
    </row>
    <row r="21" spans="1:15" s="110" customFormat="1" ht="24.95" customHeight="1" x14ac:dyDescent="0.2">
      <c r="A21" s="201" t="s">
        <v>150</v>
      </c>
      <c r="B21" s="202" t="s">
        <v>151</v>
      </c>
      <c r="C21" s="113">
        <v>6.4718162839248432</v>
      </c>
      <c r="D21" s="115">
        <v>124</v>
      </c>
      <c r="E21" s="114">
        <v>175</v>
      </c>
      <c r="F21" s="114">
        <v>130</v>
      </c>
      <c r="G21" s="114">
        <v>100</v>
      </c>
      <c r="H21" s="140">
        <v>133</v>
      </c>
      <c r="I21" s="115">
        <v>-9</v>
      </c>
      <c r="J21" s="116">
        <v>-6.7669172932330826</v>
      </c>
    </row>
    <row r="22" spans="1:15" s="110" customFormat="1" ht="24.95" customHeight="1" x14ac:dyDescent="0.2">
      <c r="A22" s="201" t="s">
        <v>152</v>
      </c>
      <c r="B22" s="199" t="s">
        <v>153</v>
      </c>
      <c r="C22" s="113">
        <v>1.1482254697286012</v>
      </c>
      <c r="D22" s="115">
        <v>22</v>
      </c>
      <c r="E22" s="114">
        <v>26</v>
      </c>
      <c r="F22" s="114">
        <v>52</v>
      </c>
      <c r="G22" s="114">
        <v>19</v>
      </c>
      <c r="H22" s="140">
        <v>20</v>
      </c>
      <c r="I22" s="115">
        <v>2</v>
      </c>
      <c r="J22" s="116">
        <v>10</v>
      </c>
    </row>
    <row r="23" spans="1:15" s="110" customFormat="1" ht="24.95" customHeight="1" x14ac:dyDescent="0.2">
      <c r="A23" s="193" t="s">
        <v>154</v>
      </c>
      <c r="B23" s="199" t="s">
        <v>155</v>
      </c>
      <c r="C23" s="113">
        <v>1.7745302713987474</v>
      </c>
      <c r="D23" s="115">
        <v>34</v>
      </c>
      <c r="E23" s="114">
        <v>14</v>
      </c>
      <c r="F23" s="114">
        <v>26</v>
      </c>
      <c r="G23" s="114">
        <v>24</v>
      </c>
      <c r="H23" s="140">
        <v>21</v>
      </c>
      <c r="I23" s="115">
        <v>13</v>
      </c>
      <c r="J23" s="116">
        <v>61.904761904761905</v>
      </c>
    </row>
    <row r="24" spans="1:15" s="110" customFormat="1" ht="24.95" customHeight="1" x14ac:dyDescent="0.2">
      <c r="A24" s="193" t="s">
        <v>156</v>
      </c>
      <c r="B24" s="199" t="s">
        <v>221</v>
      </c>
      <c r="C24" s="113">
        <v>5.1670146137787061</v>
      </c>
      <c r="D24" s="115">
        <v>99</v>
      </c>
      <c r="E24" s="114">
        <v>67</v>
      </c>
      <c r="F24" s="114">
        <v>88</v>
      </c>
      <c r="G24" s="114">
        <v>72</v>
      </c>
      <c r="H24" s="140">
        <v>70</v>
      </c>
      <c r="I24" s="115">
        <v>29</v>
      </c>
      <c r="J24" s="116">
        <v>41.428571428571431</v>
      </c>
    </row>
    <row r="25" spans="1:15" s="110" customFormat="1" ht="24.95" customHeight="1" x14ac:dyDescent="0.2">
      <c r="A25" s="193" t="s">
        <v>222</v>
      </c>
      <c r="B25" s="204" t="s">
        <v>159</v>
      </c>
      <c r="C25" s="113">
        <v>4.3319415448851775</v>
      </c>
      <c r="D25" s="115">
        <v>83</v>
      </c>
      <c r="E25" s="114">
        <v>98</v>
      </c>
      <c r="F25" s="114">
        <v>65</v>
      </c>
      <c r="G25" s="114">
        <v>70</v>
      </c>
      <c r="H25" s="140">
        <v>83</v>
      </c>
      <c r="I25" s="115">
        <v>0</v>
      </c>
      <c r="J25" s="116">
        <v>0</v>
      </c>
    </row>
    <row r="26" spans="1:15" s="110" customFormat="1" ht="24.95" customHeight="1" x14ac:dyDescent="0.2">
      <c r="A26" s="201">
        <v>782.78300000000002</v>
      </c>
      <c r="B26" s="203" t="s">
        <v>160</v>
      </c>
      <c r="C26" s="113">
        <v>2.8705636743215033</v>
      </c>
      <c r="D26" s="115">
        <v>55</v>
      </c>
      <c r="E26" s="114">
        <v>75</v>
      </c>
      <c r="F26" s="114">
        <v>69</v>
      </c>
      <c r="G26" s="114">
        <v>62</v>
      </c>
      <c r="H26" s="140">
        <v>70</v>
      </c>
      <c r="I26" s="115">
        <v>-15</v>
      </c>
      <c r="J26" s="116">
        <v>-21.428571428571427</v>
      </c>
    </row>
    <row r="27" spans="1:15" s="110" customFormat="1" ht="24.95" customHeight="1" x14ac:dyDescent="0.2">
      <c r="A27" s="193" t="s">
        <v>161</v>
      </c>
      <c r="B27" s="199" t="s">
        <v>162</v>
      </c>
      <c r="C27" s="113">
        <v>2.6617954070981211</v>
      </c>
      <c r="D27" s="115">
        <v>51</v>
      </c>
      <c r="E27" s="114">
        <v>17</v>
      </c>
      <c r="F27" s="114">
        <v>29</v>
      </c>
      <c r="G27" s="114">
        <v>29</v>
      </c>
      <c r="H27" s="140">
        <v>29</v>
      </c>
      <c r="I27" s="115">
        <v>22</v>
      </c>
      <c r="J27" s="116">
        <v>75.862068965517238</v>
      </c>
    </row>
    <row r="28" spans="1:15" s="110" customFormat="1" ht="24.95" customHeight="1" x14ac:dyDescent="0.2">
      <c r="A28" s="193" t="s">
        <v>163</v>
      </c>
      <c r="B28" s="199" t="s">
        <v>164</v>
      </c>
      <c r="C28" s="113">
        <v>1.8789144050104385</v>
      </c>
      <c r="D28" s="115">
        <v>36</v>
      </c>
      <c r="E28" s="114">
        <v>20</v>
      </c>
      <c r="F28" s="114">
        <v>113</v>
      </c>
      <c r="G28" s="114">
        <v>23</v>
      </c>
      <c r="H28" s="140">
        <v>47</v>
      </c>
      <c r="I28" s="115">
        <v>-11</v>
      </c>
      <c r="J28" s="116">
        <v>-23.404255319148938</v>
      </c>
    </row>
    <row r="29" spans="1:15" s="110" customFormat="1" ht="24.95" customHeight="1" x14ac:dyDescent="0.2">
      <c r="A29" s="193">
        <v>86</v>
      </c>
      <c r="B29" s="199" t="s">
        <v>165</v>
      </c>
      <c r="C29" s="113">
        <v>4.5407098121085596</v>
      </c>
      <c r="D29" s="115">
        <v>87</v>
      </c>
      <c r="E29" s="114">
        <v>55</v>
      </c>
      <c r="F29" s="114">
        <v>60</v>
      </c>
      <c r="G29" s="114">
        <v>42</v>
      </c>
      <c r="H29" s="140">
        <v>85</v>
      </c>
      <c r="I29" s="115">
        <v>2</v>
      </c>
      <c r="J29" s="116">
        <v>2.3529411764705883</v>
      </c>
    </row>
    <row r="30" spans="1:15" s="110" customFormat="1" ht="24.95" customHeight="1" x14ac:dyDescent="0.2">
      <c r="A30" s="193">
        <v>87.88</v>
      </c>
      <c r="B30" s="204" t="s">
        <v>166</v>
      </c>
      <c r="C30" s="113">
        <v>5.2713987473903963</v>
      </c>
      <c r="D30" s="115">
        <v>101</v>
      </c>
      <c r="E30" s="114">
        <v>82</v>
      </c>
      <c r="F30" s="114">
        <v>142</v>
      </c>
      <c r="G30" s="114">
        <v>127</v>
      </c>
      <c r="H30" s="140">
        <v>108</v>
      </c>
      <c r="I30" s="115">
        <v>-7</v>
      </c>
      <c r="J30" s="116">
        <v>-6.4814814814814818</v>
      </c>
    </row>
    <row r="31" spans="1:15" s="110" customFormat="1" ht="24.95" customHeight="1" x14ac:dyDescent="0.2">
      <c r="A31" s="193" t="s">
        <v>167</v>
      </c>
      <c r="B31" s="199" t="s">
        <v>168</v>
      </c>
      <c r="C31" s="113">
        <v>3.079331941544885</v>
      </c>
      <c r="D31" s="115">
        <v>59</v>
      </c>
      <c r="E31" s="114">
        <v>78</v>
      </c>
      <c r="F31" s="114">
        <v>63</v>
      </c>
      <c r="G31" s="114">
        <v>46</v>
      </c>
      <c r="H31" s="140">
        <v>59</v>
      </c>
      <c r="I31" s="115">
        <v>0</v>
      </c>
      <c r="J31" s="116">
        <v>0</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4.2275574112734864</v>
      </c>
      <c r="D34" s="115">
        <v>81</v>
      </c>
      <c r="E34" s="114">
        <v>43</v>
      </c>
      <c r="F34" s="114">
        <v>42</v>
      </c>
      <c r="G34" s="114">
        <v>25</v>
      </c>
      <c r="H34" s="140">
        <v>107</v>
      </c>
      <c r="I34" s="115">
        <v>-26</v>
      </c>
      <c r="J34" s="116">
        <v>-24.299065420560748</v>
      </c>
    </row>
    <row r="35" spans="1:10" s="110" customFormat="1" ht="24.95" customHeight="1" x14ac:dyDescent="0.2">
      <c r="A35" s="292" t="s">
        <v>171</v>
      </c>
      <c r="B35" s="293" t="s">
        <v>172</v>
      </c>
      <c r="C35" s="113">
        <v>34.290187891440503</v>
      </c>
      <c r="D35" s="115">
        <v>657</v>
      </c>
      <c r="E35" s="114">
        <v>549</v>
      </c>
      <c r="F35" s="114">
        <v>487</v>
      </c>
      <c r="G35" s="114">
        <v>355</v>
      </c>
      <c r="H35" s="140">
        <v>570</v>
      </c>
      <c r="I35" s="115">
        <v>87</v>
      </c>
      <c r="J35" s="116">
        <v>15.263157894736842</v>
      </c>
    </row>
    <row r="36" spans="1:10" s="110" customFormat="1" ht="24.95" customHeight="1" x14ac:dyDescent="0.2">
      <c r="A36" s="294" t="s">
        <v>173</v>
      </c>
      <c r="B36" s="295" t="s">
        <v>174</v>
      </c>
      <c r="C36" s="125">
        <v>61.48225469728601</v>
      </c>
      <c r="D36" s="143">
        <v>1178</v>
      </c>
      <c r="E36" s="144">
        <v>1066</v>
      </c>
      <c r="F36" s="144">
        <v>1157</v>
      </c>
      <c r="G36" s="144">
        <v>910</v>
      </c>
      <c r="H36" s="145">
        <v>1102</v>
      </c>
      <c r="I36" s="143">
        <v>76</v>
      </c>
      <c r="J36" s="146">
        <v>6.8965517241379306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1916</v>
      </c>
      <c r="F11" s="264">
        <v>1658</v>
      </c>
      <c r="G11" s="264">
        <v>1686</v>
      </c>
      <c r="H11" s="264">
        <v>1290</v>
      </c>
      <c r="I11" s="265">
        <v>1779</v>
      </c>
      <c r="J11" s="263">
        <v>137</v>
      </c>
      <c r="K11" s="266">
        <v>7.7009555930297919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20.198329853862212</v>
      </c>
      <c r="E13" s="115">
        <v>387</v>
      </c>
      <c r="F13" s="114">
        <v>468</v>
      </c>
      <c r="G13" s="114">
        <v>422</v>
      </c>
      <c r="H13" s="114">
        <v>362</v>
      </c>
      <c r="I13" s="140">
        <v>400</v>
      </c>
      <c r="J13" s="115">
        <v>-13</v>
      </c>
      <c r="K13" s="116">
        <v>-3.25</v>
      </c>
    </row>
    <row r="14" spans="1:17" ht="15.95" customHeight="1" x14ac:dyDescent="0.2">
      <c r="A14" s="306" t="s">
        <v>230</v>
      </c>
      <c r="B14" s="307"/>
      <c r="C14" s="308"/>
      <c r="D14" s="113">
        <v>65.501043841336113</v>
      </c>
      <c r="E14" s="115">
        <v>1255</v>
      </c>
      <c r="F14" s="114">
        <v>1034</v>
      </c>
      <c r="G14" s="114">
        <v>1049</v>
      </c>
      <c r="H14" s="114">
        <v>797</v>
      </c>
      <c r="I14" s="140">
        <v>1184</v>
      </c>
      <c r="J14" s="115">
        <v>71</v>
      </c>
      <c r="K14" s="116">
        <v>5.9966216216216219</v>
      </c>
    </row>
    <row r="15" spans="1:17" ht="15.95" customHeight="1" x14ac:dyDescent="0.2">
      <c r="A15" s="306" t="s">
        <v>231</v>
      </c>
      <c r="B15" s="307"/>
      <c r="C15" s="308"/>
      <c r="D15" s="113">
        <v>7.7766179540709812</v>
      </c>
      <c r="E15" s="115">
        <v>149</v>
      </c>
      <c r="F15" s="114">
        <v>102</v>
      </c>
      <c r="G15" s="114">
        <v>117</v>
      </c>
      <c r="H15" s="114">
        <v>75</v>
      </c>
      <c r="I15" s="140">
        <v>113</v>
      </c>
      <c r="J15" s="115">
        <v>36</v>
      </c>
      <c r="K15" s="116">
        <v>31.858407079646017</v>
      </c>
    </row>
    <row r="16" spans="1:17" ht="15.95" customHeight="1" x14ac:dyDescent="0.2">
      <c r="A16" s="306" t="s">
        <v>232</v>
      </c>
      <c r="B16" s="307"/>
      <c r="C16" s="308"/>
      <c r="D16" s="113">
        <v>6.5240083507306892</v>
      </c>
      <c r="E16" s="115">
        <v>125</v>
      </c>
      <c r="F16" s="114">
        <v>54</v>
      </c>
      <c r="G16" s="114">
        <v>98</v>
      </c>
      <c r="H16" s="114">
        <v>56</v>
      </c>
      <c r="I16" s="140">
        <v>82</v>
      </c>
      <c r="J16" s="115">
        <v>43</v>
      </c>
      <c r="K16" s="116">
        <v>52.439024390243901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4.4885177453027136</v>
      </c>
      <c r="E18" s="115">
        <v>86</v>
      </c>
      <c r="F18" s="114">
        <v>37</v>
      </c>
      <c r="G18" s="114">
        <v>38</v>
      </c>
      <c r="H18" s="114">
        <v>17</v>
      </c>
      <c r="I18" s="140">
        <v>105</v>
      </c>
      <c r="J18" s="115">
        <v>-19</v>
      </c>
      <c r="K18" s="116">
        <v>-18.095238095238095</v>
      </c>
    </row>
    <row r="19" spans="1:11" ht="14.1" customHeight="1" x14ac:dyDescent="0.2">
      <c r="A19" s="306" t="s">
        <v>235</v>
      </c>
      <c r="B19" s="307" t="s">
        <v>236</v>
      </c>
      <c r="C19" s="308"/>
      <c r="D19" s="113">
        <v>0.7306889352818372</v>
      </c>
      <c r="E19" s="115">
        <v>14</v>
      </c>
      <c r="F19" s="114">
        <v>23</v>
      </c>
      <c r="G19" s="114">
        <v>27</v>
      </c>
      <c r="H19" s="114">
        <v>10</v>
      </c>
      <c r="I19" s="140">
        <v>12</v>
      </c>
      <c r="J19" s="115">
        <v>2</v>
      </c>
      <c r="K19" s="116">
        <v>16.666666666666668</v>
      </c>
    </row>
    <row r="20" spans="1:11" ht="14.1" customHeight="1" x14ac:dyDescent="0.2">
      <c r="A20" s="306">
        <v>12</v>
      </c>
      <c r="B20" s="307" t="s">
        <v>237</v>
      </c>
      <c r="C20" s="308"/>
      <c r="D20" s="113">
        <v>0.93945720250521925</v>
      </c>
      <c r="E20" s="115">
        <v>18</v>
      </c>
      <c r="F20" s="114">
        <v>41</v>
      </c>
      <c r="G20" s="114">
        <v>23</v>
      </c>
      <c r="H20" s="114">
        <v>18</v>
      </c>
      <c r="I20" s="140">
        <v>24</v>
      </c>
      <c r="J20" s="115">
        <v>-6</v>
      </c>
      <c r="K20" s="116">
        <v>-25</v>
      </c>
    </row>
    <row r="21" spans="1:11" ht="14.1" customHeight="1" x14ac:dyDescent="0.2">
      <c r="A21" s="306">
        <v>21</v>
      </c>
      <c r="B21" s="307" t="s">
        <v>238</v>
      </c>
      <c r="C21" s="308"/>
      <c r="D21" s="113">
        <v>0.99164926931106467</v>
      </c>
      <c r="E21" s="115">
        <v>19</v>
      </c>
      <c r="F21" s="114">
        <v>29</v>
      </c>
      <c r="G21" s="114">
        <v>16</v>
      </c>
      <c r="H21" s="114">
        <v>14</v>
      </c>
      <c r="I21" s="140">
        <v>21</v>
      </c>
      <c r="J21" s="115">
        <v>-2</v>
      </c>
      <c r="K21" s="116">
        <v>-9.5238095238095237</v>
      </c>
    </row>
    <row r="22" spans="1:11" ht="14.1" customHeight="1" x14ac:dyDescent="0.2">
      <c r="A22" s="306">
        <v>22</v>
      </c>
      <c r="B22" s="307" t="s">
        <v>239</v>
      </c>
      <c r="C22" s="308"/>
      <c r="D22" s="113">
        <v>1.2526096033402923</v>
      </c>
      <c r="E22" s="115">
        <v>24</v>
      </c>
      <c r="F22" s="114">
        <v>20</v>
      </c>
      <c r="G22" s="114">
        <v>35</v>
      </c>
      <c r="H22" s="114">
        <v>12</v>
      </c>
      <c r="I22" s="140">
        <v>27</v>
      </c>
      <c r="J22" s="115">
        <v>-3</v>
      </c>
      <c r="K22" s="116">
        <v>-11.111111111111111</v>
      </c>
    </row>
    <row r="23" spans="1:11" ht="14.1" customHeight="1" x14ac:dyDescent="0.2">
      <c r="A23" s="306">
        <v>23</v>
      </c>
      <c r="B23" s="307" t="s">
        <v>240</v>
      </c>
      <c r="C23" s="308"/>
      <c r="D23" s="113">
        <v>0.26096033402922758</v>
      </c>
      <c r="E23" s="115">
        <v>5</v>
      </c>
      <c r="F23" s="114">
        <v>4</v>
      </c>
      <c r="G23" s="114">
        <v>15</v>
      </c>
      <c r="H23" s="114">
        <v>6</v>
      </c>
      <c r="I23" s="140">
        <v>9</v>
      </c>
      <c r="J23" s="115">
        <v>-4</v>
      </c>
      <c r="K23" s="116">
        <v>-44.444444444444443</v>
      </c>
    </row>
    <row r="24" spans="1:11" ht="14.1" customHeight="1" x14ac:dyDescent="0.2">
      <c r="A24" s="306">
        <v>24</v>
      </c>
      <c r="B24" s="307" t="s">
        <v>241</v>
      </c>
      <c r="C24" s="308"/>
      <c r="D24" s="113">
        <v>7.2546972860125258</v>
      </c>
      <c r="E24" s="115">
        <v>139</v>
      </c>
      <c r="F24" s="114">
        <v>87</v>
      </c>
      <c r="G24" s="114">
        <v>104</v>
      </c>
      <c r="H24" s="114">
        <v>75</v>
      </c>
      <c r="I24" s="140">
        <v>96</v>
      </c>
      <c r="J24" s="115">
        <v>43</v>
      </c>
      <c r="K24" s="116">
        <v>44.791666666666664</v>
      </c>
    </row>
    <row r="25" spans="1:11" ht="14.1" customHeight="1" x14ac:dyDescent="0.2">
      <c r="A25" s="306">
        <v>25</v>
      </c>
      <c r="B25" s="307" t="s">
        <v>242</v>
      </c>
      <c r="C25" s="308"/>
      <c r="D25" s="113">
        <v>5.7411273486430066</v>
      </c>
      <c r="E25" s="115">
        <v>110</v>
      </c>
      <c r="F25" s="114">
        <v>73</v>
      </c>
      <c r="G25" s="114">
        <v>78</v>
      </c>
      <c r="H25" s="114">
        <v>54</v>
      </c>
      <c r="I25" s="140">
        <v>112</v>
      </c>
      <c r="J25" s="115">
        <v>-2</v>
      </c>
      <c r="K25" s="116">
        <v>-1.7857142857142858</v>
      </c>
    </row>
    <row r="26" spans="1:11" ht="14.1" customHeight="1" x14ac:dyDescent="0.2">
      <c r="A26" s="306">
        <v>26</v>
      </c>
      <c r="B26" s="307" t="s">
        <v>243</v>
      </c>
      <c r="C26" s="308"/>
      <c r="D26" s="113">
        <v>2.9227557411273488</v>
      </c>
      <c r="E26" s="115">
        <v>56</v>
      </c>
      <c r="F26" s="114">
        <v>31</v>
      </c>
      <c r="G26" s="114">
        <v>44</v>
      </c>
      <c r="H26" s="114">
        <v>36</v>
      </c>
      <c r="I26" s="140">
        <v>63</v>
      </c>
      <c r="J26" s="115">
        <v>-7</v>
      </c>
      <c r="K26" s="116">
        <v>-11.111111111111111</v>
      </c>
    </row>
    <row r="27" spans="1:11" ht="14.1" customHeight="1" x14ac:dyDescent="0.2">
      <c r="A27" s="306">
        <v>27</v>
      </c>
      <c r="B27" s="307" t="s">
        <v>244</v>
      </c>
      <c r="C27" s="308"/>
      <c r="D27" s="113">
        <v>1.2004175365344467</v>
      </c>
      <c r="E27" s="115">
        <v>23</v>
      </c>
      <c r="F27" s="114">
        <v>16</v>
      </c>
      <c r="G27" s="114">
        <v>27</v>
      </c>
      <c r="H27" s="114">
        <v>16</v>
      </c>
      <c r="I27" s="140">
        <v>25</v>
      </c>
      <c r="J27" s="115">
        <v>-2</v>
      </c>
      <c r="K27" s="116">
        <v>-8</v>
      </c>
    </row>
    <row r="28" spans="1:11" ht="14.1" customHeight="1" x14ac:dyDescent="0.2">
      <c r="A28" s="306">
        <v>28</v>
      </c>
      <c r="B28" s="307" t="s">
        <v>245</v>
      </c>
      <c r="C28" s="308"/>
      <c r="D28" s="113">
        <v>0.93945720250521925</v>
      </c>
      <c r="E28" s="115">
        <v>18</v>
      </c>
      <c r="F28" s="114">
        <v>16</v>
      </c>
      <c r="G28" s="114">
        <v>19</v>
      </c>
      <c r="H28" s="114">
        <v>9</v>
      </c>
      <c r="I28" s="140">
        <v>14</v>
      </c>
      <c r="J28" s="115">
        <v>4</v>
      </c>
      <c r="K28" s="116">
        <v>28.571428571428573</v>
      </c>
    </row>
    <row r="29" spans="1:11" ht="14.1" customHeight="1" x14ac:dyDescent="0.2">
      <c r="A29" s="306">
        <v>29</v>
      </c>
      <c r="B29" s="307" t="s">
        <v>246</v>
      </c>
      <c r="C29" s="308"/>
      <c r="D29" s="113">
        <v>2.9749478079331944</v>
      </c>
      <c r="E29" s="115">
        <v>57</v>
      </c>
      <c r="F29" s="114">
        <v>73</v>
      </c>
      <c r="G29" s="114">
        <v>76</v>
      </c>
      <c r="H29" s="114">
        <v>46</v>
      </c>
      <c r="I29" s="140">
        <v>73</v>
      </c>
      <c r="J29" s="115">
        <v>-16</v>
      </c>
      <c r="K29" s="116">
        <v>-21.917808219178081</v>
      </c>
    </row>
    <row r="30" spans="1:11" ht="14.1" customHeight="1" x14ac:dyDescent="0.2">
      <c r="A30" s="306" t="s">
        <v>247</v>
      </c>
      <c r="B30" s="307" t="s">
        <v>248</v>
      </c>
      <c r="C30" s="308"/>
      <c r="D30" s="113">
        <v>0.7306889352818372</v>
      </c>
      <c r="E30" s="115">
        <v>14</v>
      </c>
      <c r="F30" s="114" t="s">
        <v>513</v>
      </c>
      <c r="G30" s="114">
        <v>20</v>
      </c>
      <c r="H30" s="114" t="s">
        <v>513</v>
      </c>
      <c r="I30" s="140" t="s">
        <v>513</v>
      </c>
      <c r="J30" s="115" t="s">
        <v>513</v>
      </c>
      <c r="K30" s="116" t="s">
        <v>513</v>
      </c>
    </row>
    <row r="31" spans="1:11" ht="14.1" customHeight="1" x14ac:dyDescent="0.2">
      <c r="A31" s="306" t="s">
        <v>249</v>
      </c>
      <c r="B31" s="307" t="s">
        <v>250</v>
      </c>
      <c r="C31" s="308"/>
      <c r="D31" s="113">
        <v>1.9832985386221293</v>
      </c>
      <c r="E31" s="115">
        <v>38</v>
      </c>
      <c r="F31" s="114">
        <v>62</v>
      </c>
      <c r="G31" s="114">
        <v>53</v>
      </c>
      <c r="H31" s="114">
        <v>34</v>
      </c>
      <c r="I31" s="140">
        <v>57</v>
      </c>
      <c r="J31" s="115">
        <v>-19</v>
      </c>
      <c r="K31" s="116">
        <v>-33.333333333333336</v>
      </c>
    </row>
    <row r="32" spans="1:11" ht="14.1" customHeight="1" x14ac:dyDescent="0.2">
      <c r="A32" s="306">
        <v>31</v>
      </c>
      <c r="B32" s="307" t="s">
        <v>251</v>
      </c>
      <c r="C32" s="308"/>
      <c r="D32" s="113">
        <v>0.26096033402922758</v>
      </c>
      <c r="E32" s="115">
        <v>5</v>
      </c>
      <c r="F32" s="114" t="s">
        <v>513</v>
      </c>
      <c r="G32" s="114" t="s">
        <v>513</v>
      </c>
      <c r="H32" s="114" t="s">
        <v>513</v>
      </c>
      <c r="I32" s="140">
        <v>5</v>
      </c>
      <c r="J32" s="115">
        <v>0</v>
      </c>
      <c r="K32" s="116">
        <v>0</v>
      </c>
    </row>
    <row r="33" spans="1:11" ht="14.1" customHeight="1" x14ac:dyDescent="0.2">
      <c r="A33" s="306">
        <v>32</v>
      </c>
      <c r="B33" s="307" t="s">
        <v>252</v>
      </c>
      <c r="C33" s="308"/>
      <c r="D33" s="113">
        <v>2.9749478079331944</v>
      </c>
      <c r="E33" s="115">
        <v>57</v>
      </c>
      <c r="F33" s="114">
        <v>84</v>
      </c>
      <c r="G33" s="114">
        <v>39</v>
      </c>
      <c r="H33" s="114">
        <v>53</v>
      </c>
      <c r="I33" s="140">
        <v>47</v>
      </c>
      <c r="J33" s="115">
        <v>10</v>
      </c>
      <c r="K33" s="116">
        <v>21.276595744680851</v>
      </c>
    </row>
    <row r="34" spans="1:11" ht="14.1" customHeight="1" x14ac:dyDescent="0.2">
      <c r="A34" s="306">
        <v>33</v>
      </c>
      <c r="B34" s="307" t="s">
        <v>253</v>
      </c>
      <c r="C34" s="308"/>
      <c r="D34" s="113">
        <v>2.6617954070981211</v>
      </c>
      <c r="E34" s="115">
        <v>51</v>
      </c>
      <c r="F34" s="114">
        <v>117</v>
      </c>
      <c r="G34" s="114">
        <v>52</v>
      </c>
      <c r="H34" s="114">
        <v>42</v>
      </c>
      <c r="I34" s="140">
        <v>62</v>
      </c>
      <c r="J34" s="115">
        <v>-11</v>
      </c>
      <c r="K34" s="116">
        <v>-17.741935483870968</v>
      </c>
    </row>
    <row r="35" spans="1:11" ht="14.1" customHeight="1" x14ac:dyDescent="0.2">
      <c r="A35" s="306">
        <v>34</v>
      </c>
      <c r="B35" s="307" t="s">
        <v>254</v>
      </c>
      <c r="C35" s="308"/>
      <c r="D35" s="113">
        <v>4.3841336116910226</v>
      </c>
      <c r="E35" s="115">
        <v>84</v>
      </c>
      <c r="F35" s="114">
        <v>55</v>
      </c>
      <c r="G35" s="114">
        <v>55</v>
      </c>
      <c r="H35" s="114">
        <v>53</v>
      </c>
      <c r="I35" s="140">
        <v>88</v>
      </c>
      <c r="J35" s="115">
        <v>-4</v>
      </c>
      <c r="K35" s="116">
        <v>-4.5454545454545459</v>
      </c>
    </row>
    <row r="36" spans="1:11" ht="14.1" customHeight="1" x14ac:dyDescent="0.2">
      <c r="A36" s="306">
        <v>41</v>
      </c>
      <c r="B36" s="307" t="s">
        <v>255</v>
      </c>
      <c r="C36" s="308"/>
      <c r="D36" s="113">
        <v>2.2442588726513568</v>
      </c>
      <c r="E36" s="115">
        <v>43</v>
      </c>
      <c r="F36" s="114">
        <v>5</v>
      </c>
      <c r="G36" s="114">
        <v>7</v>
      </c>
      <c r="H36" s="114">
        <v>6</v>
      </c>
      <c r="I36" s="140">
        <v>6</v>
      </c>
      <c r="J36" s="115">
        <v>37</v>
      </c>
      <c r="K36" s="116" t="s">
        <v>515</v>
      </c>
    </row>
    <row r="37" spans="1:11" ht="14.1" customHeight="1" x14ac:dyDescent="0.2">
      <c r="A37" s="306">
        <v>42</v>
      </c>
      <c r="B37" s="307" t="s">
        <v>256</v>
      </c>
      <c r="C37" s="308"/>
      <c r="D37" s="113" t="s">
        <v>513</v>
      </c>
      <c r="E37" s="115" t="s">
        <v>513</v>
      </c>
      <c r="F37" s="114" t="s">
        <v>513</v>
      </c>
      <c r="G37" s="114" t="s">
        <v>513</v>
      </c>
      <c r="H37" s="114" t="s">
        <v>513</v>
      </c>
      <c r="I37" s="140">
        <v>4</v>
      </c>
      <c r="J37" s="115" t="s">
        <v>513</v>
      </c>
      <c r="K37" s="116" t="s">
        <v>513</v>
      </c>
    </row>
    <row r="38" spans="1:11" ht="14.1" customHeight="1" x14ac:dyDescent="0.2">
      <c r="A38" s="306">
        <v>43</v>
      </c>
      <c r="B38" s="307" t="s">
        <v>257</v>
      </c>
      <c r="C38" s="308"/>
      <c r="D38" s="113">
        <v>0.78288100208768263</v>
      </c>
      <c r="E38" s="115">
        <v>15</v>
      </c>
      <c r="F38" s="114">
        <v>7</v>
      </c>
      <c r="G38" s="114">
        <v>41</v>
      </c>
      <c r="H38" s="114">
        <v>11</v>
      </c>
      <c r="I38" s="140">
        <v>12</v>
      </c>
      <c r="J38" s="115">
        <v>3</v>
      </c>
      <c r="K38" s="116">
        <v>25</v>
      </c>
    </row>
    <row r="39" spans="1:11" ht="14.1" customHeight="1" x14ac:dyDescent="0.2">
      <c r="A39" s="306">
        <v>51</v>
      </c>
      <c r="B39" s="307" t="s">
        <v>258</v>
      </c>
      <c r="C39" s="308"/>
      <c r="D39" s="113">
        <v>3.6012526096033404</v>
      </c>
      <c r="E39" s="115">
        <v>69</v>
      </c>
      <c r="F39" s="114">
        <v>90</v>
      </c>
      <c r="G39" s="114">
        <v>60</v>
      </c>
      <c r="H39" s="114">
        <v>55</v>
      </c>
      <c r="I39" s="140">
        <v>92</v>
      </c>
      <c r="J39" s="115">
        <v>-23</v>
      </c>
      <c r="K39" s="116">
        <v>-25</v>
      </c>
    </row>
    <row r="40" spans="1:11" ht="14.1" customHeight="1" x14ac:dyDescent="0.2">
      <c r="A40" s="306" t="s">
        <v>259</v>
      </c>
      <c r="B40" s="307" t="s">
        <v>260</v>
      </c>
      <c r="C40" s="308"/>
      <c r="D40" s="113">
        <v>3.1837160751565761</v>
      </c>
      <c r="E40" s="115">
        <v>61</v>
      </c>
      <c r="F40" s="114">
        <v>82</v>
      </c>
      <c r="G40" s="114">
        <v>54</v>
      </c>
      <c r="H40" s="114">
        <v>46</v>
      </c>
      <c r="I40" s="140">
        <v>82</v>
      </c>
      <c r="J40" s="115">
        <v>-21</v>
      </c>
      <c r="K40" s="116">
        <v>-25.609756097560975</v>
      </c>
    </row>
    <row r="41" spans="1:11" ht="14.1" customHeight="1" x14ac:dyDescent="0.2">
      <c r="A41" s="306"/>
      <c r="B41" s="307" t="s">
        <v>261</v>
      </c>
      <c r="C41" s="308"/>
      <c r="D41" s="113">
        <v>2.453027139874739</v>
      </c>
      <c r="E41" s="115">
        <v>47</v>
      </c>
      <c r="F41" s="114">
        <v>63</v>
      </c>
      <c r="G41" s="114">
        <v>44</v>
      </c>
      <c r="H41" s="114">
        <v>40</v>
      </c>
      <c r="I41" s="140">
        <v>65</v>
      </c>
      <c r="J41" s="115">
        <v>-18</v>
      </c>
      <c r="K41" s="116">
        <v>-27.692307692307693</v>
      </c>
    </row>
    <row r="42" spans="1:11" ht="14.1" customHeight="1" x14ac:dyDescent="0.2">
      <c r="A42" s="306">
        <v>52</v>
      </c>
      <c r="B42" s="307" t="s">
        <v>262</v>
      </c>
      <c r="C42" s="308"/>
      <c r="D42" s="113">
        <v>7.5678496868475991</v>
      </c>
      <c r="E42" s="115">
        <v>145</v>
      </c>
      <c r="F42" s="114">
        <v>138</v>
      </c>
      <c r="G42" s="114">
        <v>65</v>
      </c>
      <c r="H42" s="114">
        <v>88</v>
      </c>
      <c r="I42" s="140">
        <v>118</v>
      </c>
      <c r="J42" s="115">
        <v>27</v>
      </c>
      <c r="K42" s="116">
        <v>22.881355932203391</v>
      </c>
    </row>
    <row r="43" spans="1:11" ht="14.1" customHeight="1" x14ac:dyDescent="0.2">
      <c r="A43" s="306" t="s">
        <v>263</v>
      </c>
      <c r="B43" s="307" t="s">
        <v>264</v>
      </c>
      <c r="C43" s="308"/>
      <c r="D43" s="113">
        <v>7.0459290187891437</v>
      </c>
      <c r="E43" s="115">
        <v>135</v>
      </c>
      <c r="F43" s="114">
        <v>124</v>
      </c>
      <c r="G43" s="114">
        <v>60</v>
      </c>
      <c r="H43" s="114">
        <v>77</v>
      </c>
      <c r="I43" s="140">
        <v>110</v>
      </c>
      <c r="J43" s="115">
        <v>25</v>
      </c>
      <c r="K43" s="116">
        <v>22.727272727272727</v>
      </c>
    </row>
    <row r="44" spans="1:11" ht="14.1" customHeight="1" x14ac:dyDescent="0.2">
      <c r="A44" s="306">
        <v>53</v>
      </c>
      <c r="B44" s="307" t="s">
        <v>265</v>
      </c>
      <c r="C44" s="308"/>
      <c r="D44" s="113">
        <v>0.67849686847599167</v>
      </c>
      <c r="E44" s="115">
        <v>13</v>
      </c>
      <c r="F44" s="114">
        <v>15</v>
      </c>
      <c r="G44" s="114">
        <v>16</v>
      </c>
      <c r="H44" s="114">
        <v>14</v>
      </c>
      <c r="I44" s="140">
        <v>24</v>
      </c>
      <c r="J44" s="115">
        <v>-11</v>
      </c>
      <c r="K44" s="116">
        <v>-45.833333333333336</v>
      </c>
    </row>
    <row r="45" spans="1:11" ht="14.1" customHeight="1" x14ac:dyDescent="0.2">
      <c r="A45" s="306" t="s">
        <v>266</v>
      </c>
      <c r="B45" s="307" t="s">
        <v>267</v>
      </c>
      <c r="C45" s="308"/>
      <c r="D45" s="113">
        <v>0.67849686847599167</v>
      </c>
      <c r="E45" s="115">
        <v>13</v>
      </c>
      <c r="F45" s="114">
        <v>15</v>
      </c>
      <c r="G45" s="114">
        <v>16</v>
      </c>
      <c r="H45" s="114">
        <v>14</v>
      </c>
      <c r="I45" s="140">
        <v>24</v>
      </c>
      <c r="J45" s="115">
        <v>-11</v>
      </c>
      <c r="K45" s="116">
        <v>-45.833333333333336</v>
      </c>
    </row>
    <row r="46" spans="1:11" ht="14.1" customHeight="1" x14ac:dyDescent="0.2">
      <c r="A46" s="306">
        <v>54</v>
      </c>
      <c r="B46" s="307" t="s">
        <v>268</v>
      </c>
      <c r="C46" s="308"/>
      <c r="D46" s="113">
        <v>2.4008350730688934</v>
      </c>
      <c r="E46" s="115">
        <v>46</v>
      </c>
      <c r="F46" s="114">
        <v>38</v>
      </c>
      <c r="G46" s="114">
        <v>46</v>
      </c>
      <c r="H46" s="114">
        <v>47</v>
      </c>
      <c r="I46" s="140">
        <v>48</v>
      </c>
      <c r="J46" s="115">
        <v>-2</v>
      </c>
      <c r="K46" s="116">
        <v>-4.166666666666667</v>
      </c>
    </row>
    <row r="47" spans="1:11" ht="14.1" customHeight="1" x14ac:dyDescent="0.2">
      <c r="A47" s="306">
        <v>61</v>
      </c>
      <c r="B47" s="307" t="s">
        <v>269</v>
      </c>
      <c r="C47" s="308"/>
      <c r="D47" s="113">
        <v>1.4091858037578289</v>
      </c>
      <c r="E47" s="115">
        <v>27</v>
      </c>
      <c r="F47" s="114">
        <v>22</v>
      </c>
      <c r="G47" s="114">
        <v>36</v>
      </c>
      <c r="H47" s="114">
        <v>29</v>
      </c>
      <c r="I47" s="140">
        <v>32</v>
      </c>
      <c r="J47" s="115">
        <v>-5</v>
      </c>
      <c r="K47" s="116">
        <v>-15.625</v>
      </c>
    </row>
    <row r="48" spans="1:11" ht="14.1" customHeight="1" x14ac:dyDescent="0.2">
      <c r="A48" s="306">
        <v>62</v>
      </c>
      <c r="B48" s="307" t="s">
        <v>270</v>
      </c>
      <c r="C48" s="308"/>
      <c r="D48" s="113">
        <v>9.5511482254697277</v>
      </c>
      <c r="E48" s="115">
        <v>183</v>
      </c>
      <c r="F48" s="114">
        <v>168</v>
      </c>
      <c r="G48" s="114">
        <v>180</v>
      </c>
      <c r="H48" s="114">
        <v>145</v>
      </c>
      <c r="I48" s="140">
        <v>128</v>
      </c>
      <c r="J48" s="115">
        <v>55</v>
      </c>
      <c r="K48" s="116">
        <v>42.96875</v>
      </c>
    </row>
    <row r="49" spans="1:11" ht="14.1" customHeight="1" x14ac:dyDescent="0.2">
      <c r="A49" s="306">
        <v>63</v>
      </c>
      <c r="B49" s="307" t="s">
        <v>271</v>
      </c>
      <c r="C49" s="308"/>
      <c r="D49" s="113">
        <v>4.4885177453027136</v>
      </c>
      <c r="E49" s="115">
        <v>86</v>
      </c>
      <c r="F49" s="114">
        <v>128</v>
      </c>
      <c r="G49" s="114">
        <v>82</v>
      </c>
      <c r="H49" s="114">
        <v>82</v>
      </c>
      <c r="I49" s="140">
        <v>84</v>
      </c>
      <c r="J49" s="115">
        <v>2</v>
      </c>
      <c r="K49" s="116">
        <v>2.3809523809523809</v>
      </c>
    </row>
    <row r="50" spans="1:11" ht="14.1" customHeight="1" x14ac:dyDescent="0.2">
      <c r="A50" s="306" t="s">
        <v>272</v>
      </c>
      <c r="B50" s="307" t="s">
        <v>273</v>
      </c>
      <c r="C50" s="308"/>
      <c r="D50" s="113">
        <v>0.57411273486430059</v>
      </c>
      <c r="E50" s="115">
        <v>11</v>
      </c>
      <c r="F50" s="114">
        <v>25</v>
      </c>
      <c r="G50" s="114">
        <v>19</v>
      </c>
      <c r="H50" s="114">
        <v>20</v>
      </c>
      <c r="I50" s="140">
        <v>15</v>
      </c>
      <c r="J50" s="115">
        <v>-4</v>
      </c>
      <c r="K50" s="116">
        <v>-26.666666666666668</v>
      </c>
    </row>
    <row r="51" spans="1:11" ht="14.1" customHeight="1" x14ac:dyDescent="0.2">
      <c r="A51" s="306" t="s">
        <v>274</v>
      </c>
      <c r="B51" s="307" t="s">
        <v>275</v>
      </c>
      <c r="C51" s="308"/>
      <c r="D51" s="113">
        <v>3.3924843423799582</v>
      </c>
      <c r="E51" s="115">
        <v>65</v>
      </c>
      <c r="F51" s="114">
        <v>87</v>
      </c>
      <c r="G51" s="114">
        <v>57</v>
      </c>
      <c r="H51" s="114">
        <v>51</v>
      </c>
      <c r="I51" s="140">
        <v>56</v>
      </c>
      <c r="J51" s="115">
        <v>9</v>
      </c>
      <c r="K51" s="116">
        <v>16.071428571428573</v>
      </c>
    </row>
    <row r="52" spans="1:11" ht="14.1" customHeight="1" x14ac:dyDescent="0.2">
      <c r="A52" s="306">
        <v>71</v>
      </c>
      <c r="B52" s="307" t="s">
        <v>276</v>
      </c>
      <c r="C52" s="308"/>
      <c r="D52" s="113">
        <v>10.281837160751566</v>
      </c>
      <c r="E52" s="115">
        <v>197</v>
      </c>
      <c r="F52" s="114">
        <v>122</v>
      </c>
      <c r="G52" s="114">
        <v>131</v>
      </c>
      <c r="H52" s="114">
        <v>105</v>
      </c>
      <c r="I52" s="140">
        <v>146</v>
      </c>
      <c r="J52" s="115">
        <v>51</v>
      </c>
      <c r="K52" s="116">
        <v>34.93150684931507</v>
      </c>
    </row>
    <row r="53" spans="1:11" ht="14.1" customHeight="1" x14ac:dyDescent="0.2">
      <c r="A53" s="306" t="s">
        <v>277</v>
      </c>
      <c r="B53" s="307" t="s">
        <v>278</v>
      </c>
      <c r="C53" s="308"/>
      <c r="D53" s="113">
        <v>4.2797494780793324</v>
      </c>
      <c r="E53" s="115">
        <v>82</v>
      </c>
      <c r="F53" s="114">
        <v>34</v>
      </c>
      <c r="G53" s="114">
        <v>50</v>
      </c>
      <c r="H53" s="114">
        <v>31</v>
      </c>
      <c r="I53" s="140">
        <v>55</v>
      </c>
      <c r="J53" s="115">
        <v>27</v>
      </c>
      <c r="K53" s="116">
        <v>49.090909090909093</v>
      </c>
    </row>
    <row r="54" spans="1:11" ht="14.1" customHeight="1" x14ac:dyDescent="0.2">
      <c r="A54" s="306" t="s">
        <v>279</v>
      </c>
      <c r="B54" s="307" t="s">
        <v>280</v>
      </c>
      <c r="C54" s="308"/>
      <c r="D54" s="113">
        <v>5.3235908141962422</v>
      </c>
      <c r="E54" s="115">
        <v>102</v>
      </c>
      <c r="F54" s="114">
        <v>79</v>
      </c>
      <c r="G54" s="114">
        <v>72</v>
      </c>
      <c r="H54" s="114">
        <v>61</v>
      </c>
      <c r="I54" s="140">
        <v>86</v>
      </c>
      <c r="J54" s="115">
        <v>16</v>
      </c>
      <c r="K54" s="116">
        <v>18.604651162790699</v>
      </c>
    </row>
    <row r="55" spans="1:11" ht="14.1" customHeight="1" x14ac:dyDescent="0.2">
      <c r="A55" s="306">
        <v>72</v>
      </c>
      <c r="B55" s="307" t="s">
        <v>281</v>
      </c>
      <c r="C55" s="308"/>
      <c r="D55" s="113">
        <v>1.4613778705636744</v>
      </c>
      <c r="E55" s="115">
        <v>28</v>
      </c>
      <c r="F55" s="114">
        <v>17</v>
      </c>
      <c r="G55" s="114">
        <v>34</v>
      </c>
      <c r="H55" s="114">
        <v>22</v>
      </c>
      <c r="I55" s="140">
        <v>26</v>
      </c>
      <c r="J55" s="115">
        <v>2</v>
      </c>
      <c r="K55" s="116">
        <v>7.6923076923076925</v>
      </c>
    </row>
    <row r="56" spans="1:11" ht="14.1" customHeight="1" x14ac:dyDescent="0.2">
      <c r="A56" s="306" t="s">
        <v>282</v>
      </c>
      <c r="B56" s="307" t="s">
        <v>283</v>
      </c>
      <c r="C56" s="308"/>
      <c r="D56" s="113">
        <v>0.83507306889352817</v>
      </c>
      <c r="E56" s="115">
        <v>16</v>
      </c>
      <c r="F56" s="114">
        <v>8</v>
      </c>
      <c r="G56" s="114">
        <v>24</v>
      </c>
      <c r="H56" s="114">
        <v>15</v>
      </c>
      <c r="I56" s="140">
        <v>17</v>
      </c>
      <c r="J56" s="115">
        <v>-1</v>
      </c>
      <c r="K56" s="116">
        <v>-5.882352941176471</v>
      </c>
    </row>
    <row r="57" spans="1:11" ht="14.1" customHeight="1" x14ac:dyDescent="0.2">
      <c r="A57" s="306" t="s">
        <v>284</v>
      </c>
      <c r="B57" s="307" t="s">
        <v>285</v>
      </c>
      <c r="C57" s="308"/>
      <c r="D57" s="113">
        <v>0.46972860125260962</v>
      </c>
      <c r="E57" s="115">
        <v>9</v>
      </c>
      <c r="F57" s="114" t="s">
        <v>513</v>
      </c>
      <c r="G57" s="114">
        <v>6</v>
      </c>
      <c r="H57" s="114" t="s">
        <v>513</v>
      </c>
      <c r="I57" s="140" t="s">
        <v>513</v>
      </c>
      <c r="J57" s="115" t="s">
        <v>513</v>
      </c>
      <c r="K57" s="116" t="s">
        <v>513</v>
      </c>
    </row>
    <row r="58" spans="1:11" ht="14.1" customHeight="1" x14ac:dyDescent="0.2">
      <c r="A58" s="306">
        <v>73</v>
      </c>
      <c r="B58" s="307" t="s">
        <v>286</v>
      </c>
      <c r="C58" s="308"/>
      <c r="D58" s="113">
        <v>1.0438413361169103</v>
      </c>
      <c r="E58" s="115">
        <v>20</v>
      </c>
      <c r="F58" s="114">
        <v>13</v>
      </c>
      <c r="G58" s="114">
        <v>13</v>
      </c>
      <c r="H58" s="114">
        <v>9</v>
      </c>
      <c r="I58" s="140">
        <v>14</v>
      </c>
      <c r="J58" s="115">
        <v>6</v>
      </c>
      <c r="K58" s="116">
        <v>42.857142857142854</v>
      </c>
    </row>
    <row r="59" spans="1:11" ht="14.1" customHeight="1" x14ac:dyDescent="0.2">
      <c r="A59" s="306" t="s">
        <v>287</v>
      </c>
      <c r="B59" s="307" t="s">
        <v>288</v>
      </c>
      <c r="C59" s="308"/>
      <c r="D59" s="113">
        <v>1.0438413361169103</v>
      </c>
      <c r="E59" s="115">
        <v>20</v>
      </c>
      <c r="F59" s="114">
        <v>11</v>
      </c>
      <c r="G59" s="114">
        <v>9</v>
      </c>
      <c r="H59" s="114">
        <v>9</v>
      </c>
      <c r="I59" s="140">
        <v>12</v>
      </c>
      <c r="J59" s="115">
        <v>8</v>
      </c>
      <c r="K59" s="116">
        <v>66.666666666666671</v>
      </c>
    </row>
    <row r="60" spans="1:11" ht="14.1" customHeight="1" x14ac:dyDescent="0.2">
      <c r="A60" s="306">
        <v>81</v>
      </c>
      <c r="B60" s="307" t="s">
        <v>289</v>
      </c>
      <c r="C60" s="308"/>
      <c r="D60" s="113">
        <v>6.6805845511482254</v>
      </c>
      <c r="E60" s="115">
        <v>128</v>
      </c>
      <c r="F60" s="114">
        <v>81</v>
      </c>
      <c r="G60" s="114">
        <v>82</v>
      </c>
      <c r="H60" s="114">
        <v>48</v>
      </c>
      <c r="I60" s="140">
        <v>102</v>
      </c>
      <c r="J60" s="115">
        <v>26</v>
      </c>
      <c r="K60" s="116">
        <v>25.490196078431371</v>
      </c>
    </row>
    <row r="61" spans="1:11" ht="14.1" customHeight="1" x14ac:dyDescent="0.2">
      <c r="A61" s="306" t="s">
        <v>290</v>
      </c>
      <c r="B61" s="307" t="s">
        <v>291</v>
      </c>
      <c r="C61" s="308"/>
      <c r="D61" s="113">
        <v>2.55741127348643</v>
      </c>
      <c r="E61" s="115">
        <v>49</v>
      </c>
      <c r="F61" s="114">
        <v>24</v>
      </c>
      <c r="G61" s="114">
        <v>37</v>
      </c>
      <c r="H61" s="114">
        <v>23</v>
      </c>
      <c r="I61" s="140">
        <v>49</v>
      </c>
      <c r="J61" s="115">
        <v>0</v>
      </c>
      <c r="K61" s="116">
        <v>0</v>
      </c>
    </row>
    <row r="62" spans="1:11" ht="14.1" customHeight="1" x14ac:dyDescent="0.2">
      <c r="A62" s="306" t="s">
        <v>292</v>
      </c>
      <c r="B62" s="307" t="s">
        <v>293</v>
      </c>
      <c r="C62" s="308"/>
      <c r="D62" s="113">
        <v>2.2442588726513568</v>
      </c>
      <c r="E62" s="115">
        <v>43</v>
      </c>
      <c r="F62" s="114">
        <v>31</v>
      </c>
      <c r="G62" s="114">
        <v>25</v>
      </c>
      <c r="H62" s="114">
        <v>14</v>
      </c>
      <c r="I62" s="140">
        <v>22</v>
      </c>
      <c r="J62" s="115">
        <v>21</v>
      </c>
      <c r="K62" s="116">
        <v>95.454545454545453</v>
      </c>
    </row>
    <row r="63" spans="1:11" ht="14.1" customHeight="1" x14ac:dyDescent="0.2">
      <c r="A63" s="306"/>
      <c r="B63" s="307" t="s">
        <v>294</v>
      </c>
      <c r="C63" s="308"/>
      <c r="D63" s="113">
        <v>2.0876826722338206</v>
      </c>
      <c r="E63" s="115">
        <v>40</v>
      </c>
      <c r="F63" s="114">
        <v>29</v>
      </c>
      <c r="G63" s="114">
        <v>23</v>
      </c>
      <c r="H63" s="114">
        <v>13</v>
      </c>
      <c r="I63" s="140">
        <v>20</v>
      </c>
      <c r="J63" s="115">
        <v>20</v>
      </c>
      <c r="K63" s="116">
        <v>100</v>
      </c>
    </row>
    <row r="64" spans="1:11" ht="14.1" customHeight="1" x14ac:dyDescent="0.2">
      <c r="A64" s="306" t="s">
        <v>295</v>
      </c>
      <c r="B64" s="307" t="s">
        <v>296</v>
      </c>
      <c r="C64" s="308"/>
      <c r="D64" s="113">
        <v>0.78288100208768263</v>
      </c>
      <c r="E64" s="115">
        <v>15</v>
      </c>
      <c r="F64" s="114">
        <v>4</v>
      </c>
      <c r="G64" s="114">
        <v>6</v>
      </c>
      <c r="H64" s="114">
        <v>3</v>
      </c>
      <c r="I64" s="140">
        <v>9</v>
      </c>
      <c r="J64" s="115">
        <v>6</v>
      </c>
      <c r="K64" s="116">
        <v>66.666666666666671</v>
      </c>
    </row>
    <row r="65" spans="1:11" ht="14.1" customHeight="1" x14ac:dyDescent="0.2">
      <c r="A65" s="306" t="s">
        <v>297</v>
      </c>
      <c r="B65" s="307" t="s">
        <v>298</v>
      </c>
      <c r="C65" s="308"/>
      <c r="D65" s="113">
        <v>0.52192066805845516</v>
      </c>
      <c r="E65" s="115">
        <v>10</v>
      </c>
      <c r="F65" s="114">
        <v>14</v>
      </c>
      <c r="G65" s="114">
        <v>7</v>
      </c>
      <c r="H65" s="114">
        <v>5</v>
      </c>
      <c r="I65" s="140">
        <v>8</v>
      </c>
      <c r="J65" s="115">
        <v>2</v>
      </c>
      <c r="K65" s="116">
        <v>25</v>
      </c>
    </row>
    <row r="66" spans="1:11" ht="14.1" customHeight="1" x14ac:dyDescent="0.2">
      <c r="A66" s="306">
        <v>82</v>
      </c>
      <c r="B66" s="307" t="s">
        <v>299</v>
      </c>
      <c r="C66" s="308"/>
      <c r="D66" s="113">
        <v>4.0709812108559502</v>
      </c>
      <c r="E66" s="115">
        <v>78</v>
      </c>
      <c r="F66" s="114">
        <v>54</v>
      </c>
      <c r="G66" s="114">
        <v>113</v>
      </c>
      <c r="H66" s="114">
        <v>109</v>
      </c>
      <c r="I66" s="140">
        <v>75</v>
      </c>
      <c r="J66" s="115">
        <v>3</v>
      </c>
      <c r="K66" s="116">
        <v>4</v>
      </c>
    </row>
    <row r="67" spans="1:11" ht="14.1" customHeight="1" x14ac:dyDescent="0.2">
      <c r="A67" s="306" t="s">
        <v>300</v>
      </c>
      <c r="B67" s="307" t="s">
        <v>301</v>
      </c>
      <c r="C67" s="308"/>
      <c r="D67" s="113">
        <v>2.9227557411273488</v>
      </c>
      <c r="E67" s="115">
        <v>56</v>
      </c>
      <c r="F67" s="114">
        <v>43</v>
      </c>
      <c r="G67" s="114">
        <v>96</v>
      </c>
      <c r="H67" s="114">
        <v>96</v>
      </c>
      <c r="I67" s="140">
        <v>62</v>
      </c>
      <c r="J67" s="115">
        <v>-6</v>
      </c>
      <c r="K67" s="116">
        <v>-9.67741935483871</v>
      </c>
    </row>
    <row r="68" spans="1:11" ht="14.1" customHeight="1" x14ac:dyDescent="0.2">
      <c r="A68" s="306" t="s">
        <v>302</v>
      </c>
      <c r="B68" s="307" t="s">
        <v>303</v>
      </c>
      <c r="C68" s="308"/>
      <c r="D68" s="113">
        <v>1.0960334029227556</v>
      </c>
      <c r="E68" s="115">
        <v>21</v>
      </c>
      <c r="F68" s="114">
        <v>6</v>
      </c>
      <c r="G68" s="114">
        <v>12</v>
      </c>
      <c r="H68" s="114">
        <v>11</v>
      </c>
      <c r="I68" s="140">
        <v>8</v>
      </c>
      <c r="J68" s="115">
        <v>13</v>
      </c>
      <c r="K68" s="116">
        <v>162.5</v>
      </c>
    </row>
    <row r="69" spans="1:11" ht="14.1" customHeight="1" x14ac:dyDescent="0.2">
      <c r="A69" s="306">
        <v>83</v>
      </c>
      <c r="B69" s="307" t="s">
        <v>304</v>
      </c>
      <c r="C69" s="308"/>
      <c r="D69" s="113">
        <v>2.55741127348643</v>
      </c>
      <c r="E69" s="115">
        <v>49</v>
      </c>
      <c r="F69" s="114">
        <v>34</v>
      </c>
      <c r="G69" s="114">
        <v>109</v>
      </c>
      <c r="H69" s="114">
        <v>45</v>
      </c>
      <c r="I69" s="140">
        <v>66</v>
      </c>
      <c r="J69" s="115">
        <v>-17</v>
      </c>
      <c r="K69" s="116">
        <v>-25.757575757575758</v>
      </c>
    </row>
    <row r="70" spans="1:11" ht="14.1" customHeight="1" x14ac:dyDescent="0.2">
      <c r="A70" s="306" t="s">
        <v>305</v>
      </c>
      <c r="B70" s="307" t="s">
        <v>306</v>
      </c>
      <c r="C70" s="308"/>
      <c r="D70" s="113">
        <v>1.6701461377870563</v>
      </c>
      <c r="E70" s="115">
        <v>32</v>
      </c>
      <c r="F70" s="114">
        <v>23</v>
      </c>
      <c r="G70" s="114">
        <v>95</v>
      </c>
      <c r="H70" s="114">
        <v>31</v>
      </c>
      <c r="I70" s="140">
        <v>41</v>
      </c>
      <c r="J70" s="115">
        <v>-9</v>
      </c>
      <c r="K70" s="116">
        <v>-21.951219512195124</v>
      </c>
    </row>
    <row r="71" spans="1:11" ht="14.1" customHeight="1" x14ac:dyDescent="0.2">
      <c r="A71" s="306"/>
      <c r="B71" s="307" t="s">
        <v>307</v>
      </c>
      <c r="C71" s="308"/>
      <c r="D71" s="113">
        <v>1.3048016701461378</v>
      </c>
      <c r="E71" s="115">
        <v>25</v>
      </c>
      <c r="F71" s="114">
        <v>18</v>
      </c>
      <c r="G71" s="114">
        <v>87</v>
      </c>
      <c r="H71" s="114">
        <v>30</v>
      </c>
      <c r="I71" s="140">
        <v>35</v>
      </c>
      <c r="J71" s="115">
        <v>-10</v>
      </c>
      <c r="K71" s="116">
        <v>-28.571428571428573</v>
      </c>
    </row>
    <row r="72" spans="1:11" ht="14.1" customHeight="1" x14ac:dyDescent="0.2">
      <c r="A72" s="306">
        <v>84</v>
      </c>
      <c r="B72" s="307" t="s">
        <v>308</v>
      </c>
      <c r="C72" s="308"/>
      <c r="D72" s="113">
        <v>0.46972860125260962</v>
      </c>
      <c r="E72" s="115">
        <v>9</v>
      </c>
      <c r="F72" s="114">
        <v>10</v>
      </c>
      <c r="G72" s="114">
        <v>35</v>
      </c>
      <c r="H72" s="114">
        <v>10</v>
      </c>
      <c r="I72" s="140">
        <v>16</v>
      </c>
      <c r="J72" s="115">
        <v>-7</v>
      </c>
      <c r="K72" s="116">
        <v>-43.75</v>
      </c>
    </row>
    <row r="73" spans="1:11" ht="14.1" customHeight="1" x14ac:dyDescent="0.2">
      <c r="A73" s="306" t="s">
        <v>309</v>
      </c>
      <c r="B73" s="307" t="s">
        <v>310</v>
      </c>
      <c r="C73" s="308"/>
      <c r="D73" s="113">
        <v>0.15657620041753653</v>
      </c>
      <c r="E73" s="115">
        <v>3</v>
      </c>
      <c r="F73" s="114">
        <v>0</v>
      </c>
      <c r="G73" s="114">
        <v>23</v>
      </c>
      <c r="H73" s="114" t="s">
        <v>513</v>
      </c>
      <c r="I73" s="140">
        <v>5</v>
      </c>
      <c r="J73" s="115">
        <v>-2</v>
      </c>
      <c r="K73" s="116">
        <v>-40</v>
      </c>
    </row>
    <row r="74" spans="1:11" ht="14.1" customHeight="1" x14ac:dyDescent="0.2">
      <c r="A74" s="306" t="s">
        <v>311</v>
      </c>
      <c r="B74" s="307" t="s">
        <v>312</v>
      </c>
      <c r="C74" s="308"/>
      <c r="D74" s="113">
        <v>0</v>
      </c>
      <c r="E74" s="115">
        <v>0</v>
      </c>
      <c r="F74" s="114" t="s">
        <v>513</v>
      </c>
      <c r="G74" s="114" t="s">
        <v>513</v>
      </c>
      <c r="H74" s="114">
        <v>3</v>
      </c>
      <c r="I74" s="140" t="s">
        <v>513</v>
      </c>
      <c r="J74" s="115" t="s">
        <v>513</v>
      </c>
      <c r="K74" s="116" t="s">
        <v>513</v>
      </c>
    </row>
    <row r="75" spans="1:11" ht="14.1" customHeight="1" x14ac:dyDescent="0.2">
      <c r="A75" s="306" t="s">
        <v>313</v>
      </c>
      <c r="B75" s="307" t="s">
        <v>314</v>
      </c>
      <c r="C75" s="308"/>
      <c r="D75" s="113">
        <v>0</v>
      </c>
      <c r="E75" s="115">
        <v>0</v>
      </c>
      <c r="F75" s="114">
        <v>0</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0</v>
      </c>
      <c r="G76" s="114" t="s">
        <v>513</v>
      </c>
      <c r="H76" s="114">
        <v>0</v>
      </c>
      <c r="I76" s="140">
        <v>0</v>
      </c>
      <c r="J76" s="115" t="s">
        <v>513</v>
      </c>
      <c r="K76" s="116" t="s">
        <v>513</v>
      </c>
    </row>
    <row r="77" spans="1:11" ht="14.1" customHeight="1" x14ac:dyDescent="0.2">
      <c r="A77" s="306">
        <v>92</v>
      </c>
      <c r="B77" s="307" t="s">
        <v>316</v>
      </c>
      <c r="C77" s="308"/>
      <c r="D77" s="113">
        <v>0.7306889352818372</v>
      </c>
      <c r="E77" s="115">
        <v>14</v>
      </c>
      <c r="F77" s="114">
        <v>12</v>
      </c>
      <c r="G77" s="114">
        <v>9</v>
      </c>
      <c r="H77" s="114">
        <v>9</v>
      </c>
      <c r="I77" s="140">
        <v>6</v>
      </c>
      <c r="J77" s="115">
        <v>8</v>
      </c>
      <c r="K77" s="116">
        <v>133.33333333333334</v>
      </c>
    </row>
    <row r="78" spans="1:11" ht="14.1" customHeight="1" x14ac:dyDescent="0.2">
      <c r="A78" s="306">
        <v>93</v>
      </c>
      <c r="B78" s="307" t="s">
        <v>317</v>
      </c>
      <c r="C78" s="308"/>
      <c r="D78" s="113" t="s">
        <v>513</v>
      </c>
      <c r="E78" s="115" t="s">
        <v>513</v>
      </c>
      <c r="F78" s="114" t="s">
        <v>513</v>
      </c>
      <c r="G78" s="114" t="s">
        <v>513</v>
      </c>
      <c r="H78" s="114">
        <v>0</v>
      </c>
      <c r="I78" s="140">
        <v>3</v>
      </c>
      <c r="J78" s="115" t="s">
        <v>513</v>
      </c>
      <c r="K78" s="116" t="s">
        <v>513</v>
      </c>
    </row>
    <row r="79" spans="1:11" ht="14.1" customHeight="1" x14ac:dyDescent="0.2">
      <c r="A79" s="306">
        <v>94</v>
      </c>
      <c r="B79" s="307" t="s">
        <v>318</v>
      </c>
      <c r="C79" s="308"/>
      <c r="D79" s="113">
        <v>0.41753653444676408</v>
      </c>
      <c r="E79" s="115">
        <v>8</v>
      </c>
      <c r="F79" s="114">
        <v>16</v>
      </c>
      <c r="G79" s="114" t="s">
        <v>513</v>
      </c>
      <c r="H79" s="114" t="s">
        <v>513</v>
      </c>
      <c r="I79" s="140">
        <v>6</v>
      </c>
      <c r="J79" s="115">
        <v>2</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20618</v>
      </c>
      <c r="C10" s="114">
        <v>11607</v>
      </c>
      <c r="D10" s="114">
        <v>9011</v>
      </c>
      <c r="E10" s="114">
        <v>15830</v>
      </c>
      <c r="F10" s="114">
        <v>4778</v>
      </c>
      <c r="G10" s="114">
        <v>2733</v>
      </c>
      <c r="H10" s="114">
        <v>5440</v>
      </c>
      <c r="I10" s="115">
        <v>6108</v>
      </c>
      <c r="J10" s="114">
        <v>4304</v>
      </c>
      <c r="K10" s="114">
        <v>1804</v>
      </c>
      <c r="L10" s="423">
        <v>1546</v>
      </c>
      <c r="M10" s="424">
        <v>1847</v>
      </c>
    </row>
    <row r="11" spans="1:13" ht="11.1" customHeight="1" x14ac:dyDescent="0.2">
      <c r="A11" s="422" t="s">
        <v>387</v>
      </c>
      <c r="B11" s="115">
        <v>21365</v>
      </c>
      <c r="C11" s="114">
        <v>12271</v>
      </c>
      <c r="D11" s="114">
        <v>9094</v>
      </c>
      <c r="E11" s="114">
        <v>16455</v>
      </c>
      <c r="F11" s="114">
        <v>4897</v>
      </c>
      <c r="G11" s="114">
        <v>2728</v>
      </c>
      <c r="H11" s="114">
        <v>5763</v>
      </c>
      <c r="I11" s="115">
        <v>6374</v>
      </c>
      <c r="J11" s="114">
        <v>4417</v>
      </c>
      <c r="K11" s="114">
        <v>1957</v>
      </c>
      <c r="L11" s="423">
        <v>1836</v>
      </c>
      <c r="M11" s="424">
        <v>1078</v>
      </c>
    </row>
    <row r="12" spans="1:13" ht="11.1" customHeight="1" x14ac:dyDescent="0.2">
      <c r="A12" s="422" t="s">
        <v>388</v>
      </c>
      <c r="B12" s="115">
        <v>21828</v>
      </c>
      <c r="C12" s="114">
        <v>12563</v>
      </c>
      <c r="D12" s="114">
        <v>9265</v>
      </c>
      <c r="E12" s="114">
        <v>16800</v>
      </c>
      <c r="F12" s="114">
        <v>5017</v>
      </c>
      <c r="G12" s="114">
        <v>2991</v>
      </c>
      <c r="H12" s="114">
        <v>5924</v>
      </c>
      <c r="I12" s="115">
        <v>6343</v>
      </c>
      <c r="J12" s="114">
        <v>4378</v>
      </c>
      <c r="K12" s="114">
        <v>1965</v>
      </c>
      <c r="L12" s="423">
        <v>1942</v>
      </c>
      <c r="M12" s="424">
        <v>1561</v>
      </c>
    </row>
    <row r="13" spans="1:13" s="110" customFormat="1" ht="11.1" customHeight="1" x14ac:dyDescent="0.2">
      <c r="A13" s="422" t="s">
        <v>389</v>
      </c>
      <c r="B13" s="115">
        <v>21278</v>
      </c>
      <c r="C13" s="114">
        <v>11959</v>
      </c>
      <c r="D13" s="114">
        <v>9319</v>
      </c>
      <c r="E13" s="114">
        <v>16174</v>
      </c>
      <c r="F13" s="114">
        <v>5094</v>
      </c>
      <c r="G13" s="114">
        <v>2870</v>
      </c>
      <c r="H13" s="114">
        <v>5840</v>
      </c>
      <c r="I13" s="115">
        <v>6198</v>
      </c>
      <c r="J13" s="114">
        <v>4303</v>
      </c>
      <c r="K13" s="114">
        <v>1895</v>
      </c>
      <c r="L13" s="423">
        <v>1136</v>
      </c>
      <c r="M13" s="424">
        <v>1786</v>
      </c>
    </row>
    <row r="14" spans="1:13" ht="15" customHeight="1" x14ac:dyDescent="0.2">
      <c r="A14" s="422" t="s">
        <v>390</v>
      </c>
      <c r="B14" s="115">
        <v>21498</v>
      </c>
      <c r="C14" s="114">
        <v>12201</v>
      </c>
      <c r="D14" s="114">
        <v>9297</v>
      </c>
      <c r="E14" s="114">
        <v>15921</v>
      </c>
      <c r="F14" s="114">
        <v>5574</v>
      </c>
      <c r="G14" s="114">
        <v>2820</v>
      </c>
      <c r="H14" s="114">
        <v>5994</v>
      </c>
      <c r="I14" s="115">
        <v>6205</v>
      </c>
      <c r="J14" s="114">
        <v>4273</v>
      </c>
      <c r="K14" s="114">
        <v>1932</v>
      </c>
      <c r="L14" s="423">
        <v>1814</v>
      </c>
      <c r="M14" s="424">
        <v>1632</v>
      </c>
    </row>
    <row r="15" spans="1:13" ht="11.1" customHeight="1" x14ac:dyDescent="0.2">
      <c r="A15" s="422" t="s">
        <v>387</v>
      </c>
      <c r="B15" s="115">
        <v>22312</v>
      </c>
      <c r="C15" s="114">
        <v>12805</v>
      </c>
      <c r="D15" s="114">
        <v>9507</v>
      </c>
      <c r="E15" s="114">
        <v>16485</v>
      </c>
      <c r="F15" s="114">
        <v>5826</v>
      </c>
      <c r="G15" s="114">
        <v>2862</v>
      </c>
      <c r="H15" s="114">
        <v>6280</v>
      </c>
      <c r="I15" s="115">
        <v>6548</v>
      </c>
      <c r="J15" s="114">
        <v>4509</v>
      </c>
      <c r="K15" s="114">
        <v>2039</v>
      </c>
      <c r="L15" s="423">
        <v>1680</v>
      </c>
      <c r="M15" s="424">
        <v>1223</v>
      </c>
    </row>
    <row r="16" spans="1:13" ht="11.1" customHeight="1" x14ac:dyDescent="0.2">
      <c r="A16" s="422" t="s">
        <v>388</v>
      </c>
      <c r="B16" s="115">
        <v>22722</v>
      </c>
      <c r="C16" s="114">
        <v>13077</v>
      </c>
      <c r="D16" s="114">
        <v>9645</v>
      </c>
      <c r="E16" s="114">
        <v>16771</v>
      </c>
      <c r="F16" s="114">
        <v>5949</v>
      </c>
      <c r="G16" s="114">
        <v>3103</v>
      </c>
      <c r="H16" s="114">
        <v>6418</v>
      </c>
      <c r="I16" s="115">
        <v>6557</v>
      </c>
      <c r="J16" s="114">
        <v>4410</v>
      </c>
      <c r="K16" s="114">
        <v>2147</v>
      </c>
      <c r="L16" s="423">
        <v>2217</v>
      </c>
      <c r="M16" s="424">
        <v>1839</v>
      </c>
    </row>
    <row r="17" spans="1:13" s="110" customFormat="1" ht="11.1" customHeight="1" x14ac:dyDescent="0.2">
      <c r="A17" s="422" t="s">
        <v>389</v>
      </c>
      <c r="B17" s="115">
        <v>22170</v>
      </c>
      <c r="C17" s="114">
        <v>12560</v>
      </c>
      <c r="D17" s="114">
        <v>9610</v>
      </c>
      <c r="E17" s="114">
        <v>16305</v>
      </c>
      <c r="F17" s="114">
        <v>5862</v>
      </c>
      <c r="G17" s="114">
        <v>2966</v>
      </c>
      <c r="H17" s="114">
        <v>6325</v>
      </c>
      <c r="I17" s="115">
        <v>6393</v>
      </c>
      <c r="J17" s="114">
        <v>4313</v>
      </c>
      <c r="K17" s="114">
        <v>2080</v>
      </c>
      <c r="L17" s="423">
        <v>1228</v>
      </c>
      <c r="M17" s="424">
        <v>1835</v>
      </c>
    </row>
    <row r="18" spans="1:13" ht="15" customHeight="1" x14ac:dyDescent="0.2">
      <c r="A18" s="422" t="s">
        <v>391</v>
      </c>
      <c r="B18" s="115">
        <v>22323</v>
      </c>
      <c r="C18" s="114">
        <v>12706</v>
      </c>
      <c r="D18" s="114">
        <v>9617</v>
      </c>
      <c r="E18" s="114">
        <v>16337</v>
      </c>
      <c r="F18" s="114">
        <v>5982</v>
      </c>
      <c r="G18" s="114">
        <v>2903</v>
      </c>
      <c r="H18" s="114">
        <v>6453</v>
      </c>
      <c r="I18" s="115">
        <v>6351</v>
      </c>
      <c r="J18" s="114">
        <v>4294</v>
      </c>
      <c r="K18" s="114">
        <v>2057</v>
      </c>
      <c r="L18" s="423">
        <v>1918</v>
      </c>
      <c r="M18" s="424">
        <v>1910</v>
      </c>
    </row>
    <row r="19" spans="1:13" ht="11.1" customHeight="1" x14ac:dyDescent="0.2">
      <c r="A19" s="422" t="s">
        <v>387</v>
      </c>
      <c r="B19" s="115">
        <v>22907</v>
      </c>
      <c r="C19" s="114">
        <v>13188</v>
      </c>
      <c r="D19" s="114">
        <v>9719</v>
      </c>
      <c r="E19" s="114">
        <v>16782</v>
      </c>
      <c r="F19" s="114">
        <v>6123</v>
      </c>
      <c r="G19" s="114">
        <v>2890</v>
      </c>
      <c r="H19" s="114">
        <v>6753</v>
      </c>
      <c r="I19" s="115">
        <v>6691</v>
      </c>
      <c r="J19" s="114">
        <v>4464</v>
      </c>
      <c r="K19" s="114">
        <v>2227</v>
      </c>
      <c r="L19" s="423">
        <v>1906</v>
      </c>
      <c r="M19" s="424">
        <v>1311</v>
      </c>
    </row>
    <row r="20" spans="1:13" ht="11.1" customHeight="1" x14ac:dyDescent="0.2">
      <c r="A20" s="422" t="s">
        <v>388</v>
      </c>
      <c r="B20" s="115">
        <v>22898</v>
      </c>
      <c r="C20" s="114">
        <v>13121</v>
      </c>
      <c r="D20" s="114">
        <v>9777</v>
      </c>
      <c r="E20" s="114">
        <v>16638</v>
      </c>
      <c r="F20" s="114">
        <v>6258</v>
      </c>
      <c r="G20" s="114">
        <v>3063</v>
      </c>
      <c r="H20" s="114">
        <v>6778</v>
      </c>
      <c r="I20" s="115">
        <v>6752</v>
      </c>
      <c r="J20" s="114">
        <v>4399</v>
      </c>
      <c r="K20" s="114">
        <v>2353</v>
      </c>
      <c r="L20" s="423">
        <v>2108</v>
      </c>
      <c r="M20" s="424">
        <v>1928</v>
      </c>
    </row>
    <row r="21" spans="1:13" s="110" customFormat="1" ht="11.1" customHeight="1" x14ac:dyDescent="0.2">
      <c r="A21" s="422" t="s">
        <v>389</v>
      </c>
      <c r="B21" s="115">
        <v>22048</v>
      </c>
      <c r="C21" s="114">
        <v>12333</v>
      </c>
      <c r="D21" s="114">
        <v>9715</v>
      </c>
      <c r="E21" s="114">
        <v>15918</v>
      </c>
      <c r="F21" s="114">
        <v>6128</v>
      </c>
      <c r="G21" s="114">
        <v>2882</v>
      </c>
      <c r="H21" s="114">
        <v>6615</v>
      </c>
      <c r="I21" s="115">
        <v>6614</v>
      </c>
      <c r="J21" s="114">
        <v>4353</v>
      </c>
      <c r="K21" s="114">
        <v>2261</v>
      </c>
      <c r="L21" s="423">
        <v>1129</v>
      </c>
      <c r="M21" s="424">
        <v>1944</v>
      </c>
    </row>
    <row r="22" spans="1:13" ht="15" customHeight="1" x14ac:dyDescent="0.2">
      <c r="A22" s="422" t="s">
        <v>392</v>
      </c>
      <c r="B22" s="115">
        <v>22045</v>
      </c>
      <c r="C22" s="114">
        <v>12313</v>
      </c>
      <c r="D22" s="114">
        <v>9732</v>
      </c>
      <c r="E22" s="114">
        <v>15889</v>
      </c>
      <c r="F22" s="114">
        <v>6155</v>
      </c>
      <c r="G22" s="114">
        <v>2802</v>
      </c>
      <c r="H22" s="114">
        <v>6703</v>
      </c>
      <c r="I22" s="115">
        <v>6628</v>
      </c>
      <c r="J22" s="114">
        <v>4390</v>
      </c>
      <c r="K22" s="114">
        <v>2238</v>
      </c>
      <c r="L22" s="423">
        <v>1665</v>
      </c>
      <c r="M22" s="424">
        <v>1706</v>
      </c>
    </row>
    <row r="23" spans="1:13" ht="11.1" customHeight="1" x14ac:dyDescent="0.2">
      <c r="A23" s="422" t="s">
        <v>387</v>
      </c>
      <c r="B23" s="115">
        <v>22617</v>
      </c>
      <c r="C23" s="114">
        <v>12838</v>
      </c>
      <c r="D23" s="114">
        <v>9779</v>
      </c>
      <c r="E23" s="114">
        <v>16376</v>
      </c>
      <c r="F23" s="114">
        <v>6240</v>
      </c>
      <c r="G23" s="114">
        <v>2800</v>
      </c>
      <c r="H23" s="114">
        <v>6964</v>
      </c>
      <c r="I23" s="115">
        <v>6743</v>
      </c>
      <c r="J23" s="114">
        <v>4479</v>
      </c>
      <c r="K23" s="114">
        <v>2264</v>
      </c>
      <c r="L23" s="423">
        <v>1884</v>
      </c>
      <c r="M23" s="424">
        <v>1325</v>
      </c>
    </row>
    <row r="24" spans="1:13" ht="11.1" customHeight="1" x14ac:dyDescent="0.2">
      <c r="A24" s="422" t="s">
        <v>388</v>
      </c>
      <c r="B24" s="115">
        <v>22919</v>
      </c>
      <c r="C24" s="114">
        <v>13032</v>
      </c>
      <c r="D24" s="114">
        <v>9887</v>
      </c>
      <c r="E24" s="114">
        <v>16665</v>
      </c>
      <c r="F24" s="114">
        <v>6253</v>
      </c>
      <c r="G24" s="114">
        <v>2978</v>
      </c>
      <c r="H24" s="114">
        <v>7050</v>
      </c>
      <c r="I24" s="115">
        <v>6874</v>
      </c>
      <c r="J24" s="114">
        <v>4504</v>
      </c>
      <c r="K24" s="114">
        <v>2370</v>
      </c>
      <c r="L24" s="423">
        <v>2792</v>
      </c>
      <c r="M24" s="424">
        <v>2548</v>
      </c>
    </row>
    <row r="25" spans="1:13" s="110" customFormat="1" ht="11.1" customHeight="1" x14ac:dyDescent="0.2">
      <c r="A25" s="422" t="s">
        <v>389</v>
      </c>
      <c r="B25" s="115">
        <v>22067</v>
      </c>
      <c r="C25" s="114">
        <v>12329</v>
      </c>
      <c r="D25" s="114">
        <v>9738</v>
      </c>
      <c r="E25" s="114">
        <v>15888</v>
      </c>
      <c r="F25" s="114">
        <v>6179</v>
      </c>
      <c r="G25" s="114">
        <v>2796</v>
      </c>
      <c r="H25" s="114">
        <v>6949</v>
      </c>
      <c r="I25" s="115">
        <v>6771</v>
      </c>
      <c r="J25" s="114">
        <v>4455</v>
      </c>
      <c r="K25" s="114">
        <v>2316</v>
      </c>
      <c r="L25" s="423">
        <v>1095</v>
      </c>
      <c r="M25" s="424">
        <v>1928</v>
      </c>
    </row>
    <row r="26" spans="1:13" ht="15" customHeight="1" x14ac:dyDescent="0.2">
      <c r="A26" s="422" t="s">
        <v>393</v>
      </c>
      <c r="B26" s="115">
        <v>22177</v>
      </c>
      <c r="C26" s="114">
        <v>12496</v>
      </c>
      <c r="D26" s="114">
        <v>9681</v>
      </c>
      <c r="E26" s="114">
        <v>16001</v>
      </c>
      <c r="F26" s="114">
        <v>6176</v>
      </c>
      <c r="G26" s="114">
        <v>2738</v>
      </c>
      <c r="H26" s="114">
        <v>7002</v>
      </c>
      <c r="I26" s="115">
        <v>6737</v>
      </c>
      <c r="J26" s="114">
        <v>4380</v>
      </c>
      <c r="K26" s="114">
        <v>2357</v>
      </c>
      <c r="L26" s="423">
        <v>1895</v>
      </c>
      <c r="M26" s="424">
        <v>1736</v>
      </c>
    </row>
    <row r="27" spans="1:13" ht="11.1" customHeight="1" x14ac:dyDescent="0.2">
      <c r="A27" s="422" t="s">
        <v>387</v>
      </c>
      <c r="B27" s="115">
        <v>22698</v>
      </c>
      <c r="C27" s="114">
        <v>12816</v>
      </c>
      <c r="D27" s="114">
        <v>9882</v>
      </c>
      <c r="E27" s="114">
        <v>16382</v>
      </c>
      <c r="F27" s="114">
        <v>6316</v>
      </c>
      <c r="G27" s="114">
        <v>2710</v>
      </c>
      <c r="H27" s="114">
        <v>7295</v>
      </c>
      <c r="I27" s="115">
        <v>6989</v>
      </c>
      <c r="J27" s="114">
        <v>4501</v>
      </c>
      <c r="K27" s="114">
        <v>2488</v>
      </c>
      <c r="L27" s="423">
        <v>1551</v>
      </c>
      <c r="M27" s="424">
        <v>1137</v>
      </c>
    </row>
    <row r="28" spans="1:13" ht="11.1" customHeight="1" x14ac:dyDescent="0.2">
      <c r="A28" s="422" t="s">
        <v>388</v>
      </c>
      <c r="B28" s="115">
        <v>23033</v>
      </c>
      <c r="C28" s="114">
        <v>13006</v>
      </c>
      <c r="D28" s="114">
        <v>10027</v>
      </c>
      <c r="E28" s="114">
        <v>16647</v>
      </c>
      <c r="F28" s="114">
        <v>6386</v>
      </c>
      <c r="G28" s="114">
        <v>2903</v>
      </c>
      <c r="H28" s="114">
        <v>7373</v>
      </c>
      <c r="I28" s="115">
        <v>7027</v>
      </c>
      <c r="J28" s="114">
        <v>4499</v>
      </c>
      <c r="K28" s="114">
        <v>2528</v>
      </c>
      <c r="L28" s="423">
        <v>1877</v>
      </c>
      <c r="M28" s="424">
        <v>1657</v>
      </c>
    </row>
    <row r="29" spans="1:13" s="110" customFormat="1" ht="11.1" customHeight="1" x14ac:dyDescent="0.2">
      <c r="A29" s="422" t="s">
        <v>389</v>
      </c>
      <c r="B29" s="115">
        <v>22348</v>
      </c>
      <c r="C29" s="114">
        <v>12386</v>
      </c>
      <c r="D29" s="114">
        <v>9962</v>
      </c>
      <c r="E29" s="114">
        <v>15990</v>
      </c>
      <c r="F29" s="114">
        <v>6358</v>
      </c>
      <c r="G29" s="114">
        <v>2717</v>
      </c>
      <c r="H29" s="114">
        <v>7218</v>
      </c>
      <c r="I29" s="115">
        <v>6850</v>
      </c>
      <c r="J29" s="114">
        <v>4429</v>
      </c>
      <c r="K29" s="114">
        <v>2421</v>
      </c>
      <c r="L29" s="423">
        <v>1062</v>
      </c>
      <c r="M29" s="424">
        <v>1729</v>
      </c>
    </row>
    <row r="30" spans="1:13" ht="15" customHeight="1" x14ac:dyDescent="0.2">
      <c r="A30" s="422" t="s">
        <v>394</v>
      </c>
      <c r="B30" s="115">
        <v>22384</v>
      </c>
      <c r="C30" s="114">
        <v>12414</v>
      </c>
      <c r="D30" s="114">
        <v>9970</v>
      </c>
      <c r="E30" s="114">
        <v>15915</v>
      </c>
      <c r="F30" s="114">
        <v>6469</v>
      </c>
      <c r="G30" s="114">
        <v>2607</v>
      </c>
      <c r="H30" s="114">
        <v>7296</v>
      </c>
      <c r="I30" s="115">
        <v>6659</v>
      </c>
      <c r="J30" s="114">
        <v>4253</v>
      </c>
      <c r="K30" s="114">
        <v>2406</v>
      </c>
      <c r="L30" s="423">
        <v>1832</v>
      </c>
      <c r="M30" s="424">
        <v>1749</v>
      </c>
    </row>
    <row r="31" spans="1:13" ht="11.1" customHeight="1" x14ac:dyDescent="0.2">
      <c r="A31" s="422" t="s">
        <v>387</v>
      </c>
      <c r="B31" s="115">
        <v>22909</v>
      </c>
      <c r="C31" s="114">
        <v>12789</v>
      </c>
      <c r="D31" s="114">
        <v>10120</v>
      </c>
      <c r="E31" s="114">
        <v>16245</v>
      </c>
      <c r="F31" s="114">
        <v>6664</v>
      </c>
      <c r="G31" s="114">
        <v>2561</v>
      </c>
      <c r="H31" s="114">
        <v>7544</v>
      </c>
      <c r="I31" s="115">
        <v>6798</v>
      </c>
      <c r="J31" s="114">
        <v>4274</v>
      </c>
      <c r="K31" s="114">
        <v>2524</v>
      </c>
      <c r="L31" s="423">
        <v>1600</v>
      </c>
      <c r="M31" s="424">
        <v>1123</v>
      </c>
    </row>
    <row r="32" spans="1:13" ht="11.1" customHeight="1" x14ac:dyDescent="0.2">
      <c r="A32" s="422" t="s">
        <v>388</v>
      </c>
      <c r="B32" s="115">
        <v>23234</v>
      </c>
      <c r="C32" s="114">
        <v>12958</v>
      </c>
      <c r="D32" s="114">
        <v>10276</v>
      </c>
      <c r="E32" s="114">
        <v>16518</v>
      </c>
      <c r="F32" s="114">
        <v>6716</v>
      </c>
      <c r="G32" s="114">
        <v>2724</v>
      </c>
      <c r="H32" s="114">
        <v>7652</v>
      </c>
      <c r="I32" s="115">
        <v>6805</v>
      </c>
      <c r="J32" s="114">
        <v>4218</v>
      </c>
      <c r="K32" s="114">
        <v>2587</v>
      </c>
      <c r="L32" s="423">
        <v>1962</v>
      </c>
      <c r="M32" s="424">
        <v>1747</v>
      </c>
    </row>
    <row r="33" spans="1:13" s="110" customFormat="1" ht="11.1" customHeight="1" x14ac:dyDescent="0.2">
      <c r="A33" s="422" t="s">
        <v>389</v>
      </c>
      <c r="B33" s="115">
        <v>22546</v>
      </c>
      <c r="C33" s="114">
        <v>12351</v>
      </c>
      <c r="D33" s="114">
        <v>10195</v>
      </c>
      <c r="E33" s="114">
        <v>15896</v>
      </c>
      <c r="F33" s="114">
        <v>6650</v>
      </c>
      <c r="G33" s="114">
        <v>2594</v>
      </c>
      <c r="H33" s="114">
        <v>7442</v>
      </c>
      <c r="I33" s="115">
        <v>6650</v>
      </c>
      <c r="J33" s="114">
        <v>4156</v>
      </c>
      <c r="K33" s="114">
        <v>2494</v>
      </c>
      <c r="L33" s="423">
        <v>1045</v>
      </c>
      <c r="M33" s="424">
        <v>1763</v>
      </c>
    </row>
    <row r="34" spans="1:13" ht="15" customHeight="1" x14ac:dyDescent="0.2">
      <c r="A34" s="422" t="s">
        <v>395</v>
      </c>
      <c r="B34" s="115">
        <v>22704</v>
      </c>
      <c r="C34" s="114">
        <v>12485</v>
      </c>
      <c r="D34" s="114">
        <v>10219</v>
      </c>
      <c r="E34" s="114">
        <v>15919</v>
      </c>
      <c r="F34" s="114">
        <v>6785</v>
      </c>
      <c r="G34" s="114">
        <v>2521</v>
      </c>
      <c r="H34" s="114">
        <v>7598</v>
      </c>
      <c r="I34" s="115">
        <v>6693</v>
      </c>
      <c r="J34" s="114">
        <v>4190</v>
      </c>
      <c r="K34" s="114">
        <v>2503</v>
      </c>
      <c r="L34" s="423">
        <v>1866</v>
      </c>
      <c r="M34" s="424">
        <v>1728</v>
      </c>
    </row>
    <row r="35" spans="1:13" ht="11.1" customHeight="1" x14ac:dyDescent="0.2">
      <c r="A35" s="422" t="s">
        <v>387</v>
      </c>
      <c r="B35" s="115">
        <v>23134</v>
      </c>
      <c r="C35" s="114">
        <v>12818</v>
      </c>
      <c r="D35" s="114">
        <v>10316</v>
      </c>
      <c r="E35" s="114">
        <v>16232</v>
      </c>
      <c r="F35" s="114">
        <v>6902</v>
      </c>
      <c r="G35" s="114">
        <v>2487</v>
      </c>
      <c r="H35" s="114">
        <v>7844</v>
      </c>
      <c r="I35" s="115">
        <v>6771</v>
      </c>
      <c r="J35" s="114">
        <v>4205</v>
      </c>
      <c r="K35" s="114">
        <v>2566</v>
      </c>
      <c r="L35" s="423">
        <v>1629</v>
      </c>
      <c r="M35" s="424">
        <v>1199</v>
      </c>
    </row>
    <row r="36" spans="1:13" ht="11.1" customHeight="1" x14ac:dyDescent="0.2">
      <c r="A36" s="422" t="s">
        <v>388</v>
      </c>
      <c r="B36" s="115">
        <v>23471</v>
      </c>
      <c r="C36" s="114">
        <v>13053</v>
      </c>
      <c r="D36" s="114">
        <v>10418</v>
      </c>
      <c r="E36" s="114">
        <v>16608</v>
      </c>
      <c r="F36" s="114">
        <v>6863</v>
      </c>
      <c r="G36" s="114">
        <v>2743</v>
      </c>
      <c r="H36" s="114">
        <v>7945</v>
      </c>
      <c r="I36" s="115">
        <v>6894</v>
      </c>
      <c r="J36" s="114">
        <v>4239</v>
      </c>
      <c r="K36" s="114">
        <v>2655</v>
      </c>
      <c r="L36" s="423">
        <v>2052</v>
      </c>
      <c r="M36" s="424">
        <v>1747</v>
      </c>
    </row>
    <row r="37" spans="1:13" s="110" customFormat="1" ht="11.1" customHeight="1" x14ac:dyDescent="0.2">
      <c r="A37" s="422" t="s">
        <v>389</v>
      </c>
      <c r="B37" s="115">
        <v>22803</v>
      </c>
      <c r="C37" s="114">
        <v>12472</v>
      </c>
      <c r="D37" s="114">
        <v>10331</v>
      </c>
      <c r="E37" s="114">
        <v>16019</v>
      </c>
      <c r="F37" s="114">
        <v>6784</v>
      </c>
      <c r="G37" s="114">
        <v>2611</v>
      </c>
      <c r="H37" s="114">
        <v>7799</v>
      </c>
      <c r="I37" s="115">
        <v>6847</v>
      </c>
      <c r="J37" s="114">
        <v>4244</v>
      </c>
      <c r="K37" s="114">
        <v>2603</v>
      </c>
      <c r="L37" s="423">
        <v>1017</v>
      </c>
      <c r="M37" s="424">
        <v>1703</v>
      </c>
    </row>
    <row r="38" spans="1:13" ht="15" customHeight="1" x14ac:dyDescent="0.2">
      <c r="A38" s="425" t="s">
        <v>396</v>
      </c>
      <c r="B38" s="115">
        <v>23005</v>
      </c>
      <c r="C38" s="114">
        <v>12666</v>
      </c>
      <c r="D38" s="114">
        <v>10339</v>
      </c>
      <c r="E38" s="114">
        <v>16176</v>
      </c>
      <c r="F38" s="114">
        <v>6829</v>
      </c>
      <c r="G38" s="114">
        <v>2522</v>
      </c>
      <c r="H38" s="114">
        <v>7942</v>
      </c>
      <c r="I38" s="115">
        <v>6726</v>
      </c>
      <c r="J38" s="114">
        <v>4153</v>
      </c>
      <c r="K38" s="114">
        <v>2573</v>
      </c>
      <c r="L38" s="423">
        <v>1873</v>
      </c>
      <c r="M38" s="424">
        <v>1686</v>
      </c>
    </row>
    <row r="39" spans="1:13" ht="11.1" customHeight="1" x14ac:dyDescent="0.2">
      <c r="A39" s="422" t="s">
        <v>387</v>
      </c>
      <c r="B39" s="115">
        <v>23370</v>
      </c>
      <c r="C39" s="114">
        <v>12959</v>
      </c>
      <c r="D39" s="114">
        <v>10411</v>
      </c>
      <c r="E39" s="114">
        <v>16396</v>
      </c>
      <c r="F39" s="114">
        <v>6974</v>
      </c>
      <c r="G39" s="114">
        <v>2477</v>
      </c>
      <c r="H39" s="114">
        <v>8206</v>
      </c>
      <c r="I39" s="115">
        <v>7031</v>
      </c>
      <c r="J39" s="114">
        <v>4306</v>
      </c>
      <c r="K39" s="114">
        <v>2725</v>
      </c>
      <c r="L39" s="423">
        <v>1530</v>
      </c>
      <c r="M39" s="424">
        <v>1166</v>
      </c>
    </row>
    <row r="40" spans="1:13" ht="11.1" customHeight="1" x14ac:dyDescent="0.2">
      <c r="A40" s="425" t="s">
        <v>388</v>
      </c>
      <c r="B40" s="115">
        <v>23790</v>
      </c>
      <c r="C40" s="114">
        <v>13239</v>
      </c>
      <c r="D40" s="114">
        <v>10551</v>
      </c>
      <c r="E40" s="114">
        <v>16755</v>
      </c>
      <c r="F40" s="114">
        <v>7035</v>
      </c>
      <c r="G40" s="114">
        <v>2730</v>
      </c>
      <c r="H40" s="114">
        <v>8296</v>
      </c>
      <c r="I40" s="115">
        <v>6984</v>
      </c>
      <c r="J40" s="114">
        <v>4198</v>
      </c>
      <c r="K40" s="114">
        <v>2786</v>
      </c>
      <c r="L40" s="423">
        <v>2214</v>
      </c>
      <c r="M40" s="424">
        <v>1843</v>
      </c>
    </row>
    <row r="41" spans="1:13" s="110" customFormat="1" ht="11.1" customHeight="1" x14ac:dyDescent="0.2">
      <c r="A41" s="422" t="s">
        <v>389</v>
      </c>
      <c r="B41" s="115">
        <v>23257</v>
      </c>
      <c r="C41" s="114">
        <v>12797</v>
      </c>
      <c r="D41" s="114">
        <v>10460</v>
      </c>
      <c r="E41" s="114">
        <v>16259</v>
      </c>
      <c r="F41" s="114">
        <v>6998</v>
      </c>
      <c r="G41" s="114">
        <v>2637</v>
      </c>
      <c r="H41" s="114">
        <v>8184</v>
      </c>
      <c r="I41" s="115">
        <v>6936</v>
      </c>
      <c r="J41" s="114">
        <v>4185</v>
      </c>
      <c r="K41" s="114">
        <v>2751</v>
      </c>
      <c r="L41" s="423">
        <v>1064</v>
      </c>
      <c r="M41" s="424">
        <v>1633</v>
      </c>
    </row>
    <row r="42" spans="1:13" ht="15" customHeight="1" x14ac:dyDescent="0.2">
      <c r="A42" s="422" t="s">
        <v>397</v>
      </c>
      <c r="B42" s="115">
        <v>23279</v>
      </c>
      <c r="C42" s="114">
        <v>12840</v>
      </c>
      <c r="D42" s="114">
        <v>10439</v>
      </c>
      <c r="E42" s="114">
        <v>16256</v>
      </c>
      <c r="F42" s="114">
        <v>7023</v>
      </c>
      <c r="G42" s="114">
        <v>2603</v>
      </c>
      <c r="H42" s="114">
        <v>8249</v>
      </c>
      <c r="I42" s="115">
        <v>6857</v>
      </c>
      <c r="J42" s="114">
        <v>4143</v>
      </c>
      <c r="K42" s="114">
        <v>2714</v>
      </c>
      <c r="L42" s="423">
        <v>1754</v>
      </c>
      <c r="M42" s="424">
        <v>1755</v>
      </c>
    </row>
    <row r="43" spans="1:13" ht="11.1" customHeight="1" x14ac:dyDescent="0.2">
      <c r="A43" s="422" t="s">
        <v>387</v>
      </c>
      <c r="B43" s="115">
        <v>23848</v>
      </c>
      <c r="C43" s="114">
        <v>13301</v>
      </c>
      <c r="D43" s="114">
        <v>10547</v>
      </c>
      <c r="E43" s="114">
        <v>16740</v>
      </c>
      <c r="F43" s="114">
        <v>7108</v>
      </c>
      <c r="G43" s="114">
        <v>2571</v>
      </c>
      <c r="H43" s="114">
        <v>8587</v>
      </c>
      <c r="I43" s="115">
        <v>7212</v>
      </c>
      <c r="J43" s="114">
        <v>4316</v>
      </c>
      <c r="K43" s="114">
        <v>2896</v>
      </c>
      <c r="L43" s="423">
        <v>1719</v>
      </c>
      <c r="M43" s="424">
        <v>1211</v>
      </c>
    </row>
    <row r="44" spans="1:13" ht="11.1" customHeight="1" x14ac:dyDescent="0.2">
      <c r="A44" s="422" t="s">
        <v>388</v>
      </c>
      <c r="B44" s="115">
        <v>24234</v>
      </c>
      <c r="C44" s="114">
        <v>13539</v>
      </c>
      <c r="D44" s="114">
        <v>10695</v>
      </c>
      <c r="E44" s="114">
        <v>17058</v>
      </c>
      <c r="F44" s="114">
        <v>7176</v>
      </c>
      <c r="G44" s="114">
        <v>2761</v>
      </c>
      <c r="H44" s="114">
        <v>8703</v>
      </c>
      <c r="I44" s="115">
        <v>7224</v>
      </c>
      <c r="J44" s="114">
        <v>4228</v>
      </c>
      <c r="K44" s="114">
        <v>2996</v>
      </c>
      <c r="L44" s="423">
        <v>2147</v>
      </c>
      <c r="M44" s="424">
        <v>1818</v>
      </c>
    </row>
    <row r="45" spans="1:13" s="110" customFormat="1" ht="11.1" customHeight="1" x14ac:dyDescent="0.2">
      <c r="A45" s="422" t="s">
        <v>389</v>
      </c>
      <c r="B45" s="115">
        <v>23792</v>
      </c>
      <c r="C45" s="114">
        <v>13143</v>
      </c>
      <c r="D45" s="114">
        <v>10649</v>
      </c>
      <c r="E45" s="114">
        <v>16667</v>
      </c>
      <c r="F45" s="114">
        <v>7125</v>
      </c>
      <c r="G45" s="114">
        <v>2659</v>
      </c>
      <c r="H45" s="114">
        <v>8546</v>
      </c>
      <c r="I45" s="115">
        <v>7069</v>
      </c>
      <c r="J45" s="114">
        <v>4164</v>
      </c>
      <c r="K45" s="114">
        <v>2905</v>
      </c>
      <c r="L45" s="423">
        <v>1302</v>
      </c>
      <c r="M45" s="424">
        <v>1747</v>
      </c>
    </row>
    <row r="46" spans="1:13" ht="15" customHeight="1" x14ac:dyDescent="0.2">
      <c r="A46" s="422" t="s">
        <v>398</v>
      </c>
      <c r="B46" s="115">
        <v>23871</v>
      </c>
      <c r="C46" s="114">
        <v>13226</v>
      </c>
      <c r="D46" s="114">
        <v>10645</v>
      </c>
      <c r="E46" s="114">
        <v>16730</v>
      </c>
      <c r="F46" s="114">
        <v>7141</v>
      </c>
      <c r="G46" s="114">
        <v>2621</v>
      </c>
      <c r="H46" s="114">
        <v>8663</v>
      </c>
      <c r="I46" s="115">
        <v>7013</v>
      </c>
      <c r="J46" s="114">
        <v>4111</v>
      </c>
      <c r="K46" s="114">
        <v>2902</v>
      </c>
      <c r="L46" s="423">
        <v>1821</v>
      </c>
      <c r="M46" s="424">
        <v>1779</v>
      </c>
    </row>
    <row r="47" spans="1:13" ht="11.1" customHeight="1" x14ac:dyDescent="0.2">
      <c r="A47" s="422" t="s">
        <v>387</v>
      </c>
      <c r="B47" s="115">
        <v>24249</v>
      </c>
      <c r="C47" s="114">
        <v>13491</v>
      </c>
      <c r="D47" s="114">
        <v>10758</v>
      </c>
      <c r="E47" s="114">
        <v>16938</v>
      </c>
      <c r="F47" s="114">
        <v>7311</v>
      </c>
      <c r="G47" s="114">
        <v>2629</v>
      </c>
      <c r="H47" s="114">
        <v>8896</v>
      </c>
      <c r="I47" s="115">
        <v>7221</v>
      </c>
      <c r="J47" s="114">
        <v>4165</v>
      </c>
      <c r="K47" s="114">
        <v>3056</v>
      </c>
      <c r="L47" s="423">
        <v>1588</v>
      </c>
      <c r="M47" s="424">
        <v>1290</v>
      </c>
    </row>
    <row r="48" spans="1:13" ht="11.1" customHeight="1" x14ac:dyDescent="0.2">
      <c r="A48" s="422" t="s">
        <v>388</v>
      </c>
      <c r="B48" s="115">
        <v>24668</v>
      </c>
      <c r="C48" s="114">
        <v>13822</v>
      </c>
      <c r="D48" s="114">
        <v>10846</v>
      </c>
      <c r="E48" s="114">
        <v>17296</v>
      </c>
      <c r="F48" s="114">
        <v>7372</v>
      </c>
      <c r="G48" s="114">
        <v>2858</v>
      </c>
      <c r="H48" s="114">
        <v>9014</v>
      </c>
      <c r="I48" s="115">
        <v>7303</v>
      </c>
      <c r="J48" s="114">
        <v>4138</v>
      </c>
      <c r="K48" s="114">
        <v>3165</v>
      </c>
      <c r="L48" s="423">
        <v>2059</v>
      </c>
      <c r="M48" s="424">
        <v>1686</v>
      </c>
    </row>
    <row r="49" spans="1:17" s="110" customFormat="1" ht="11.1" customHeight="1" x14ac:dyDescent="0.2">
      <c r="A49" s="422" t="s">
        <v>389</v>
      </c>
      <c r="B49" s="115">
        <v>24249</v>
      </c>
      <c r="C49" s="114">
        <v>13477</v>
      </c>
      <c r="D49" s="114">
        <v>10772</v>
      </c>
      <c r="E49" s="114">
        <v>16931</v>
      </c>
      <c r="F49" s="114">
        <v>7318</v>
      </c>
      <c r="G49" s="114">
        <v>2747</v>
      </c>
      <c r="H49" s="114">
        <v>8864</v>
      </c>
      <c r="I49" s="115">
        <v>7107</v>
      </c>
      <c r="J49" s="114">
        <v>4079</v>
      </c>
      <c r="K49" s="114">
        <v>3028</v>
      </c>
      <c r="L49" s="423">
        <v>1181</v>
      </c>
      <c r="M49" s="424">
        <v>1658</v>
      </c>
    </row>
    <row r="50" spans="1:17" ht="15" customHeight="1" x14ac:dyDescent="0.2">
      <c r="A50" s="422" t="s">
        <v>399</v>
      </c>
      <c r="B50" s="143">
        <v>24235</v>
      </c>
      <c r="C50" s="144">
        <v>13459</v>
      </c>
      <c r="D50" s="144">
        <v>10776</v>
      </c>
      <c r="E50" s="144">
        <v>16844</v>
      </c>
      <c r="F50" s="144">
        <v>7391</v>
      </c>
      <c r="G50" s="144">
        <v>2654</v>
      </c>
      <c r="H50" s="144">
        <v>8922</v>
      </c>
      <c r="I50" s="143">
        <v>6990</v>
      </c>
      <c r="J50" s="144">
        <v>4032</v>
      </c>
      <c r="K50" s="144">
        <v>2958</v>
      </c>
      <c r="L50" s="426">
        <v>1827</v>
      </c>
      <c r="M50" s="427">
        <v>1916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1.5248628042394536</v>
      </c>
      <c r="C6" s="480">
        <f>'Tabelle 3.3'!J11</f>
        <v>-0.32796235562526738</v>
      </c>
      <c r="D6" s="481">
        <f t="shared" ref="D6:E9" si="0">IF(OR(AND(B6&gt;=-50,B6&lt;=50),ISNUMBER(B6)=FALSE),B6,"")</f>
        <v>1.5248628042394536</v>
      </c>
      <c r="E6" s="481">
        <f t="shared" si="0"/>
        <v>-0.32796235562526738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1.5248628042394536</v>
      </c>
      <c r="C14" s="480">
        <f>'Tabelle 3.3'!J11</f>
        <v>-0.32796235562526738</v>
      </c>
      <c r="D14" s="481">
        <f>IF(OR(AND(B14&gt;=-50,B14&lt;=50),ISNUMBER(B14)=FALSE),B14,"")</f>
        <v>1.5248628042394536</v>
      </c>
      <c r="E14" s="481">
        <f>IF(OR(AND(C14&gt;=-50,C14&lt;=50),ISNUMBER(C14)=FALSE),C14,"")</f>
        <v>-0.32796235562526738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-8.1325301204819276</v>
      </c>
      <c r="C15" s="480">
        <f>'Tabelle 3.3'!J12</f>
        <v>5.5555555555555554</v>
      </c>
      <c r="D15" s="481">
        <f t="shared" ref="D15:E45" si="3">IF(OR(AND(B15&gt;=-50,B15&lt;=50),ISNUMBER(B15)=FALSE),B15,"")</f>
        <v>-8.1325301204819276</v>
      </c>
      <c r="E15" s="481">
        <f t="shared" si="3"/>
        <v>5.5555555555555554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9.433962264150944</v>
      </c>
      <c r="C16" s="480">
        <f>'Tabelle 3.3'!J13</f>
        <v>2.4691358024691357</v>
      </c>
      <c r="D16" s="481">
        <f t="shared" si="3"/>
        <v>9.433962264150944</v>
      </c>
      <c r="E16" s="481">
        <f t="shared" si="3"/>
        <v>2.4691358024691357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0.58744993324432582</v>
      </c>
      <c r="C17" s="480">
        <f>'Tabelle 3.3'!J14</f>
        <v>-0.72992700729927007</v>
      </c>
      <c r="D17" s="481">
        <f t="shared" si="3"/>
        <v>0.58744993324432582</v>
      </c>
      <c r="E17" s="481">
        <f t="shared" si="3"/>
        <v>-0.72992700729927007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-0.84985835694050993</v>
      </c>
      <c r="C18" s="480">
        <f>'Tabelle 3.3'!J15</f>
        <v>3.3444816053511706</v>
      </c>
      <c r="D18" s="481">
        <f t="shared" si="3"/>
        <v>-0.84985835694050993</v>
      </c>
      <c r="E18" s="481">
        <f t="shared" si="3"/>
        <v>3.3444816053511706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-0.42407108239095315</v>
      </c>
      <c r="C19" s="480">
        <f>'Tabelle 3.3'!J16</f>
        <v>-11.224489795918368</v>
      </c>
      <c r="D19" s="481">
        <f t="shared" si="3"/>
        <v>-0.42407108239095315</v>
      </c>
      <c r="E19" s="481">
        <f t="shared" si="3"/>
        <v>-11.224489795918368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5.0033806626098718</v>
      </c>
      <c r="C20" s="480">
        <f>'Tabelle 3.3'!J17</f>
        <v>19.565217391304348</v>
      </c>
      <c r="D20" s="481">
        <f t="shared" si="3"/>
        <v>5.0033806626098718</v>
      </c>
      <c r="E20" s="481">
        <f t="shared" si="3"/>
        <v>19.565217391304348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-1.6798418972332017</v>
      </c>
      <c r="C21" s="480">
        <f>'Tabelle 3.3'!J18</f>
        <v>5.6994818652849739</v>
      </c>
      <c r="D21" s="481">
        <f t="shared" si="3"/>
        <v>-1.6798418972332017</v>
      </c>
      <c r="E21" s="481">
        <f t="shared" si="3"/>
        <v>5.6994818652849739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1.7013787034320915</v>
      </c>
      <c r="C22" s="480">
        <f>'Tabelle 3.3'!J19</f>
        <v>0.84245998315080028</v>
      </c>
      <c r="D22" s="481">
        <f t="shared" si="3"/>
        <v>1.7013787034320915</v>
      </c>
      <c r="E22" s="481">
        <f t="shared" si="3"/>
        <v>0.84245998315080028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7.0754716981132075</v>
      </c>
      <c r="C23" s="480">
        <f>'Tabelle 3.3'!J20</f>
        <v>-0.20833333333333334</v>
      </c>
      <c r="D23" s="481">
        <f t="shared" si="3"/>
        <v>7.0754716981132075</v>
      </c>
      <c r="E23" s="481">
        <f t="shared" si="3"/>
        <v>-0.20833333333333334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-2.1039603960396041</v>
      </c>
      <c r="C24" s="480">
        <f>'Tabelle 3.3'!J21</f>
        <v>-11.99294532627866</v>
      </c>
      <c r="D24" s="481">
        <f t="shared" si="3"/>
        <v>-2.1039603960396041</v>
      </c>
      <c r="E24" s="481">
        <f t="shared" si="3"/>
        <v>-11.99294532627866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0.41753653444676408</v>
      </c>
      <c r="C25" s="480">
        <f>'Tabelle 3.3'!J22</f>
        <v>-6.666666666666667</v>
      </c>
      <c r="D25" s="481">
        <f t="shared" si="3"/>
        <v>0.41753653444676408</v>
      </c>
      <c r="E25" s="481">
        <f t="shared" si="3"/>
        <v>-6.666666666666667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4.7904191616766463</v>
      </c>
      <c r="C26" s="480">
        <f>'Tabelle 3.3'!J23</f>
        <v>0</v>
      </c>
      <c r="D26" s="481">
        <f t="shared" si="3"/>
        <v>4.7904191616766463</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9.0421455938697317</v>
      </c>
      <c r="C27" s="480">
        <f>'Tabelle 3.3'!J24</f>
        <v>11.891891891891891</v>
      </c>
      <c r="D27" s="481">
        <f t="shared" si="3"/>
        <v>9.0421455938697317</v>
      </c>
      <c r="E27" s="481">
        <f t="shared" si="3"/>
        <v>11.891891891891891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7.0202808112324497</v>
      </c>
      <c r="C28" s="480">
        <f>'Tabelle 3.3'!J25</f>
        <v>7.6446280991735538</v>
      </c>
      <c r="D28" s="481">
        <f t="shared" si="3"/>
        <v>7.0202808112324497</v>
      </c>
      <c r="E28" s="481">
        <f t="shared" si="3"/>
        <v>7.6446280991735538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-12.171052631578947</v>
      </c>
      <c r="C29" s="480">
        <f>'Tabelle 3.3'!J26</f>
        <v>-27.272727272727273</v>
      </c>
      <c r="D29" s="481">
        <f t="shared" si="3"/>
        <v>-12.171052631578947</v>
      </c>
      <c r="E29" s="481">
        <f t="shared" si="3"/>
        <v>-27.272727272727273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3.2191069574247146</v>
      </c>
      <c r="C30" s="480">
        <f>'Tabelle 3.3'!J27</f>
        <v>2.3809523809523809</v>
      </c>
      <c r="D30" s="481">
        <f t="shared" si="3"/>
        <v>3.2191069574247146</v>
      </c>
      <c r="E30" s="481">
        <f t="shared" si="3"/>
        <v>2.3809523809523809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6.3437139561707037</v>
      </c>
      <c r="C31" s="480">
        <f>'Tabelle 3.3'!J28</f>
        <v>5</v>
      </c>
      <c r="D31" s="481">
        <f t="shared" si="3"/>
        <v>6.3437139561707037</v>
      </c>
      <c r="E31" s="481">
        <f t="shared" si="3"/>
        <v>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2.7149321266968327</v>
      </c>
      <c r="C32" s="480">
        <f>'Tabelle 3.3'!J29</f>
        <v>0.33783783783783783</v>
      </c>
      <c r="D32" s="481">
        <f t="shared" si="3"/>
        <v>2.7149321266968327</v>
      </c>
      <c r="E32" s="481">
        <f t="shared" si="3"/>
        <v>0.33783783783783783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-2.9737206085753805</v>
      </c>
      <c r="C33" s="480">
        <f>'Tabelle 3.3'!J30</f>
        <v>4.7904191616766463</v>
      </c>
      <c r="D33" s="481">
        <f t="shared" si="3"/>
        <v>-2.9737206085753805</v>
      </c>
      <c r="E33" s="481">
        <f t="shared" si="3"/>
        <v>4.7904191616766463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1.2224938875305624</v>
      </c>
      <c r="C34" s="480">
        <f>'Tabelle 3.3'!J31</f>
        <v>-2.7809965237543453</v>
      </c>
      <c r="D34" s="481">
        <f t="shared" si="3"/>
        <v>1.2224938875305624</v>
      </c>
      <c r="E34" s="481">
        <f t="shared" si="3"/>
        <v>-2.7809965237543453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-8.1325301204819276</v>
      </c>
      <c r="C37" s="480">
        <f>'Tabelle 3.3'!J34</f>
        <v>5.5555555555555554</v>
      </c>
      <c r="D37" s="481">
        <f t="shared" si="3"/>
        <v>-8.1325301204819276</v>
      </c>
      <c r="E37" s="481">
        <f t="shared" si="3"/>
        <v>5.5555555555555554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0.40683482506102525</v>
      </c>
      <c r="C38" s="480">
        <f>'Tabelle 3.3'!J35</f>
        <v>1.6493055555555556</v>
      </c>
      <c r="D38" s="481">
        <f t="shared" si="3"/>
        <v>0.40683482506102525</v>
      </c>
      <c r="E38" s="481">
        <f t="shared" si="3"/>
        <v>1.6493055555555556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2.5609222238435723</v>
      </c>
      <c r="C39" s="480">
        <f>'Tabelle 3.3'!J36</f>
        <v>-0.91533180778032042</v>
      </c>
      <c r="D39" s="481">
        <f t="shared" si="3"/>
        <v>2.5609222238435723</v>
      </c>
      <c r="E39" s="481">
        <f t="shared" si="3"/>
        <v>-0.91533180778032042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2.5609222238435723</v>
      </c>
      <c r="C45" s="480">
        <f>'Tabelle 3.3'!J36</f>
        <v>-0.91533180778032042</v>
      </c>
      <c r="D45" s="481">
        <f t="shared" si="3"/>
        <v>2.5609222238435723</v>
      </c>
      <c r="E45" s="481">
        <f t="shared" si="3"/>
        <v>-0.91533180778032042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22177</v>
      </c>
      <c r="C51" s="487">
        <v>4380</v>
      </c>
      <c r="D51" s="487">
        <v>2357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22698</v>
      </c>
      <c r="C52" s="487">
        <v>4501</v>
      </c>
      <c r="D52" s="487">
        <v>2488</v>
      </c>
      <c r="E52" s="488">
        <f t="shared" ref="E52:G70" si="11">IF($A$51=37802,IF(COUNTBLANK(B$51:B$70)&gt;0,#N/A,B52/B$51*100),IF(COUNTBLANK(B$51:B$75)&gt;0,#N/A,B52/B$51*100))</f>
        <v>102.34928078640033</v>
      </c>
      <c r="F52" s="488">
        <f t="shared" si="11"/>
        <v>102.76255707762556</v>
      </c>
      <c r="G52" s="488">
        <f t="shared" si="11"/>
        <v>105.55791260076369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23033</v>
      </c>
      <c r="C53" s="487">
        <v>4499</v>
      </c>
      <c r="D53" s="487">
        <v>2528</v>
      </c>
      <c r="E53" s="488">
        <f t="shared" si="11"/>
        <v>103.85985480452722</v>
      </c>
      <c r="F53" s="488">
        <f t="shared" si="11"/>
        <v>102.71689497716896</v>
      </c>
      <c r="G53" s="488">
        <f t="shared" si="11"/>
        <v>107.25498515061518</v>
      </c>
      <c r="H53" s="489">
        <f>IF(ISERROR(L53)=TRUE,IF(MONTH(A53)=MONTH(MAX(A$51:A$75)),A53,""),"")</f>
        <v>41883</v>
      </c>
      <c r="I53" s="488">
        <f t="shared" si="12"/>
        <v>103.85985480452722</v>
      </c>
      <c r="J53" s="488">
        <f t="shared" si="10"/>
        <v>102.71689497716896</v>
      </c>
      <c r="K53" s="488">
        <f t="shared" si="10"/>
        <v>107.25498515061518</v>
      </c>
      <c r="L53" s="488" t="e">
        <f t="shared" si="13"/>
        <v>#N/A</v>
      </c>
    </row>
    <row r="54" spans="1:14" ht="15" customHeight="1" x14ac:dyDescent="0.2">
      <c r="A54" s="490" t="s">
        <v>462</v>
      </c>
      <c r="B54" s="487">
        <v>22348</v>
      </c>
      <c r="C54" s="487">
        <v>4429</v>
      </c>
      <c r="D54" s="487">
        <v>2421</v>
      </c>
      <c r="E54" s="488">
        <f t="shared" si="11"/>
        <v>100.77106912567073</v>
      </c>
      <c r="F54" s="488">
        <f t="shared" si="11"/>
        <v>101.11872146118721</v>
      </c>
      <c r="G54" s="488">
        <f t="shared" si="11"/>
        <v>102.7153160797624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22384</v>
      </c>
      <c r="C55" s="487">
        <v>4253</v>
      </c>
      <c r="D55" s="487">
        <v>2406</v>
      </c>
      <c r="E55" s="488">
        <f t="shared" si="11"/>
        <v>100.93339946791721</v>
      </c>
      <c r="F55" s="488">
        <f t="shared" si="11"/>
        <v>97.100456621004568</v>
      </c>
      <c r="G55" s="488">
        <f t="shared" si="11"/>
        <v>102.07891387356808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22909</v>
      </c>
      <c r="C56" s="487">
        <v>4274</v>
      </c>
      <c r="D56" s="487">
        <v>2524</v>
      </c>
      <c r="E56" s="488">
        <f t="shared" si="11"/>
        <v>103.3007169590116</v>
      </c>
      <c r="F56" s="488">
        <f t="shared" si="11"/>
        <v>97.579908675799089</v>
      </c>
      <c r="G56" s="488">
        <f t="shared" si="11"/>
        <v>107.08527789563004</v>
      </c>
      <c r="H56" s="489" t="str">
        <f t="shared" si="14"/>
        <v/>
      </c>
      <c r="I56" s="488" t="str">
        <f t="shared" si="12"/>
        <v/>
      </c>
      <c r="J56" s="488" t="str">
        <f t="shared" si="10"/>
        <v/>
      </c>
      <c r="K56" s="488" t="str">
        <f t="shared" si="10"/>
        <v/>
      </c>
      <c r="L56" s="488" t="e">
        <f t="shared" si="13"/>
        <v>#N/A</v>
      </c>
    </row>
    <row r="57" spans="1:14" ht="15" customHeight="1" x14ac:dyDescent="0.2">
      <c r="A57" s="490">
        <v>42248</v>
      </c>
      <c r="B57" s="487">
        <v>23234</v>
      </c>
      <c r="C57" s="487">
        <v>4218</v>
      </c>
      <c r="D57" s="487">
        <v>2587</v>
      </c>
      <c r="E57" s="488">
        <f t="shared" si="11"/>
        <v>104.76619921540336</v>
      </c>
      <c r="F57" s="488">
        <f t="shared" si="11"/>
        <v>96.30136986301369</v>
      </c>
      <c r="G57" s="488">
        <f t="shared" si="11"/>
        <v>109.75816716164617</v>
      </c>
      <c r="H57" s="489">
        <f t="shared" si="14"/>
        <v>42248</v>
      </c>
      <c r="I57" s="488">
        <f t="shared" si="12"/>
        <v>104.76619921540336</v>
      </c>
      <c r="J57" s="488">
        <f t="shared" si="10"/>
        <v>96.30136986301369</v>
      </c>
      <c r="K57" s="488">
        <f t="shared" si="10"/>
        <v>109.75816716164617</v>
      </c>
      <c r="L57" s="488" t="e">
        <f t="shared" si="13"/>
        <v>#N/A</v>
      </c>
    </row>
    <row r="58" spans="1:14" ht="15" customHeight="1" x14ac:dyDescent="0.2">
      <c r="A58" s="490" t="s">
        <v>465</v>
      </c>
      <c r="B58" s="487">
        <v>22546</v>
      </c>
      <c r="C58" s="487">
        <v>4156</v>
      </c>
      <c r="D58" s="487">
        <v>2494</v>
      </c>
      <c r="E58" s="488">
        <f t="shared" si="11"/>
        <v>101.66388600802634</v>
      </c>
      <c r="F58" s="488">
        <f t="shared" si="11"/>
        <v>94.885844748858446</v>
      </c>
      <c r="G58" s="488">
        <f t="shared" si="11"/>
        <v>105.8124734832414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22704</v>
      </c>
      <c r="C59" s="487">
        <v>4190</v>
      </c>
      <c r="D59" s="487">
        <v>2503</v>
      </c>
      <c r="E59" s="488">
        <f t="shared" si="11"/>
        <v>102.37633584344141</v>
      </c>
      <c r="F59" s="488">
        <f t="shared" si="11"/>
        <v>95.662100456621005</v>
      </c>
      <c r="G59" s="488">
        <f t="shared" si="11"/>
        <v>106.194314806958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23134</v>
      </c>
      <c r="C60" s="487">
        <v>4205</v>
      </c>
      <c r="D60" s="487">
        <v>2566</v>
      </c>
      <c r="E60" s="488">
        <f t="shared" si="11"/>
        <v>104.31528159805204</v>
      </c>
      <c r="F60" s="488">
        <f t="shared" si="11"/>
        <v>96.004566210045667</v>
      </c>
      <c r="G60" s="488">
        <f t="shared" si="11"/>
        <v>108.86720407297412</v>
      </c>
      <c r="H60" s="489" t="str">
        <f t="shared" si="14"/>
        <v/>
      </c>
      <c r="I60" s="488" t="str">
        <f t="shared" si="12"/>
        <v/>
      </c>
      <c r="J60" s="488" t="str">
        <f t="shared" si="10"/>
        <v/>
      </c>
      <c r="K60" s="488" t="str">
        <f t="shared" si="10"/>
        <v/>
      </c>
      <c r="L60" s="488" t="e">
        <f t="shared" si="13"/>
        <v>#N/A</v>
      </c>
    </row>
    <row r="61" spans="1:14" ht="15" customHeight="1" x14ac:dyDescent="0.2">
      <c r="A61" s="490">
        <v>42614</v>
      </c>
      <c r="B61" s="487">
        <v>23471</v>
      </c>
      <c r="C61" s="487">
        <v>4239</v>
      </c>
      <c r="D61" s="487">
        <v>2655</v>
      </c>
      <c r="E61" s="488">
        <f t="shared" si="11"/>
        <v>105.83487396852595</v>
      </c>
      <c r="F61" s="488">
        <f t="shared" si="11"/>
        <v>96.780821917808225</v>
      </c>
      <c r="G61" s="488">
        <f t="shared" si="11"/>
        <v>112.64319049639373</v>
      </c>
      <c r="H61" s="489">
        <f t="shared" si="14"/>
        <v>42614</v>
      </c>
      <c r="I61" s="488">
        <f t="shared" si="12"/>
        <v>105.83487396852595</v>
      </c>
      <c r="J61" s="488">
        <f t="shared" si="10"/>
        <v>96.780821917808225</v>
      </c>
      <c r="K61" s="488">
        <f t="shared" si="10"/>
        <v>112.64319049639373</v>
      </c>
      <c r="L61" s="488" t="e">
        <f t="shared" si="13"/>
        <v>#N/A</v>
      </c>
    </row>
    <row r="62" spans="1:14" ht="15" customHeight="1" x14ac:dyDescent="0.2">
      <c r="A62" s="490" t="s">
        <v>468</v>
      </c>
      <c r="B62" s="487">
        <v>22803</v>
      </c>
      <c r="C62" s="487">
        <v>4244</v>
      </c>
      <c r="D62" s="487">
        <v>2603</v>
      </c>
      <c r="E62" s="488">
        <f t="shared" si="11"/>
        <v>102.82274428461919</v>
      </c>
      <c r="F62" s="488">
        <f t="shared" si="11"/>
        <v>96.894977168949765</v>
      </c>
      <c r="G62" s="488">
        <f t="shared" si="11"/>
        <v>110.43699618158675</v>
      </c>
      <c r="H62" s="489" t="str">
        <f t="shared" si="14"/>
        <v/>
      </c>
      <c r="I62" s="488" t="str">
        <f t="shared" si="12"/>
        <v/>
      </c>
      <c r="J62" s="488" t="str">
        <f t="shared" si="10"/>
        <v/>
      </c>
      <c r="K62" s="488" t="str">
        <f t="shared" si="10"/>
        <v/>
      </c>
      <c r="L62" s="488" t="e">
        <f t="shared" si="13"/>
        <v>#N/A</v>
      </c>
    </row>
    <row r="63" spans="1:14" ht="15" customHeight="1" x14ac:dyDescent="0.2">
      <c r="A63" s="490" t="s">
        <v>469</v>
      </c>
      <c r="B63" s="487">
        <v>23005</v>
      </c>
      <c r="C63" s="487">
        <v>4153</v>
      </c>
      <c r="D63" s="487">
        <v>2573</v>
      </c>
      <c r="E63" s="488">
        <f t="shared" si="11"/>
        <v>103.73359787166885</v>
      </c>
      <c r="F63" s="488">
        <f t="shared" si="11"/>
        <v>94.817351598173516</v>
      </c>
      <c r="G63" s="488">
        <f t="shared" si="11"/>
        <v>109.16419176919814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23370</v>
      </c>
      <c r="C64" s="487">
        <v>4306</v>
      </c>
      <c r="D64" s="487">
        <v>2725</v>
      </c>
      <c r="E64" s="488">
        <f t="shared" si="11"/>
        <v>105.37944717500112</v>
      </c>
      <c r="F64" s="488">
        <f t="shared" si="11"/>
        <v>98.310502283105023</v>
      </c>
      <c r="G64" s="488">
        <f t="shared" si="11"/>
        <v>115.61306745863386</v>
      </c>
      <c r="H64" s="489" t="str">
        <f t="shared" si="14"/>
        <v/>
      </c>
      <c r="I64" s="488" t="str">
        <f t="shared" si="12"/>
        <v/>
      </c>
      <c r="J64" s="488" t="str">
        <f t="shared" si="10"/>
        <v/>
      </c>
      <c r="K64" s="488" t="str">
        <f t="shared" si="10"/>
        <v/>
      </c>
      <c r="L64" s="488" t="e">
        <f t="shared" si="13"/>
        <v>#N/A</v>
      </c>
    </row>
    <row r="65" spans="1:12" ht="15" customHeight="1" x14ac:dyDescent="0.2">
      <c r="A65" s="490">
        <v>42979</v>
      </c>
      <c r="B65" s="487">
        <v>23790</v>
      </c>
      <c r="C65" s="487">
        <v>4198</v>
      </c>
      <c r="D65" s="487">
        <v>2786</v>
      </c>
      <c r="E65" s="488">
        <f t="shared" si="11"/>
        <v>107.27330116787664</v>
      </c>
      <c r="F65" s="488">
        <f t="shared" si="11"/>
        <v>95.844748858447488</v>
      </c>
      <c r="G65" s="488">
        <f t="shared" si="11"/>
        <v>118.20110309715741</v>
      </c>
      <c r="H65" s="489">
        <f t="shared" si="14"/>
        <v>42979</v>
      </c>
      <c r="I65" s="488">
        <f t="shared" si="12"/>
        <v>107.27330116787664</v>
      </c>
      <c r="J65" s="488">
        <f t="shared" si="10"/>
        <v>95.844748858447488</v>
      </c>
      <c r="K65" s="488">
        <f t="shared" si="10"/>
        <v>118.20110309715741</v>
      </c>
      <c r="L65" s="488" t="e">
        <f t="shared" si="13"/>
        <v>#N/A</v>
      </c>
    </row>
    <row r="66" spans="1:12" ht="15" customHeight="1" x14ac:dyDescent="0.2">
      <c r="A66" s="490" t="s">
        <v>471</v>
      </c>
      <c r="B66" s="487">
        <v>23257</v>
      </c>
      <c r="C66" s="487">
        <v>4185</v>
      </c>
      <c r="D66" s="487">
        <v>2751</v>
      </c>
      <c r="E66" s="488">
        <f t="shared" si="11"/>
        <v>104.86991026739415</v>
      </c>
      <c r="F66" s="488">
        <f t="shared" si="11"/>
        <v>95.547945205479451</v>
      </c>
      <c r="G66" s="488">
        <f t="shared" si="11"/>
        <v>116.71616461603733</v>
      </c>
      <c r="H66" s="489" t="str">
        <f t="shared" si="14"/>
        <v/>
      </c>
      <c r="I66" s="488" t="str">
        <f t="shared" si="12"/>
        <v/>
      </c>
      <c r="J66" s="488" t="str">
        <f t="shared" si="10"/>
        <v/>
      </c>
      <c r="K66" s="488" t="str">
        <f t="shared" si="10"/>
        <v/>
      </c>
      <c r="L66" s="488" t="e">
        <f t="shared" si="13"/>
        <v>#N/A</v>
      </c>
    </row>
    <row r="67" spans="1:12" ht="15" customHeight="1" x14ac:dyDescent="0.2">
      <c r="A67" s="490" t="s">
        <v>472</v>
      </c>
      <c r="B67" s="487">
        <v>23279</v>
      </c>
      <c r="C67" s="487">
        <v>4143</v>
      </c>
      <c r="D67" s="487">
        <v>2714</v>
      </c>
      <c r="E67" s="488">
        <f t="shared" si="11"/>
        <v>104.96911214321143</v>
      </c>
      <c r="F67" s="488">
        <f t="shared" si="11"/>
        <v>94.589041095890408</v>
      </c>
      <c r="G67" s="488">
        <f t="shared" si="11"/>
        <v>115.1463725074247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23848</v>
      </c>
      <c r="C68" s="487">
        <v>4316</v>
      </c>
      <c r="D68" s="487">
        <v>2896</v>
      </c>
      <c r="E68" s="488">
        <f t="shared" si="11"/>
        <v>107.53483338594039</v>
      </c>
      <c r="F68" s="488">
        <f t="shared" si="11"/>
        <v>98.538812785388131</v>
      </c>
      <c r="G68" s="488">
        <f t="shared" si="11"/>
        <v>122.86805260924905</v>
      </c>
      <c r="H68" s="489" t="str">
        <f t="shared" si="14"/>
        <v/>
      </c>
      <c r="I68" s="488" t="str">
        <f t="shared" si="12"/>
        <v/>
      </c>
      <c r="J68" s="488" t="str">
        <f t="shared" si="12"/>
        <v/>
      </c>
      <c r="K68" s="488" t="str">
        <f t="shared" si="12"/>
        <v/>
      </c>
      <c r="L68" s="488" t="e">
        <f t="shared" si="13"/>
        <v>#N/A</v>
      </c>
    </row>
    <row r="69" spans="1:12" ht="15" customHeight="1" x14ac:dyDescent="0.2">
      <c r="A69" s="490">
        <v>43344</v>
      </c>
      <c r="B69" s="487">
        <v>24234</v>
      </c>
      <c r="C69" s="487">
        <v>4228</v>
      </c>
      <c r="D69" s="487">
        <v>2996</v>
      </c>
      <c r="E69" s="488">
        <f t="shared" si="11"/>
        <v>109.27537538891644</v>
      </c>
      <c r="F69" s="488">
        <f t="shared" si="11"/>
        <v>96.529680365296798</v>
      </c>
      <c r="G69" s="488">
        <f t="shared" si="11"/>
        <v>127.11073398387782</v>
      </c>
      <c r="H69" s="489">
        <f t="shared" si="14"/>
        <v>43344</v>
      </c>
      <c r="I69" s="488">
        <f t="shared" si="12"/>
        <v>109.27537538891644</v>
      </c>
      <c r="J69" s="488">
        <f t="shared" si="12"/>
        <v>96.529680365296798</v>
      </c>
      <c r="K69" s="488">
        <f t="shared" si="12"/>
        <v>127.11073398387782</v>
      </c>
      <c r="L69" s="488" t="e">
        <f t="shared" si="13"/>
        <v>#N/A</v>
      </c>
    </row>
    <row r="70" spans="1:12" ht="15" customHeight="1" x14ac:dyDescent="0.2">
      <c r="A70" s="490" t="s">
        <v>474</v>
      </c>
      <c r="B70" s="487">
        <v>23792</v>
      </c>
      <c r="C70" s="487">
        <v>4164</v>
      </c>
      <c r="D70" s="487">
        <v>2905</v>
      </c>
      <c r="E70" s="488">
        <f t="shared" si="11"/>
        <v>107.28231952022365</v>
      </c>
      <c r="F70" s="488">
        <f t="shared" si="11"/>
        <v>95.06849315068493</v>
      </c>
      <c r="G70" s="488">
        <f t="shared" si="11"/>
        <v>123.24989393296563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23871</v>
      </c>
      <c r="C71" s="487">
        <v>4111</v>
      </c>
      <c r="D71" s="487">
        <v>2902</v>
      </c>
      <c r="E71" s="491">
        <f t="shared" ref="E71:G75" si="15">IF($A$51=37802,IF(COUNTBLANK(B$51:B$70)&gt;0,#N/A,IF(ISBLANK(B71)=FALSE,B71/B$51*100,#N/A)),IF(COUNTBLANK(B$51:B$75)&gt;0,#N/A,B71/B$51*100))</f>
        <v>107.63854443793119</v>
      </c>
      <c r="F71" s="491">
        <f t="shared" si="15"/>
        <v>93.858447488584474</v>
      </c>
      <c r="G71" s="491">
        <f t="shared" si="15"/>
        <v>123.12261349172677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24249</v>
      </c>
      <c r="C72" s="487">
        <v>4165</v>
      </c>
      <c r="D72" s="487">
        <v>3056</v>
      </c>
      <c r="E72" s="491">
        <f t="shared" si="15"/>
        <v>109.34301303151915</v>
      </c>
      <c r="F72" s="491">
        <f t="shared" si="15"/>
        <v>95.091324200913235</v>
      </c>
      <c r="G72" s="491">
        <f t="shared" si="15"/>
        <v>129.65634280865507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24668</v>
      </c>
      <c r="C73" s="487">
        <v>4138</v>
      </c>
      <c r="D73" s="487">
        <v>3165</v>
      </c>
      <c r="E73" s="491">
        <f t="shared" si="15"/>
        <v>111.23235784822111</v>
      </c>
      <c r="F73" s="491">
        <f t="shared" si="15"/>
        <v>94.474885844748854</v>
      </c>
      <c r="G73" s="491">
        <f t="shared" si="15"/>
        <v>134.28086550700041</v>
      </c>
      <c r="H73" s="492">
        <f>IF(A$51=37802,IF(ISERROR(L73)=TRUE,IF(ISBLANK(A73)=FALSE,IF(MONTH(A73)=MONTH(MAX(A$51:A$75)),A73,""),""),""),IF(ISERROR(L73)=TRUE,IF(MONTH(A73)=MONTH(MAX(A$51:A$75)),A73,""),""))</f>
        <v>43709</v>
      </c>
      <c r="I73" s="488">
        <f t="shared" si="12"/>
        <v>111.23235784822111</v>
      </c>
      <c r="J73" s="488">
        <f t="shared" si="12"/>
        <v>94.474885844748854</v>
      </c>
      <c r="K73" s="488">
        <f t="shared" si="12"/>
        <v>134.28086550700041</v>
      </c>
      <c r="L73" s="488" t="e">
        <f t="shared" si="13"/>
        <v>#N/A</v>
      </c>
    </row>
    <row r="74" spans="1:12" ht="15" customHeight="1" x14ac:dyDescent="0.2">
      <c r="A74" s="490" t="s">
        <v>477</v>
      </c>
      <c r="B74" s="487">
        <v>24249</v>
      </c>
      <c r="C74" s="487">
        <v>4079</v>
      </c>
      <c r="D74" s="487">
        <v>3028</v>
      </c>
      <c r="E74" s="491">
        <f t="shared" si="15"/>
        <v>109.34301303151915</v>
      </c>
      <c r="F74" s="491">
        <f t="shared" si="15"/>
        <v>93.12785388127854</v>
      </c>
      <c r="G74" s="491">
        <f t="shared" si="15"/>
        <v>128.46839202375901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24235</v>
      </c>
      <c r="C75" s="493">
        <v>4032</v>
      </c>
      <c r="D75" s="493">
        <v>2958</v>
      </c>
      <c r="E75" s="491">
        <f t="shared" si="15"/>
        <v>109.27988456508997</v>
      </c>
      <c r="F75" s="491">
        <f t="shared" si="15"/>
        <v>92.054794520547944</v>
      </c>
      <c r="G75" s="491">
        <f t="shared" si="15"/>
        <v>125.49851506151887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111.23235784822111</v>
      </c>
      <c r="J77" s="488">
        <f>IF(J75&lt;&gt;"",J75,IF(J74&lt;&gt;"",J74,IF(J73&lt;&gt;"",J73,IF(J72&lt;&gt;"",J72,IF(J71&lt;&gt;"",J71,IF(J70&lt;&gt;"",J70,""))))))</f>
        <v>94.474885844748854</v>
      </c>
      <c r="K77" s="488">
        <f>IF(K75&lt;&gt;"",K75,IF(K74&lt;&gt;"",K74,IF(K73&lt;&gt;"",K73,IF(K72&lt;&gt;"",K72,IF(K71&lt;&gt;"",K71,IF(K70&lt;&gt;"",K70,""))))))</f>
        <v>134.28086550700041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+11,2%</v>
      </c>
      <c r="J79" s="488" t="str">
        <f>"GeB - ausschließlich: "&amp;IF(J77&gt;100,"+","")&amp;TEXT(J77-100,"0,0")&amp;"%"</f>
        <v>GeB - ausschließlich: -5,5%</v>
      </c>
      <c r="K79" s="488" t="str">
        <f>"GeB - im Nebenjob: "&amp;IF(K77&gt;100,"+","")&amp;TEXT(K77-100,"0,0")&amp;"%"</f>
        <v>GeB - im Nebenjob: +34,3%</v>
      </c>
    </row>
    <row r="81" spans="9:9" ht="15" customHeight="1" x14ac:dyDescent="0.2">
      <c r="I81" s="488" t="str">
        <f>IF(ISERROR(HLOOKUP(1,I$78:K$79,2,FALSE)),"",HLOOKUP(1,I$78:K$79,2,FALSE))</f>
        <v>GeB - im Nebenjob: +34,3%</v>
      </c>
    </row>
    <row r="82" spans="9:9" ht="15" customHeight="1" x14ac:dyDescent="0.2">
      <c r="I82" s="488" t="str">
        <f>IF(ISERROR(HLOOKUP(2,I$78:K$79,2,FALSE)),"",HLOOKUP(2,I$78:K$79,2,FALSE))</f>
        <v>SvB: +11,2%</v>
      </c>
    </row>
    <row r="83" spans="9:9" ht="15" customHeight="1" x14ac:dyDescent="0.2">
      <c r="I83" s="488" t="str">
        <f>IF(ISERROR(HLOOKUP(3,I$78:K$79,2,FALSE)),"",HLOOKUP(3,I$78:K$79,2,FALSE))</f>
        <v>GeB - ausschließlich: -5,5%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24235</v>
      </c>
      <c r="E12" s="114">
        <v>24249</v>
      </c>
      <c r="F12" s="114">
        <v>24668</v>
      </c>
      <c r="G12" s="114">
        <v>24249</v>
      </c>
      <c r="H12" s="114">
        <v>23871</v>
      </c>
      <c r="I12" s="115">
        <v>364</v>
      </c>
      <c r="J12" s="116">
        <v>1.5248628042394536</v>
      </c>
      <c r="N12" s="117"/>
    </row>
    <row r="13" spans="1:15" s="110" customFormat="1" ht="13.5" customHeight="1" x14ac:dyDescent="0.2">
      <c r="A13" s="118" t="s">
        <v>105</v>
      </c>
      <c r="B13" s="119" t="s">
        <v>106</v>
      </c>
      <c r="C13" s="113">
        <v>55.535382710955233</v>
      </c>
      <c r="D13" s="114">
        <v>13459</v>
      </c>
      <c r="E13" s="114">
        <v>13477</v>
      </c>
      <c r="F13" s="114">
        <v>13822</v>
      </c>
      <c r="G13" s="114">
        <v>13491</v>
      </c>
      <c r="H13" s="114">
        <v>13226</v>
      </c>
      <c r="I13" s="115">
        <v>233</v>
      </c>
      <c r="J13" s="116">
        <v>1.7616815363677605</v>
      </c>
    </row>
    <row r="14" spans="1:15" s="110" customFormat="1" ht="13.5" customHeight="1" x14ac:dyDescent="0.2">
      <c r="A14" s="120"/>
      <c r="B14" s="119" t="s">
        <v>107</v>
      </c>
      <c r="C14" s="113">
        <v>44.464617289044767</v>
      </c>
      <c r="D14" s="114">
        <v>10776</v>
      </c>
      <c r="E14" s="114">
        <v>10772</v>
      </c>
      <c r="F14" s="114">
        <v>10846</v>
      </c>
      <c r="G14" s="114">
        <v>10758</v>
      </c>
      <c r="H14" s="114">
        <v>10645</v>
      </c>
      <c r="I14" s="115">
        <v>131</v>
      </c>
      <c r="J14" s="116">
        <v>1.230624706434946</v>
      </c>
    </row>
    <row r="15" spans="1:15" s="110" customFormat="1" ht="13.5" customHeight="1" x14ac:dyDescent="0.2">
      <c r="A15" s="118" t="s">
        <v>105</v>
      </c>
      <c r="B15" s="121" t="s">
        <v>108</v>
      </c>
      <c r="C15" s="113">
        <v>10.951103775531257</v>
      </c>
      <c r="D15" s="114">
        <v>2654</v>
      </c>
      <c r="E15" s="114">
        <v>2747</v>
      </c>
      <c r="F15" s="114">
        <v>2858</v>
      </c>
      <c r="G15" s="114">
        <v>2629</v>
      </c>
      <c r="H15" s="114">
        <v>2621</v>
      </c>
      <c r="I15" s="115">
        <v>33</v>
      </c>
      <c r="J15" s="116">
        <v>1.2590614269362839</v>
      </c>
    </row>
    <row r="16" spans="1:15" s="110" customFormat="1" ht="13.5" customHeight="1" x14ac:dyDescent="0.2">
      <c r="A16" s="118"/>
      <c r="B16" s="121" t="s">
        <v>109</v>
      </c>
      <c r="C16" s="113">
        <v>65.430162987414903</v>
      </c>
      <c r="D16" s="114">
        <v>15857</v>
      </c>
      <c r="E16" s="114">
        <v>15881</v>
      </c>
      <c r="F16" s="114">
        <v>16122</v>
      </c>
      <c r="G16" s="114">
        <v>16054</v>
      </c>
      <c r="H16" s="114">
        <v>15887</v>
      </c>
      <c r="I16" s="115">
        <v>-30</v>
      </c>
      <c r="J16" s="116">
        <v>-0.18883363756530497</v>
      </c>
    </row>
    <row r="17" spans="1:10" s="110" customFormat="1" ht="13.5" customHeight="1" x14ac:dyDescent="0.2">
      <c r="A17" s="118"/>
      <c r="B17" s="121" t="s">
        <v>110</v>
      </c>
      <c r="C17" s="113">
        <v>22.521147101299775</v>
      </c>
      <c r="D17" s="114">
        <v>5458</v>
      </c>
      <c r="E17" s="114">
        <v>5350</v>
      </c>
      <c r="F17" s="114">
        <v>5441</v>
      </c>
      <c r="G17" s="114">
        <v>5315</v>
      </c>
      <c r="H17" s="114">
        <v>5127</v>
      </c>
      <c r="I17" s="115">
        <v>331</v>
      </c>
      <c r="J17" s="116">
        <v>6.4560171640335478</v>
      </c>
    </row>
    <row r="18" spans="1:10" s="110" customFormat="1" ht="13.5" customHeight="1" x14ac:dyDescent="0.2">
      <c r="A18" s="120"/>
      <c r="B18" s="121" t="s">
        <v>111</v>
      </c>
      <c r="C18" s="113">
        <v>1.0975861357540746</v>
      </c>
      <c r="D18" s="114">
        <v>266</v>
      </c>
      <c r="E18" s="114">
        <v>271</v>
      </c>
      <c r="F18" s="114">
        <v>247</v>
      </c>
      <c r="G18" s="114">
        <v>251</v>
      </c>
      <c r="H18" s="114">
        <v>236</v>
      </c>
      <c r="I18" s="115">
        <v>30</v>
      </c>
      <c r="J18" s="116">
        <v>12.711864406779661</v>
      </c>
    </row>
    <row r="19" spans="1:10" s="110" customFormat="1" ht="13.5" customHeight="1" x14ac:dyDescent="0.2">
      <c r="A19" s="120"/>
      <c r="B19" s="121" t="s">
        <v>112</v>
      </c>
      <c r="C19" s="113">
        <v>0.23932329275840727</v>
      </c>
      <c r="D19" s="114">
        <v>58</v>
      </c>
      <c r="E19" s="114">
        <v>71</v>
      </c>
      <c r="F19" s="114">
        <v>55</v>
      </c>
      <c r="G19" s="114">
        <v>50</v>
      </c>
      <c r="H19" s="114">
        <v>38</v>
      </c>
      <c r="I19" s="115">
        <v>20</v>
      </c>
      <c r="J19" s="116">
        <v>52.631578947368418</v>
      </c>
    </row>
    <row r="20" spans="1:10" s="110" customFormat="1" ht="13.5" customHeight="1" x14ac:dyDescent="0.2">
      <c r="A20" s="118" t="s">
        <v>113</v>
      </c>
      <c r="B20" s="122" t="s">
        <v>114</v>
      </c>
      <c r="C20" s="113">
        <v>69.502785227976062</v>
      </c>
      <c r="D20" s="114">
        <v>16844</v>
      </c>
      <c r="E20" s="114">
        <v>16931</v>
      </c>
      <c r="F20" s="114">
        <v>17296</v>
      </c>
      <c r="G20" s="114">
        <v>16938</v>
      </c>
      <c r="H20" s="114">
        <v>16730</v>
      </c>
      <c r="I20" s="115">
        <v>114</v>
      </c>
      <c r="J20" s="116">
        <v>0.68141063956963543</v>
      </c>
    </row>
    <row r="21" spans="1:10" s="110" customFormat="1" ht="13.5" customHeight="1" x14ac:dyDescent="0.2">
      <c r="A21" s="120"/>
      <c r="B21" s="122" t="s">
        <v>115</v>
      </c>
      <c r="C21" s="113">
        <v>30.497214772023931</v>
      </c>
      <c r="D21" s="114">
        <v>7391</v>
      </c>
      <c r="E21" s="114">
        <v>7318</v>
      </c>
      <c r="F21" s="114">
        <v>7372</v>
      </c>
      <c r="G21" s="114">
        <v>7311</v>
      </c>
      <c r="H21" s="114">
        <v>7141</v>
      </c>
      <c r="I21" s="115">
        <v>250</v>
      </c>
      <c r="J21" s="116">
        <v>3.5009102366615319</v>
      </c>
    </row>
    <row r="22" spans="1:10" s="110" customFormat="1" ht="13.5" customHeight="1" x14ac:dyDescent="0.2">
      <c r="A22" s="118" t="s">
        <v>113</v>
      </c>
      <c r="B22" s="122" t="s">
        <v>116</v>
      </c>
      <c r="C22" s="113">
        <v>92.799669898906544</v>
      </c>
      <c r="D22" s="114">
        <v>22490</v>
      </c>
      <c r="E22" s="114">
        <v>22585</v>
      </c>
      <c r="F22" s="114">
        <v>22929</v>
      </c>
      <c r="G22" s="114">
        <v>22578</v>
      </c>
      <c r="H22" s="114">
        <v>22315</v>
      </c>
      <c r="I22" s="115">
        <v>175</v>
      </c>
      <c r="J22" s="116">
        <v>0.78422585704682946</v>
      </c>
    </row>
    <row r="23" spans="1:10" s="110" customFormat="1" ht="13.5" customHeight="1" x14ac:dyDescent="0.2">
      <c r="A23" s="123"/>
      <c r="B23" s="124" t="s">
        <v>117</v>
      </c>
      <c r="C23" s="125">
        <v>7.1755725190839694</v>
      </c>
      <c r="D23" s="114">
        <v>1739</v>
      </c>
      <c r="E23" s="114">
        <v>1660</v>
      </c>
      <c r="F23" s="114">
        <v>1735</v>
      </c>
      <c r="G23" s="114">
        <v>1666</v>
      </c>
      <c r="H23" s="114">
        <v>1552</v>
      </c>
      <c r="I23" s="115">
        <v>187</v>
      </c>
      <c r="J23" s="116">
        <v>12.048969072164949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6990</v>
      </c>
      <c r="E26" s="114">
        <v>7107</v>
      </c>
      <c r="F26" s="114">
        <v>7303</v>
      </c>
      <c r="G26" s="114">
        <v>7221</v>
      </c>
      <c r="H26" s="140">
        <v>7013</v>
      </c>
      <c r="I26" s="115">
        <v>-23</v>
      </c>
      <c r="J26" s="116">
        <v>-0.32796235562526738</v>
      </c>
    </row>
    <row r="27" spans="1:10" s="110" customFormat="1" ht="13.5" customHeight="1" x14ac:dyDescent="0.2">
      <c r="A27" s="118" t="s">
        <v>105</v>
      </c>
      <c r="B27" s="119" t="s">
        <v>106</v>
      </c>
      <c r="C27" s="113">
        <v>37.93991416309013</v>
      </c>
      <c r="D27" s="115">
        <v>2652</v>
      </c>
      <c r="E27" s="114">
        <v>2682</v>
      </c>
      <c r="F27" s="114">
        <v>2754</v>
      </c>
      <c r="G27" s="114">
        <v>2714</v>
      </c>
      <c r="H27" s="140">
        <v>2634</v>
      </c>
      <c r="I27" s="115">
        <v>18</v>
      </c>
      <c r="J27" s="116">
        <v>0.68337129840546695</v>
      </c>
    </row>
    <row r="28" spans="1:10" s="110" customFormat="1" ht="13.5" customHeight="1" x14ac:dyDescent="0.2">
      <c r="A28" s="120"/>
      <c r="B28" s="119" t="s">
        <v>107</v>
      </c>
      <c r="C28" s="113">
        <v>62.06008583690987</v>
      </c>
      <c r="D28" s="115">
        <v>4338</v>
      </c>
      <c r="E28" s="114">
        <v>4425</v>
      </c>
      <c r="F28" s="114">
        <v>4549</v>
      </c>
      <c r="G28" s="114">
        <v>4507</v>
      </c>
      <c r="H28" s="140">
        <v>4379</v>
      </c>
      <c r="I28" s="115">
        <v>-41</v>
      </c>
      <c r="J28" s="116">
        <v>-0.93628682347567938</v>
      </c>
    </row>
    <row r="29" spans="1:10" s="110" customFormat="1" ht="13.5" customHeight="1" x14ac:dyDescent="0.2">
      <c r="A29" s="118" t="s">
        <v>105</v>
      </c>
      <c r="B29" s="121" t="s">
        <v>108</v>
      </c>
      <c r="C29" s="113">
        <v>11.559370529327611</v>
      </c>
      <c r="D29" s="115">
        <v>808</v>
      </c>
      <c r="E29" s="114">
        <v>834</v>
      </c>
      <c r="F29" s="114">
        <v>900</v>
      </c>
      <c r="G29" s="114">
        <v>914</v>
      </c>
      <c r="H29" s="140">
        <v>824</v>
      </c>
      <c r="I29" s="115">
        <v>-16</v>
      </c>
      <c r="J29" s="116">
        <v>-1.941747572815534</v>
      </c>
    </row>
    <row r="30" spans="1:10" s="110" customFormat="1" ht="13.5" customHeight="1" x14ac:dyDescent="0.2">
      <c r="A30" s="118"/>
      <c r="B30" s="121" t="s">
        <v>109</v>
      </c>
      <c r="C30" s="113">
        <v>47.610872675250356</v>
      </c>
      <c r="D30" s="115">
        <v>3328</v>
      </c>
      <c r="E30" s="114">
        <v>3416</v>
      </c>
      <c r="F30" s="114">
        <v>3523</v>
      </c>
      <c r="G30" s="114">
        <v>3514</v>
      </c>
      <c r="H30" s="140">
        <v>3454</v>
      </c>
      <c r="I30" s="115">
        <v>-126</v>
      </c>
      <c r="J30" s="116">
        <v>-3.6479444122756224</v>
      </c>
    </row>
    <row r="31" spans="1:10" s="110" customFormat="1" ht="13.5" customHeight="1" x14ac:dyDescent="0.2">
      <c r="A31" s="118"/>
      <c r="B31" s="121" t="s">
        <v>110</v>
      </c>
      <c r="C31" s="113">
        <v>22.317596566523605</v>
      </c>
      <c r="D31" s="115">
        <v>1560</v>
      </c>
      <c r="E31" s="114">
        <v>1547</v>
      </c>
      <c r="F31" s="114">
        <v>1560</v>
      </c>
      <c r="G31" s="114">
        <v>1529</v>
      </c>
      <c r="H31" s="140">
        <v>1523</v>
      </c>
      <c r="I31" s="115">
        <v>37</v>
      </c>
      <c r="J31" s="116">
        <v>2.4294156270518714</v>
      </c>
    </row>
    <row r="32" spans="1:10" s="110" customFormat="1" ht="13.5" customHeight="1" x14ac:dyDescent="0.2">
      <c r="A32" s="120"/>
      <c r="B32" s="121" t="s">
        <v>111</v>
      </c>
      <c r="C32" s="113">
        <v>18.512160228898427</v>
      </c>
      <c r="D32" s="115">
        <v>1294</v>
      </c>
      <c r="E32" s="114">
        <v>1310</v>
      </c>
      <c r="F32" s="114">
        <v>1320</v>
      </c>
      <c r="G32" s="114">
        <v>1264</v>
      </c>
      <c r="H32" s="140">
        <v>1212</v>
      </c>
      <c r="I32" s="115">
        <v>82</v>
      </c>
      <c r="J32" s="116">
        <v>6.7656765676567661</v>
      </c>
    </row>
    <row r="33" spans="1:10" s="110" customFormat="1" ht="13.5" customHeight="1" x14ac:dyDescent="0.2">
      <c r="A33" s="120"/>
      <c r="B33" s="121" t="s">
        <v>112</v>
      </c>
      <c r="C33" s="113">
        <v>1.9742489270386265</v>
      </c>
      <c r="D33" s="115">
        <v>138</v>
      </c>
      <c r="E33" s="114">
        <v>136</v>
      </c>
      <c r="F33" s="114">
        <v>148</v>
      </c>
      <c r="G33" s="114">
        <v>131</v>
      </c>
      <c r="H33" s="140">
        <v>113</v>
      </c>
      <c r="I33" s="115">
        <v>25</v>
      </c>
      <c r="J33" s="116">
        <v>22.123893805309734</v>
      </c>
    </row>
    <row r="34" spans="1:10" s="110" customFormat="1" ht="13.5" customHeight="1" x14ac:dyDescent="0.2">
      <c r="A34" s="118" t="s">
        <v>113</v>
      </c>
      <c r="B34" s="122" t="s">
        <v>116</v>
      </c>
      <c r="C34" s="113">
        <v>95.464949928469238</v>
      </c>
      <c r="D34" s="115">
        <v>6673</v>
      </c>
      <c r="E34" s="114">
        <v>6798</v>
      </c>
      <c r="F34" s="114">
        <v>6981</v>
      </c>
      <c r="G34" s="114">
        <v>6915</v>
      </c>
      <c r="H34" s="140">
        <v>6725</v>
      </c>
      <c r="I34" s="115">
        <v>-52</v>
      </c>
      <c r="J34" s="116">
        <v>-0.77323420074349447</v>
      </c>
    </row>
    <row r="35" spans="1:10" s="110" customFormat="1" ht="13.5" customHeight="1" x14ac:dyDescent="0.2">
      <c r="A35" s="118"/>
      <c r="B35" s="119" t="s">
        <v>117</v>
      </c>
      <c r="C35" s="113">
        <v>4.363376251788269</v>
      </c>
      <c r="D35" s="115">
        <v>305</v>
      </c>
      <c r="E35" s="114">
        <v>298</v>
      </c>
      <c r="F35" s="114">
        <v>314</v>
      </c>
      <c r="G35" s="114">
        <v>300</v>
      </c>
      <c r="H35" s="140">
        <v>280</v>
      </c>
      <c r="I35" s="115">
        <v>25</v>
      </c>
      <c r="J35" s="116">
        <v>8.9285714285714288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4032</v>
      </c>
      <c r="E37" s="114">
        <v>4079</v>
      </c>
      <c r="F37" s="114">
        <v>4138</v>
      </c>
      <c r="G37" s="114">
        <v>4165</v>
      </c>
      <c r="H37" s="140">
        <v>4111</v>
      </c>
      <c r="I37" s="115">
        <v>-79</v>
      </c>
      <c r="J37" s="116">
        <v>-1.921673558744831</v>
      </c>
    </row>
    <row r="38" spans="1:10" s="110" customFormat="1" ht="13.5" customHeight="1" x14ac:dyDescent="0.2">
      <c r="A38" s="118" t="s">
        <v>105</v>
      </c>
      <c r="B38" s="119" t="s">
        <v>106</v>
      </c>
      <c r="C38" s="113">
        <v>35.615079365079367</v>
      </c>
      <c r="D38" s="115">
        <v>1436</v>
      </c>
      <c r="E38" s="114">
        <v>1446</v>
      </c>
      <c r="F38" s="114">
        <v>1461</v>
      </c>
      <c r="G38" s="114">
        <v>1469</v>
      </c>
      <c r="H38" s="140">
        <v>1454</v>
      </c>
      <c r="I38" s="115">
        <v>-18</v>
      </c>
      <c r="J38" s="116">
        <v>-1.2379642365887207</v>
      </c>
    </row>
    <row r="39" spans="1:10" s="110" customFormat="1" ht="13.5" customHeight="1" x14ac:dyDescent="0.2">
      <c r="A39" s="120"/>
      <c r="B39" s="119" t="s">
        <v>107</v>
      </c>
      <c r="C39" s="113">
        <v>64.384920634920633</v>
      </c>
      <c r="D39" s="115">
        <v>2596</v>
      </c>
      <c r="E39" s="114">
        <v>2633</v>
      </c>
      <c r="F39" s="114">
        <v>2677</v>
      </c>
      <c r="G39" s="114">
        <v>2696</v>
      </c>
      <c r="H39" s="140">
        <v>2657</v>
      </c>
      <c r="I39" s="115">
        <v>-61</v>
      </c>
      <c r="J39" s="116">
        <v>-2.2958223560406474</v>
      </c>
    </row>
    <row r="40" spans="1:10" s="110" customFormat="1" ht="13.5" customHeight="1" x14ac:dyDescent="0.2">
      <c r="A40" s="118" t="s">
        <v>105</v>
      </c>
      <c r="B40" s="121" t="s">
        <v>108</v>
      </c>
      <c r="C40" s="113">
        <v>12.896825396825397</v>
      </c>
      <c r="D40" s="115">
        <v>520</v>
      </c>
      <c r="E40" s="114">
        <v>520</v>
      </c>
      <c r="F40" s="114">
        <v>547</v>
      </c>
      <c r="G40" s="114">
        <v>605</v>
      </c>
      <c r="H40" s="140">
        <v>539</v>
      </c>
      <c r="I40" s="115">
        <v>-19</v>
      </c>
      <c r="J40" s="116">
        <v>-3.5250463821892395</v>
      </c>
    </row>
    <row r="41" spans="1:10" s="110" customFormat="1" ht="13.5" customHeight="1" x14ac:dyDescent="0.2">
      <c r="A41" s="118"/>
      <c r="B41" s="121" t="s">
        <v>109</v>
      </c>
      <c r="C41" s="113">
        <v>30.307539682539684</v>
      </c>
      <c r="D41" s="115">
        <v>1222</v>
      </c>
      <c r="E41" s="114">
        <v>1261</v>
      </c>
      <c r="F41" s="114">
        <v>1269</v>
      </c>
      <c r="G41" s="114">
        <v>1310</v>
      </c>
      <c r="H41" s="140">
        <v>1347</v>
      </c>
      <c r="I41" s="115">
        <v>-125</v>
      </c>
      <c r="J41" s="116">
        <v>-9.2798812175204155</v>
      </c>
    </row>
    <row r="42" spans="1:10" s="110" customFormat="1" ht="13.5" customHeight="1" x14ac:dyDescent="0.2">
      <c r="A42" s="118"/>
      <c r="B42" s="121" t="s">
        <v>110</v>
      </c>
      <c r="C42" s="113">
        <v>25.396825396825395</v>
      </c>
      <c r="D42" s="115">
        <v>1024</v>
      </c>
      <c r="E42" s="114">
        <v>1016</v>
      </c>
      <c r="F42" s="114">
        <v>1030</v>
      </c>
      <c r="G42" s="114">
        <v>1014</v>
      </c>
      <c r="H42" s="140">
        <v>1038</v>
      </c>
      <c r="I42" s="115">
        <v>-14</v>
      </c>
      <c r="J42" s="116">
        <v>-1.3487475915221581</v>
      </c>
    </row>
    <row r="43" spans="1:10" s="110" customFormat="1" ht="13.5" customHeight="1" x14ac:dyDescent="0.2">
      <c r="A43" s="120"/>
      <c r="B43" s="121" t="s">
        <v>111</v>
      </c>
      <c r="C43" s="113">
        <v>31.398809523809526</v>
      </c>
      <c r="D43" s="115">
        <v>1266</v>
      </c>
      <c r="E43" s="114">
        <v>1282</v>
      </c>
      <c r="F43" s="114">
        <v>1292</v>
      </c>
      <c r="G43" s="114">
        <v>1236</v>
      </c>
      <c r="H43" s="140">
        <v>1187</v>
      </c>
      <c r="I43" s="115">
        <v>79</v>
      </c>
      <c r="J43" s="116">
        <v>6.6554338668913227</v>
      </c>
    </row>
    <row r="44" spans="1:10" s="110" customFormat="1" ht="13.5" customHeight="1" x14ac:dyDescent="0.2">
      <c r="A44" s="120"/>
      <c r="B44" s="121" t="s">
        <v>112</v>
      </c>
      <c r="C44" s="113">
        <v>3.2738095238095237</v>
      </c>
      <c r="D44" s="115">
        <v>132</v>
      </c>
      <c r="E44" s="114">
        <v>131</v>
      </c>
      <c r="F44" s="114">
        <v>142</v>
      </c>
      <c r="G44" s="114">
        <v>124</v>
      </c>
      <c r="H44" s="140">
        <v>107</v>
      </c>
      <c r="I44" s="115">
        <v>25</v>
      </c>
      <c r="J44" s="116">
        <v>23.364485981308412</v>
      </c>
    </row>
    <row r="45" spans="1:10" s="110" customFormat="1" ht="13.5" customHeight="1" x14ac:dyDescent="0.2">
      <c r="A45" s="118" t="s">
        <v>113</v>
      </c>
      <c r="B45" s="122" t="s">
        <v>116</v>
      </c>
      <c r="C45" s="113">
        <v>95.659722222222229</v>
      </c>
      <c r="D45" s="115">
        <v>3857</v>
      </c>
      <c r="E45" s="114">
        <v>3900</v>
      </c>
      <c r="F45" s="114">
        <v>3949</v>
      </c>
      <c r="G45" s="114">
        <v>3984</v>
      </c>
      <c r="H45" s="140">
        <v>3926</v>
      </c>
      <c r="I45" s="115">
        <v>-69</v>
      </c>
      <c r="J45" s="116">
        <v>-1.7575140091696384</v>
      </c>
    </row>
    <row r="46" spans="1:10" s="110" customFormat="1" ht="13.5" customHeight="1" x14ac:dyDescent="0.2">
      <c r="A46" s="118"/>
      <c r="B46" s="119" t="s">
        <v>117</v>
      </c>
      <c r="C46" s="113">
        <v>4.0426587301587302</v>
      </c>
      <c r="D46" s="115">
        <v>163</v>
      </c>
      <c r="E46" s="114">
        <v>168</v>
      </c>
      <c r="F46" s="114">
        <v>181</v>
      </c>
      <c r="G46" s="114">
        <v>175</v>
      </c>
      <c r="H46" s="140">
        <v>177</v>
      </c>
      <c r="I46" s="115">
        <v>-14</v>
      </c>
      <c r="J46" s="116">
        <v>-7.9096045197740112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2958</v>
      </c>
      <c r="E48" s="114">
        <v>3028</v>
      </c>
      <c r="F48" s="114">
        <v>3165</v>
      </c>
      <c r="G48" s="114">
        <v>3056</v>
      </c>
      <c r="H48" s="140">
        <v>2902</v>
      </c>
      <c r="I48" s="115">
        <v>56</v>
      </c>
      <c r="J48" s="116">
        <v>1.9297036526533424</v>
      </c>
    </row>
    <row r="49" spans="1:12" s="110" customFormat="1" ht="13.5" customHeight="1" x14ac:dyDescent="0.2">
      <c r="A49" s="118" t="s">
        <v>105</v>
      </c>
      <c r="B49" s="119" t="s">
        <v>106</v>
      </c>
      <c r="C49" s="113">
        <v>41.108857336037865</v>
      </c>
      <c r="D49" s="115">
        <v>1216</v>
      </c>
      <c r="E49" s="114">
        <v>1236</v>
      </c>
      <c r="F49" s="114">
        <v>1293</v>
      </c>
      <c r="G49" s="114">
        <v>1245</v>
      </c>
      <c r="H49" s="140">
        <v>1180</v>
      </c>
      <c r="I49" s="115">
        <v>36</v>
      </c>
      <c r="J49" s="116">
        <v>3.0508474576271185</v>
      </c>
    </row>
    <row r="50" spans="1:12" s="110" customFormat="1" ht="13.5" customHeight="1" x14ac:dyDescent="0.2">
      <c r="A50" s="120"/>
      <c r="B50" s="119" t="s">
        <v>107</v>
      </c>
      <c r="C50" s="113">
        <v>58.891142663962135</v>
      </c>
      <c r="D50" s="115">
        <v>1742</v>
      </c>
      <c r="E50" s="114">
        <v>1792</v>
      </c>
      <c r="F50" s="114">
        <v>1872</v>
      </c>
      <c r="G50" s="114">
        <v>1811</v>
      </c>
      <c r="H50" s="140">
        <v>1722</v>
      </c>
      <c r="I50" s="115">
        <v>20</v>
      </c>
      <c r="J50" s="116">
        <v>1.1614401858304297</v>
      </c>
    </row>
    <row r="51" spans="1:12" s="110" customFormat="1" ht="13.5" customHeight="1" x14ac:dyDescent="0.2">
      <c r="A51" s="118" t="s">
        <v>105</v>
      </c>
      <c r="B51" s="121" t="s">
        <v>108</v>
      </c>
      <c r="C51" s="113">
        <v>9.736308316430021</v>
      </c>
      <c r="D51" s="115">
        <v>288</v>
      </c>
      <c r="E51" s="114">
        <v>314</v>
      </c>
      <c r="F51" s="114">
        <v>353</v>
      </c>
      <c r="G51" s="114">
        <v>309</v>
      </c>
      <c r="H51" s="140">
        <v>285</v>
      </c>
      <c r="I51" s="115">
        <v>3</v>
      </c>
      <c r="J51" s="116">
        <v>1.0526315789473684</v>
      </c>
    </row>
    <row r="52" spans="1:12" s="110" customFormat="1" ht="13.5" customHeight="1" x14ac:dyDescent="0.2">
      <c r="A52" s="118"/>
      <c r="B52" s="121" t="s">
        <v>109</v>
      </c>
      <c r="C52" s="113">
        <v>71.19675456389453</v>
      </c>
      <c r="D52" s="115">
        <v>2106</v>
      </c>
      <c r="E52" s="114">
        <v>2155</v>
      </c>
      <c r="F52" s="114">
        <v>2254</v>
      </c>
      <c r="G52" s="114">
        <v>2204</v>
      </c>
      <c r="H52" s="140">
        <v>2107</v>
      </c>
      <c r="I52" s="115">
        <v>-1</v>
      </c>
      <c r="J52" s="116">
        <v>-4.7460844803037493E-2</v>
      </c>
    </row>
    <row r="53" spans="1:12" s="110" customFormat="1" ht="13.5" customHeight="1" x14ac:dyDescent="0.2">
      <c r="A53" s="118"/>
      <c r="B53" s="121" t="s">
        <v>110</v>
      </c>
      <c r="C53" s="113">
        <v>18.120351588911426</v>
      </c>
      <c r="D53" s="115">
        <v>536</v>
      </c>
      <c r="E53" s="114">
        <v>531</v>
      </c>
      <c r="F53" s="114">
        <v>530</v>
      </c>
      <c r="G53" s="114">
        <v>515</v>
      </c>
      <c r="H53" s="140">
        <v>485</v>
      </c>
      <c r="I53" s="115">
        <v>51</v>
      </c>
      <c r="J53" s="116">
        <v>10.515463917525773</v>
      </c>
    </row>
    <row r="54" spans="1:12" s="110" customFormat="1" ht="13.5" customHeight="1" x14ac:dyDescent="0.2">
      <c r="A54" s="120"/>
      <c r="B54" s="121" t="s">
        <v>111</v>
      </c>
      <c r="C54" s="113">
        <v>0.94658553076402974</v>
      </c>
      <c r="D54" s="115">
        <v>28</v>
      </c>
      <c r="E54" s="114">
        <v>28</v>
      </c>
      <c r="F54" s="114">
        <v>28</v>
      </c>
      <c r="G54" s="114">
        <v>28</v>
      </c>
      <c r="H54" s="140">
        <v>25</v>
      </c>
      <c r="I54" s="115">
        <v>3</v>
      </c>
      <c r="J54" s="116">
        <v>12</v>
      </c>
    </row>
    <row r="55" spans="1:12" s="110" customFormat="1" ht="13.5" customHeight="1" x14ac:dyDescent="0.2">
      <c r="A55" s="120"/>
      <c r="B55" s="121" t="s">
        <v>112</v>
      </c>
      <c r="C55" s="113">
        <v>0.20283975659229209</v>
      </c>
      <c r="D55" s="115">
        <v>6</v>
      </c>
      <c r="E55" s="114">
        <v>5</v>
      </c>
      <c r="F55" s="114">
        <v>6</v>
      </c>
      <c r="G55" s="114">
        <v>7</v>
      </c>
      <c r="H55" s="140">
        <v>6</v>
      </c>
      <c r="I55" s="115">
        <v>0</v>
      </c>
      <c r="J55" s="116">
        <v>0</v>
      </c>
    </row>
    <row r="56" spans="1:12" s="110" customFormat="1" ht="13.5" customHeight="1" x14ac:dyDescent="0.2">
      <c r="A56" s="118" t="s">
        <v>113</v>
      </c>
      <c r="B56" s="122" t="s">
        <v>116</v>
      </c>
      <c r="C56" s="113">
        <v>95.199459093982426</v>
      </c>
      <c r="D56" s="115">
        <v>2816</v>
      </c>
      <c r="E56" s="114">
        <v>2898</v>
      </c>
      <c r="F56" s="114">
        <v>3032</v>
      </c>
      <c r="G56" s="114">
        <v>2931</v>
      </c>
      <c r="H56" s="140">
        <v>2799</v>
      </c>
      <c r="I56" s="115">
        <v>17</v>
      </c>
      <c r="J56" s="116">
        <v>0.60735977134690966</v>
      </c>
    </row>
    <row r="57" spans="1:12" s="110" customFormat="1" ht="13.5" customHeight="1" x14ac:dyDescent="0.2">
      <c r="A57" s="142"/>
      <c r="B57" s="124" t="s">
        <v>117</v>
      </c>
      <c r="C57" s="125">
        <v>4.8005409060175799</v>
      </c>
      <c r="D57" s="143">
        <v>142</v>
      </c>
      <c r="E57" s="144">
        <v>130</v>
      </c>
      <c r="F57" s="144">
        <v>133</v>
      </c>
      <c r="G57" s="144">
        <v>125</v>
      </c>
      <c r="H57" s="145">
        <v>103</v>
      </c>
      <c r="I57" s="143">
        <v>39</v>
      </c>
      <c r="J57" s="146">
        <v>37.864077669902912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24235</v>
      </c>
      <c r="E12" s="236">
        <v>24249</v>
      </c>
      <c r="F12" s="114">
        <v>24668</v>
      </c>
      <c r="G12" s="114">
        <v>24249</v>
      </c>
      <c r="H12" s="140">
        <v>23871</v>
      </c>
      <c r="I12" s="115">
        <v>364</v>
      </c>
      <c r="J12" s="116">
        <v>1.5248628042394536</v>
      </c>
    </row>
    <row r="13" spans="1:15" s="110" customFormat="1" ht="12" customHeight="1" x14ac:dyDescent="0.2">
      <c r="A13" s="118" t="s">
        <v>105</v>
      </c>
      <c r="B13" s="119" t="s">
        <v>106</v>
      </c>
      <c r="C13" s="113">
        <v>55.535382710955233</v>
      </c>
      <c r="D13" s="115">
        <v>13459</v>
      </c>
      <c r="E13" s="114">
        <v>13477</v>
      </c>
      <c r="F13" s="114">
        <v>13822</v>
      </c>
      <c r="G13" s="114">
        <v>13491</v>
      </c>
      <c r="H13" s="140">
        <v>13226</v>
      </c>
      <c r="I13" s="115">
        <v>233</v>
      </c>
      <c r="J13" s="116">
        <v>1.7616815363677605</v>
      </c>
    </row>
    <row r="14" spans="1:15" s="110" customFormat="1" ht="12" customHeight="1" x14ac:dyDescent="0.2">
      <c r="A14" s="118"/>
      <c r="B14" s="119" t="s">
        <v>107</v>
      </c>
      <c r="C14" s="113">
        <v>44.464617289044767</v>
      </c>
      <c r="D14" s="115">
        <v>10776</v>
      </c>
      <c r="E14" s="114">
        <v>10772</v>
      </c>
      <c r="F14" s="114">
        <v>10846</v>
      </c>
      <c r="G14" s="114">
        <v>10758</v>
      </c>
      <c r="H14" s="140">
        <v>10645</v>
      </c>
      <c r="I14" s="115">
        <v>131</v>
      </c>
      <c r="J14" s="116">
        <v>1.230624706434946</v>
      </c>
    </row>
    <row r="15" spans="1:15" s="110" customFormat="1" ht="12" customHeight="1" x14ac:dyDescent="0.2">
      <c r="A15" s="118" t="s">
        <v>105</v>
      </c>
      <c r="B15" s="121" t="s">
        <v>108</v>
      </c>
      <c r="C15" s="113">
        <v>10.951103775531257</v>
      </c>
      <c r="D15" s="115">
        <v>2654</v>
      </c>
      <c r="E15" s="114">
        <v>2747</v>
      </c>
      <c r="F15" s="114">
        <v>2858</v>
      </c>
      <c r="G15" s="114">
        <v>2629</v>
      </c>
      <c r="H15" s="140">
        <v>2621</v>
      </c>
      <c r="I15" s="115">
        <v>33</v>
      </c>
      <c r="J15" s="116">
        <v>1.2590614269362839</v>
      </c>
    </row>
    <row r="16" spans="1:15" s="110" customFormat="1" ht="12" customHeight="1" x14ac:dyDescent="0.2">
      <c r="A16" s="118"/>
      <c r="B16" s="121" t="s">
        <v>109</v>
      </c>
      <c r="C16" s="113">
        <v>65.430162987414903</v>
      </c>
      <c r="D16" s="115">
        <v>15857</v>
      </c>
      <c r="E16" s="114">
        <v>15881</v>
      </c>
      <c r="F16" s="114">
        <v>16122</v>
      </c>
      <c r="G16" s="114">
        <v>16054</v>
      </c>
      <c r="H16" s="140">
        <v>15887</v>
      </c>
      <c r="I16" s="115">
        <v>-30</v>
      </c>
      <c r="J16" s="116">
        <v>-0.18883363756530497</v>
      </c>
    </row>
    <row r="17" spans="1:10" s="110" customFormat="1" ht="12" customHeight="1" x14ac:dyDescent="0.2">
      <c r="A17" s="118"/>
      <c r="B17" s="121" t="s">
        <v>110</v>
      </c>
      <c r="C17" s="113">
        <v>22.521147101299775</v>
      </c>
      <c r="D17" s="115">
        <v>5458</v>
      </c>
      <c r="E17" s="114">
        <v>5350</v>
      </c>
      <c r="F17" s="114">
        <v>5441</v>
      </c>
      <c r="G17" s="114">
        <v>5315</v>
      </c>
      <c r="H17" s="140">
        <v>5127</v>
      </c>
      <c r="I17" s="115">
        <v>331</v>
      </c>
      <c r="J17" s="116">
        <v>6.4560171640335478</v>
      </c>
    </row>
    <row r="18" spans="1:10" s="110" customFormat="1" ht="12" customHeight="1" x14ac:dyDescent="0.2">
      <c r="A18" s="120"/>
      <c r="B18" s="121" t="s">
        <v>111</v>
      </c>
      <c r="C18" s="113">
        <v>1.0975861357540746</v>
      </c>
      <c r="D18" s="115">
        <v>266</v>
      </c>
      <c r="E18" s="114">
        <v>271</v>
      </c>
      <c r="F18" s="114">
        <v>247</v>
      </c>
      <c r="G18" s="114">
        <v>251</v>
      </c>
      <c r="H18" s="140">
        <v>236</v>
      </c>
      <c r="I18" s="115">
        <v>30</v>
      </c>
      <c r="J18" s="116">
        <v>12.711864406779661</v>
      </c>
    </row>
    <row r="19" spans="1:10" s="110" customFormat="1" ht="12" customHeight="1" x14ac:dyDescent="0.2">
      <c r="A19" s="120"/>
      <c r="B19" s="121" t="s">
        <v>112</v>
      </c>
      <c r="C19" s="113">
        <v>0.23932329275840727</v>
      </c>
      <c r="D19" s="115">
        <v>58</v>
      </c>
      <c r="E19" s="114">
        <v>71</v>
      </c>
      <c r="F19" s="114">
        <v>55</v>
      </c>
      <c r="G19" s="114">
        <v>50</v>
      </c>
      <c r="H19" s="140">
        <v>38</v>
      </c>
      <c r="I19" s="115">
        <v>20</v>
      </c>
      <c r="J19" s="116">
        <v>52.631578947368418</v>
      </c>
    </row>
    <row r="20" spans="1:10" s="110" customFormat="1" ht="12" customHeight="1" x14ac:dyDescent="0.2">
      <c r="A20" s="118" t="s">
        <v>113</v>
      </c>
      <c r="B20" s="119" t="s">
        <v>181</v>
      </c>
      <c r="C20" s="113">
        <v>69.502785227976062</v>
      </c>
      <c r="D20" s="115">
        <v>16844</v>
      </c>
      <c r="E20" s="114">
        <v>16931</v>
      </c>
      <c r="F20" s="114">
        <v>17296</v>
      </c>
      <c r="G20" s="114">
        <v>16938</v>
      </c>
      <c r="H20" s="140">
        <v>16730</v>
      </c>
      <c r="I20" s="115">
        <v>114</v>
      </c>
      <c r="J20" s="116">
        <v>0.68141063956963543</v>
      </c>
    </row>
    <row r="21" spans="1:10" s="110" customFormat="1" ht="12" customHeight="1" x14ac:dyDescent="0.2">
      <c r="A21" s="118"/>
      <c r="B21" s="119" t="s">
        <v>182</v>
      </c>
      <c r="C21" s="113">
        <v>30.497214772023931</v>
      </c>
      <c r="D21" s="115">
        <v>7391</v>
      </c>
      <c r="E21" s="114">
        <v>7318</v>
      </c>
      <c r="F21" s="114">
        <v>7372</v>
      </c>
      <c r="G21" s="114">
        <v>7311</v>
      </c>
      <c r="H21" s="140">
        <v>7141</v>
      </c>
      <c r="I21" s="115">
        <v>250</v>
      </c>
      <c r="J21" s="116">
        <v>3.5009102366615319</v>
      </c>
    </row>
    <row r="22" spans="1:10" s="110" customFormat="1" ht="12" customHeight="1" x14ac:dyDescent="0.2">
      <c r="A22" s="118" t="s">
        <v>113</v>
      </c>
      <c r="B22" s="119" t="s">
        <v>116</v>
      </c>
      <c r="C22" s="113">
        <v>92.799669898906544</v>
      </c>
      <c r="D22" s="115">
        <v>22490</v>
      </c>
      <c r="E22" s="114">
        <v>22585</v>
      </c>
      <c r="F22" s="114">
        <v>22929</v>
      </c>
      <c r="G22" s="114">
        <v>22578</v>
      </c>
      <c r="H22" s="140">
        <v>22315</v>
      </c>
      <c r="I22" s="115">
        <v>175</v>
      </c>
      <c r="J22" s="116">
        <v>0.78422585704682946</v>
      </c>
    </row>
    <row r="23" spans="1:10" s="110" customFormat="1" ht="12" customHeight="1" x14ac:dyDescent="0.2">
      <c r="A23" s="118"/>
      <c r="B23" s="119" t="s">
        <v>117</v>
      </c>
      <c r="C23" s="113">
        <v>7.1755725190839694</v>
      </c>
      <c r="D23" s="115">
        <v>1739</v>
      </c>
      <c r="E23" s="114">
        <v>1660</v>
      </c>
      <c r="F23" s="114">
        <v>1735</v>
      </c>
      <c r="G23" s="114">
        <v>1666</v>
      </c>
      <c r="H23" s="140">
        <v>1552</v>
      </c>
      <c r="I23" s="115">
        <v>187</v>
      </c>
      <c r="J23" s="116">
        <v>12.048969072164949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44008</v>
      </c>
      <c r="E64" s="236">
        <v>44185</v>
      </c>
      <c r="F64" s="236">
        <v>44578</v>
      </c>
      <c r="G64" s="236">
        <v>43886</v>
      </c>
      <c r="H64" s="140">
        <v>43598</v>
      </c>
      <c r="I64" s="115">
        <v>410</v>
      </c>
      <c r="J64" s="116">
        <v>0.94041011055553003</v>
      </c>
    </row>
    <row r="65" spans="1:12" s="110" customFormat="1" ht="12" customHeight="1" x14ac:dyDescent="0.2">
      <c r="A65" s="118" t="s">
        <v>105</v>
      </c>
      <c r="B65" s="119" t="s">
        <v>106</v>
      </c>
      <c r="C65" s="113">
        <v>52.281403381203418</v>
      </c>
      <c r="D65" s="235">
        <v>23008</v>
      </c>
      <c r="E65" s="236">
        <v>23085</v>
      </c>
      <c r="F65" s="236">
        <v>23398</v>
      </c>
      <c r="G65" s="236">
        <v>23022</v>
      </c>
      <c r="H65" s="140">
        <v>22779</v>
      </c>
      <c r="I65" s="115">
        <v>229</v>
      </c>
      <c r="J65" s="116">
        <v>1.0053119100926291</v>
      </c>
    </row>
    <row r="66" spans="1:12" s="110" customFormat="1" ht="12" customHeight="1" x14ac:dyDescent="0.2">
      <c r="A66" s="118"/>
      <c r="B66" s="119" t="s">
        <v>107</v>
      </c>
      <c r="C66" s="113">
        <v>47.718596618796582</v>
      </c>
      <c r="D66" s="235">
        <v>21000</v>
      </c>
      <c r="E66" s="236">
        <v>21100</v>
      </c>
      <c r="F66" s="236">
        <v>21180</v>
      </c>
      <c r="G66" s="236">
        <v>20864</v>
      </c>
      <c r="H66" s="140">
        <v>20819</v>
      </c>
      <c r="I66" s="115">
        <v>181</v>
      </c>
      <c r="J66" s="116">
        <v>0.86939814592439602</v>
      </c>
    </row>
    <row r="67" spans="1:12" s="110" customFormat="1" ht="12" customHeight="1" x14ac:dyDescent="0.2">
      <c r="A67" s="118" t="s">
        <v>105</v>
      </c>
      <c r="B67" s="121" t="s">
        <v>108</v>
      </c>
      <c r="C67" s="113">
        <v>11.41837847664061</v>
      </c>
      <c r="D67" s="235">
        <v>5025</v>
      </c>
      <c r="E67" s="236">
        <v>5215</v>
      </c>
      <c r="F67" s="236">
        <v>5369</v>
      </c>
      <c r="G67" s="236">
        <v>4998</v>
      </c>
      <c r="H67" s="140">
        <v>5098</v>
      </c>
      <c r="I67" s="115">
        <v>-73</v>
      </c>
      <c r="J67" s="116">
        <v>-1.4319340918007062</v>
      </c>
    </row>
    <row r="68" spans="1:12" s="110" customFormat="1" ht="12" customHeight="1" x14ac:dyDescent="0.2">
      <c r="A68" s="118"/>
      <c r="B68" s="121" t="s">
        <v>109</v>
      </c>
      <c r="C68" s="113">
        <v>66.033448463915647</v>
      </c>
      <c r="D68" s="235">
        <v>29060</v>
      </c>
      <c r="E68" s="236">
        <v>29099</v>
      </c>
      <c r="F68" s="236">
        <v>29358</v>
      </c>
      <c r="G68" s="236">
        <v>29243</v>
      </c>
      <c r="H68" s="140">
        <v>29094</v>
      </c>
      <c r="I68" s="115">
        <v>-34</v>
      </c>
      <c r="J68" s="116">
        <v>-0.11686258335051901</v>
      </c>
    </row>
    <row r="69" spans="1:12" s="110" customFormat="1" ht="12" customHeight="1" x14ac:dyDescent="0.2">
      <c r="A69" s="118"/>
      <c r="B69" s="121" t="s">
        <v>110</v>
      </c>
      <c r="C69" s="113">
        <v>21.584711870568988</v>
      </c>
      <c r="D69" s="235">
        <v>9499</v>
      </c>
      <c r="E69" s="236">
        <v>9448</v>
      </c>
      <c r="F69" s="236">
        <v>9459</v>
      </c>
      <c r="G69" s="236">
        <v>9260</v>
      </c>
      <c r="H69" s="140">
        <v>9039</v>
      </c>
      <c r="I69" s="115">
        <v>460</v>
      </c>
      <c r="J69" s="116">
        <v>5.0890585241730282</v>
      </c>
    </row>
    <row r="70" spans="1:12" s="110" customFormat="1" ht="12" customHeight="1" x14ac:dyDescent="0.2">
      <c r="A70" s="120"/>
      <c r="B70" s="121" t="s">
        <v>111</v>
      </c>
      <c r="C70" s="113">
        <v>0.96346118887475007</v>
      </c>
      <c r="D70" s="235">
        <v>424</v>
      </c>
      <c r="E70" s="236">
        <v>423</v>
      </c>
      <c r="F70" s="236">
        <v>392</v>
      </c>
      <c r="G70" s="236">
        <v>385</v>
      </c>
      <c r="H70" s="140">
        <v>367</v>
      </c>
      <c r="I70" s="115">
        <v>57</v>
      </c>
      <c r="J70" s="116">
        <v>15.531335149863761</v>
      </c>
    </row>
    <row r="71" spans="1:12" s="110" customFormat="1" ht="12" customHeight="1" x14ac:dyDescent="0.2">
      <c r="A71" s="120"/>
      <c r="B71" s="121" t="s">
        <v>112</v>
      </c>
      <c r="C71" s="113">
        <v>0.23859298309398291</v>
      </c>
      <c r="D71" s="235">
        <v>105</v>
      </c>
      <c r="E71" s="236">
        <v>105</v>
      </c>
      <c r="F71" s="236">
        <v>89</v>
      </c>
      <c r="G71" s="236">
        <v>85</v>
      </c>
      <c r="H71" s="140">
        <v>70</v>
      </c>
      <c r="I71" s="115">
        <v>35</v>
      </c>
      <c r="J71" s="116">
        <v>50</v>
      </c>
    </row>
    <row r="72" spans="1:12" s="110" customFormat="1" ht="12" customHeight="1" x14ac:dyDescent="0.2">
      <c r="A72" s="118" t="s">
        <v>113</v>
      </c>
      <c r="B72" s="119" t="s">
        <v>181</v>
      </c>
      <c r="C72" s="113">
        <v>69.451008907471362</v>
      </c>
      <c r="D72" s="235">
        <v>30564</v>
      </c>
      <c r="E72" s="236">
        <v>30777</v>
      </c>
      <c r="F72" s="236">
        <v>31227</v>
      </c>
      <c r="G72" s="236">
        <v>30719</v>
      </c>
      <c r="H72" s="140">
        <v>30534</v>
      </c>
      <c r="I72" s="115">
        <v>30</v>
      </c>
      <c r="J72" s="116">
        <v>9.8251129887993713E-2</v>
      </c>
    </row>
    <row r="73" spans="1:12" s="110" customFormat="1" ht="12" customHeight="1" x14ac:dyDescent="0.2">
      <c r="A73" s="118"/>
      <c r="B73" s="119" t="s">
        <v>182</v>
      </c>
      <c r="C73" s="113">
        <v>30.548991092528631</v>
      </c>
      <c r="D73" s="115">
        <v>13444</v>
      </c>
      <c r="E73" s="114">
        <v>13408</v>
      </c>
      <c r="F73" s="114">
        <v>13351</v>
      </c>
      <c r="G73" s="114">
        <v>13167</v>
      </c>
      <c r="H73" s="140">
        <v>13064</v>
      </c>
      <c r="I73" s="115">
        <v>380</v>
      </c>
      <c r="J73" s="116">
        <v>2.9087568891610531</v>
      </c>
    </row>
    <row r="74" spans="1:12" s="110" customFormat="1" ht="12" customHeight="1" x14ac:dyDescent="0.2">
      <c r="A74" s="118" t="s">
        <v>113</v>
      </c>
      <c r="B74" s="119" t="s">
        <v>116</v>
      </c>
      <c r="C74" s="113">
        <v>96.112070532630426</v>
      </c>
      <c r="D74" s="115">
        <v>42297</v>
      </c>
      <c r="E74" s="114">
        <v>42531</v>
      </c>
      <c r="F74" s="114">
        <v>42916</v>
      </c>
      <c r="G74" s="114">
        <v>42235</v>
      </c>
      <c r="H74" s="140">
        <v>42049</v>
      </c>
      <c r="I74" s="115">
        <v>248</v>
      </c>
      <c r="J74" s="116">
        <v>0.58978810435444362</v>
      </c>
    </row>
    <row r="75" spans="1:12" s="110" customFormat="1" ht="12" customHeight="1" x14ac:dyDescent="0.2">
      <c r="A75" s="142"/>
      <c r="B75" s="124" t="s">
        <v>117</v>
      </c>
      <c r="C75" s="125">
        <v>3.8788402108707509</v>
      </c>
      <c r="D75" s="143">
        <v>1707</v>
      </c>
      <c r="E75" s="144">
        <v>1652</v>
      </c>
      <c r="F75" s="144">
        <v>1660</v>
      </c>
      <c r="G75" s="144">
        <v>1649</v>
      </c>
      <c r="H75" s="145">
        <v>1547</v>
      </c>
      <c r="I75" s="143">
        <v>160</v>
      </c>
      <c r="J75" s="146">
        <v>10.342598577892696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24235</v>
      </c>
      <c r="G11" s="114">
        <v>24249</v>
      </c>
      <c r="H11" s="114">
        <v>24668</v>
      </c>
      <c r="I11" s="114">
        <v>24249</v>
      </c>
      <c r="J11" s="140">
        <v>23871</v>
      </c>
      <c r="K11" s="114">
        <v>364</v>
      </c>
      <c r="L11" s="116">
        <v>1.5248628042394536</v>
      </c>
    </row>
    <row r="12" spans="1:17" s="110" customFormat="1" ht="24.95" customHeight="1" x14ac:dyDescent="0.2">
      <c r="A12" s="604" t="s">
        <v>185</v>
      </c>
      <c r="B12" s="605"/>
      <c r="C12" s="605"/>
      <c r="D12" s="606"/>
      <c r="E12" s="113">
        <v>55.535382710955233</v>
      </c>
      <c r="F12" s="115">
        <v>13459</v>
      </c>
      <c r="G12" s="114">
        <v>13477</v>
      </c>
      <c r="H12" s="114">
        <v>13822</v>
      </c>
      <c r="I12" s="114">
        <v>13491</v>
      </c>
      <c r="J12" s="140">
        <v>13226</v>
      </c>
      <c r="K12" s="114">
        <v>233</v>
      </c>
      <c r="L12" s="116">
        <v>1.7616815363677605</v>
      </c>
    </row>
    <row r="13" spans="1:17" s="110" customFormat="1" ht="15" customHeight="1" x14ac:dyDescent="0.2">
      <c r="A13" s="120"/>
      <c r="B13" s="612" t="s">
        <v>107</v>
      </c>
      <c r="C13" s="612"/>
      <c r="E13" s="113">
        <v>44.464617289044767</v>
      </c>
      <c r="F13" s="115">
        <v>10776</v>
      </c>
      <c r="G13" s="114">
        <v>10772</v>
      </c>
      <c r="H13" s="114">
        <v>10846</v>
      </c>
      <c r="I13" s="114">
        <v>10758</v>
      </c>
      <c r="J13" s="140">
        <v>10645</v>
      </c>
      <c r="K13" s="114">
        <v>131</v>
      </c>
      <c r="L13" s="116">
        <v>1.230624706434946</v>
      </c>
    </row>
    <row r="14" spans="1:17" s="110" customFormat="1" ht="24.95" customHeight="1" x14ac:dyDescent="0.2">
      <c r="A14" s="604" t="s">
        <v>186</v>
      </c>
      <c r="B14" s="605"/>
      <c r="C14" s="605"/>
      <c r="D14" s="606"/>
      <c r="E14" s="113">
        <v>10.951103775531257</v>
      </c>
      <c r="F14" s="115">
        <v>2654</v>
      </c>
      <c r="G14" s="114">
        <v>2747</v>
      </c>
      <c r="H14" s="114">
        <v>2858</v>
      </c>
      <c r="I14" s="114">
        <v>2629</v>
      </c>
      <c r="J14" s="140">
        <v>2621</v>
      </c>
      <c r="K14" s="114">
        <v>33</v>
      </c>
      <c r="L14" s="116">
        <v>1.2590614269362839</v>
      </c>
    </row>
    <row r="15" spans="1:17" s="110" customFormat="1" ht="15" customHeight="1" x14ac:dyDescent="0.2">
      <c r="A15" s="120"/>
      <c r="B15" s="119"/>
      <c r="C15" s="258" t="s">
        <v>106</v>
      </c>
      <c r="E15" s="113">
        <v>61.341371514694799</v>
      </c>
      <c r="F15" s="115">
        <v>1628</v>
      </c>
      <c r="G15" s="114">
        <v>1701</v>
      </c>
      <c r="H15" s="114">
        <v>1793</v>
      </c>
      <c r="I15" s="114">
        <v>1587</v>
      </c>
      <c r="J15" s="140">
        <v>1577</v>
      </c>
      <c r="K15" s="114">
        <v>51</v>
      </c>
      <c r="L15" s="116">
        <v>3.233988585922638</v>
      </c>
    </row>
    <row r="16" spans="1:17" s="110" customFormat="1" ht="15" customHeight="1" x14ac:dyDescent="0.2">
      <c r="A16" s="120"/>
      <c r="B16" s="119"/>
      <c r="C16" s="258" t="s">
        <v>107</v>
      </c>
      <c r="E16" s="113">
        <v>38.658628485305201</v>
      </c>
      <c r="F16" s="115">
        <v>1026</v>
      </c>
      <c r="G16" s="114">
        <v>1046</v>
      </c>
      <c r="H16" s="114">
        <v>1065</v>
      </c>
      <c r="I16" s="114">
        <v>1042</v>
      </c>
      <c r="J16" s="140">
        <v>1044</v>
      </c>
      <c r="K16" s="114">
        <v>-18</v>
      </c>
      <c r="L16" s="116">
        <v>-1.7241379310344827</v>
      </c>
    </row>
    <row r="17" spans="1:12" s="110" customFormat="1" ht="15" customHeight="1" x14ac:dyDescent="0.2">
      <c r="A17" s="120"/>
      <c r="B17" s="121" t="s">
        <v>109</v>
      </c>
      <c r="C17" s="258"/>
      <c r="E17" s="113">
        <v>65.430162987414903</v>
      </c>
      <c r="F17" s="115">
        <v>15857</v>
      </c>
      <c r="G17" s="114">
        <v>15881</v>
      </c>
      <c r="H17" s="114">
        <v>16122</v>
      </c>
      <c r="I17" s="114">
        <v>16054</v>
      </c>
      <c r="J17" s="140">
        <v>15887</v>
      </c>
      <c r="K17" s="114">
        <v>-30</v>
      </c>
      <c r="L17" s="116">
        <v>-0.18883363756530497</v>
      </c>
    </row>
    <row r="18" spans="1:12" s="110" customFormat="1" ht="15" customHeight="1" x14ac:dyDescent="0.2">
      <c r="A18" s="120"/>
      <c r="B18" s="119"/>
      <c r="C18" s="258" t="s">
        <v>106</v>
      </c>
      <c r="E18" s="113">
        <v>55.174370940278742</v>
      </c>
      <c r="F18" s="115">
        <v>8749</v>
      </c>
      <c r="G18" s="114">
        <v>8759</v>
      </c>
      <c r="H18" s="114">
        <v>8975</v>
      </c>
      <c r="I18" s="114">
        <v>8909</v>
      </c>
      <c r="J18" s="140">
        <v>8773</v>
      </c>
      <c r="K18" s="114">
        <v>-24</v>
      </c>
      <c r="L18" s="116">
        <v>-0.27356662487176564</v>
      </c>
    </row>
    <row r="19" spans="1:12" s="110" customFormat="1" ht="15" customHeight="1" x14ac:dyDescent="0.2">
      <c r="A19" s="120"/>
      <c r="B19" s="119"/>
      <c r="C19" s="258" t="s">
        <v>107</v>
      </c>
      <c r="E19" s="113">
        <v>44.825629059721258</v>
      </c>
      <c r="F19" s="115">
        <v>7108</v>
      </c>
      <c r="G19" s="114">
        <v>7122</v>
      </c>
      <c r="H19" s="114">
        <v>7147</v>
      </c>
      <c r="I19" s="114">
        <v>7145</v>
      </c>
      <c r="J19" s="140">
        <v>7114</v>
      </c>
      <c r="K19" s="114">
        <v>-6</v>
      </c>
      <c r="L19" s="116">
        <v>-8.4340736575766101E-2</v>
      </c>
    </row>
    <row r="20" spans="1:12" s="110" customFormat="1" ht="15" customHeight="1" x14ac:dyDescent="0.2">
      <c r="A20" s="120"/>
      <c r="B20" s="121" t="s">
        <v>110</v>
      </c>
      <c r="C20" s="258"/>
      <c r="E20" s="113">
        <v>22.521147101299775</v>
      </c>
      <c r="F20" s="115">
        <v>5458</v>
      </c>
      <c r="G20" s="114">
        <v>5350</v>
      </c>
      <c r="H20" s="114">
        <v>5441</v>
      </c>
      <c r="I20" s="114">
        <v>5315</v>
      </c>
      <c r="J20" s="140">
        <v>5127</v>
      </c>
      <c r="K20" s="114">
        <v>331</v>
      </c>
      <c r="L20" s="116">
        <v>6.4560171640335478</v>
      </c>
    </row>
    <row r="21" spans="1:12" s="110" customFormat="1" ht="15" customHeight="1" x14ac:dyDescent="0.2">
      <c r="A21" s="120"/>
      <c r="B21" s="119"/>
      <c r="C21" s="258" t="s">
        <v>106</v>
      </c>
      <c r="E21" s="113">
        <v>53.297911322828874</v>
      </c>
      <c r="F21" s="115">
        <v>2909</v>
      </c>
      <c r="G21" s="114">
        <v>2844</v>
      </c>
      <c r="H21" s="114">
        <v>2891</v>
      </c>
      <c r="I21" s="114">
        <v>2826</v>
      </c>
      <c r="J21" s="140">
        <v>2720</v>
      </c>
      <c r="K21" s="114">
        <v>189</v>
      </c>
      <c r="L21" s="116">
        <v>6.9485294117647056</v>
      </c>
    </row>
    <row r="22" spans="1:12" s="110" customFormat="1" ht="15" customHeight="1" x14ac:dyDescent="0.2">
      <c r="A22" s="120"/>
      <c r="B22" s="119"/>
      <c r="C22" s="258" t="s">
        <v>107</v>
      </c>
      <c r="E22" s="113">
        <v>46.702088677171126</v>
      </c>
      <c r="F22" s="115">
        <v>2549</v>
      </c>
      <c r="G22" s="114">
        <v>2506</v>
      </c>
      <c r="H22" s="114">
        <v>2550</v>
      </c>
      <c r="I22" s="114">
        <v>2489</v>
      </c>
      <c r="J22" s="140">
        <v>2407</v>
      </c>
      <c r="K22" s="114">
        <v>142</v>
      </c>
      <c r="L22" s="116">
        <v>5.8994599085999173</v>
      </c>
    </row>
    <row r="23" spans="1:12" s="110" customFormat="1" ht="15" customHeight="1" x14ac:dyDescent="0.2">
      <c r="A23" s="120"/>
      <c r="B23" s="121" t="s">
        <v>111</v>
      </c>
      <c r="C23" s="258"/>
      <c r="E23" s="113">
        <v>1.0975861357540746</v>
      </c>
      <c r="F23" s="115">
        <v>266</v>
      </c>
      <c r="G23" s="114">
        <v>271</v>
      </c>
      <c r="H23" s="114">
        <v>247</v>
      </c>
      <c r="I23" s="114">
        <v>251</v>
      </c>
      <c r="J23" s="140">
        <v>236</v>
      </c>
      <c r="K23" s="114">
        <v>30</v>
      </c>
      <c r="L23" s="116">
        <v>12.711864406779661</v>
      </c>
    </row>
    <row r="24" spans="1:12" s="110" customFormat="1" ht="15" customHeight="1" x14ac:dyDescent="0.2">
      <c r="A24" s="120"/>
      <c r="B24" s="119"/>
      <c r="C24" s="258" t="s">
        <v>106</v>
      </c>
      <c r="E24" s="113">
        <v>65.037593984962399</v>
      </c>
      <c r="F24" s="115">
        <v>173</v>
      </c>
      <c r="G24" s="114">
        <v>173</v>
      </c>
      <c r="H24" s="114">
        <v>163</v>
      </c>
      <c r="I24" s="114">
        <v>169</v>
      </c>
      <c r="J24" s="140">
        <v>156</v>
      </c>
      <c r="K24" s="114">
        <v>17</v>
      </c>
      <c r="L24" s="116">
        <v>10.897435897435898</v>
      </c>
    </row>
    <row r="25" spans="1:12" s="110" customFormat="1" ht="15" customHeight="1" x14ac:dyDescent="0.2">
      <c r="A25" s="120"/>
      <c r="B25" s="119"/>
      <c r="C25" s="258" t="s">
        <v>107</v>
      </c>
      <c r="E25" s="113">
        <v>34.962406015037594</v>
      </c>
      <c r="F25" s="115">
        <v>93</v>
      </c>
      <c r="G25" s="114">
        <v>98</v>
      </c>
      <c r="H25" s="114">
        <v>84</v>
      </c>
      <c r="I25" s="114">
        <v>82</v>
      </c>
      <c r="J25" s="140">
        <v>80</v>
      </c>
      <c r="K25" s="114">
        <v>13</v>
      </c>
      <c r="L25" s="116">
        <v>16.25</v>
      </c>
    </row>
    <row r="26" spans="1:12" s="110" customFormat="1" ht="15" customHeight="1" x14ac:dyDescent="0.2">
      <c r="A26" s="120"/>
      <c r="C26" s="121" t="s">
        <v>187</v>
      </c>
      <c r="D26" s="110" t="s">
        <v>188</v>
      </c>
      <c r="E26" s="113">
        <v>0.23932329275840727</v>
      </c>
      <c r="F26" s="115">
        <v>58</v>
      </c>
      <c r="G26" s="114">
        <v>71</v>
      </c>
      <c r="H26" s="114">
        <v>55</v>
      </c>
      <c r="I26" s="114">
        <v>50</v>
      </c>
      <c r="J26" s="140">
        <v>38</v>
      </c>
      <c r="K26" s="114">
        <v>20</v>
      </c>
      <c r="L26" s="116">
        <v>52.631578947368418</v>
      </c>
    </row>
    <row r="27" spans="1:12" s="110" customFormat="1" ht="15" customHeight="1" x14ac:dyDescent="0.2">
      <c r="A27" s="120"/>
      <c r="B27" s="119"/>
      <c r="D27" s="259" t="s">
        <v>106</v>
      </c>
      <c r="E27" s="113">
        <v>48.275862068965516</v>
      </c>
      <c r="F27" s="115">
        <v>28</v>
      </c>
      <c r="G27" s="114">
        <v>38</v>
      </c>
      <c r="H27" s="114">
        <v>34</v>
      </c>
      <c r="I27" s="114">
        <v>32</v>
      </c>
      <c r="J27" s="140">
        <v>21</v>
      </c>
      <c r="K27" s="114">
        <v>7</v>
      </c>
      <c r="L27" s="116">
        <v>33.333333333333336</v>
      </c>
    </row>
    <row r="28" spans="1:12" s="110" customFormat="1" ht="15" customHeight="1" x14ac:dyDescent="0.2">
      <c r="A28" s="120"/>
      <c r="B28" s="119"/>
      <c r="D28" s="259" t="s">
        <v>107</v>
      </c>
      <c r="E28" s="113">
        <v>51.724137931034484</v>
      </c>
      <c r="F28" s="115">
        <v>30</v>
      </c>
      <c r="G28" s="114">
        <v>33</v>
      </c>
      <c r="H28" s="114">
        <v>21</v>
      </c>
      <c r="I28" s="114">
        <v>18</v>
      </c>
      <c r="J28" s="140">
        <v>17</v>
      </c>
      <c r="K28" s="114">
        <v>13</v>
      </c>
      <c r="L28" s="116">
        <v>76.470588235294116</v>
      </c>
    </row>
    <row r="29" spans="1:12" s="110" customFormat="1" ht="24.95" customHeight="1" x14ac:dyDescent="0.2">
      <c r="A29" s="604" t="s">
        <v>189</v>
      </c>
      <c r="B29" s="605"/>
      <c r="C29" s="605"/>
      <c r="D29" s="606"/>
      <c r="E29" s="113">
        <v>92.799669898906544</v>
      </c>
      <c r="F29" s="115">
        <v>22490</v>
      </c>
      <c r="G29" s="114">
        <v>22585</v>
      </c>
      <c r="H29" s="114">
        <v>22929</v>
      </c>
      <c r="I29" s="114">
        <v>22578</v>
      </c>
      <c r="J29" s="140">
        <v>22315</v>
      </c>
      <c r="K29" s="114">
        <v>175</v>
      </c>
      <c r="L29" s="116">
        <v>0.78422585704682946</v>
      </c>
    </row>
    <row r="30" spans="1:12" s="110" customFormat="1" ht="15" customHeight="1" x14ac:dyDescent="0.2">
      <c r="A30" s="120"/>
      <c r="B30" s="119"/>
      <c r="C30" s="258" t="s">
        <v>106</v>
      </c>
      <c r="E30" s="113">
        <v>54.49088483770565</v>
      </c>
      <c r="F30" s="115">
        <v>12255</v>
      </c>
      <c r="G30" s="114">
        <v>12310</v>
      </c>
      <c r="H30" s="114">
        <v>12580</v>
      </c>
      <c r="I30" s="114">
        <v>12292</v>
      </c>
      <c r="J30" s="140">
        <v>12099</v>
      </c>
      <c r="K30" s="114">
        <v>156</v>
      </c>
      <c r="L30" s="116">
        <v>1.2893627572526656</v>
      </c>
    </row>
    <row r="31" spans="1:12" s="110" customFormat="1" ht="15" customHeight="1" x14ac:dyDescent="0.2">
      <c r="A31" s="120"/>
      <c r="B31" s="119"/>
      <c r="C31" s="258" t="s">
        <v>107</v>
      </c>
      <c r="E31" s="113">
        <v>45.50911516229435</v>
      </c>
      <c r="F31" s="115">
        <v>10235</v>
      </c>
      <c r="G31" s="114">
        <v>10275</v>
      </c>
      <c r="H31" s="114">
        <v>10349</v>
      </c>
      <c r="I31" s="114">
        <v>10286</v>
      </c>
      <c r="J31" s="140">
        <v>10216</v>
      </c>
      <c r="K31" s="114">
        <v>19</v>
      </c>
      <c r="L31" s="116">
        <v>0.18598277212216133</v>
      </c>
    </row>
    <row r="32" spans="1:12" s="110" customFormat="1" ht="15" customHeight="1" x14ac:dyDescent="0.2">
      <c r="A32" s="120"/>
      <c r="B32" s="119" t="s">
        <v>117</v>
      </c>
      <c r="C32" s="258"/>
      <c r="E32" s="113">
        <v>7.1755725190839694</v>
      </c>
      <c r="F32" s="115">
        <v>1739</v>
      </c>
      <c r="G32" s="114">
        <v>1660</v>
      </c>
      <c r="H32" s="114">
        <v>1735</v>
      </c>
      <c r="I32" s="114">
        <v>1666</v>
      </c>
      <c r="J32" s="140">
        <v>1552</v>
      </c>
      <c r="K32" s="114">
        <v>187</v>
      </c>
      <c r="L32" s="116">
        <v>12.048969072164949</v>
      </c>
    </row>
    <row r="33" spans="1:12" s="110" customFormat="1" ht="15" customHeight="1" x14ac:dyDescent="0.2">
      <c r="A33" s="120"/>
      <c r="B33" s="119"/>
      <c r="C33" s="258" t="s">
        <v>106</v>
      </c>
      <c r="E33" s="113">
        <v>68.947671075330646</v>
      </c>
      <c r="F33" s="115">
        <v>1199</v>
      </c>
      <c r="G33" s="114">
        <v>1163</v>
      </c>
      <c r="H33" s="114">
        <v>1238</v>
      </c>
      <c r="I33" s="114">
        <v>1194</v>
      </c>
      <c r="J33" s="140">
        <v>1123</v>
      </c>
      <c r="K33" s="114">
        <v>76</v>
      </c>
      <c r="L33" s="116">
        <v>6.7675868210151382</v>
      </c>
    </row>
    <row r="34" spans="1:12" s="110" customFormat="1" ht="15" customHeight="1" x14ac:dyDescent="0.2">
      <c r="A34" s="120"/>
      <c r="B34" s="119"/>
      <c r="C34" s="258" t="s">
        <v>107</v>
      </c>
      <c r="E34" s="113">
        <v>31.05232892466935</v>
      </c>
      <c r="F34" s="115">
        <v>540</v>
      </c>
      <c r="G34" s="114">
        <v>497</v>
      </c>
      <c r="H34" s="114">
        <v>497</v>
      </c>
      <c r="I34" s="114">
        <v>472</v>
      </c>
      <c r="J34" s="140">
        <v>429</v>
      </c>
      <c r="K34" s="114">
        <v>111</v>
      </c>
      <c r="L34" s="116">
        <v>25.874125874125873</v>
      </c>
    </row>
    <row r="35" spans="1:12" s="110" customFormat="1" ht="24.95" customHeight="1" x14ac:dyDescent="0.2">
      <c r="A35" s="604" t="s">
        <v>190</v>
      </c>
      <c r="B35" s="605"/>
      <c r="C35" s="605"/>
      <c r="D35" s="606"/>
      <c r="E35" s="113">
        <v>69.502785227976062</v>
      </c>
      <c r="F35" s="115">
        <v>16844</v>
      </c>
      <c r="G35" s="114">
        <v>16931</v>
      </c>
      <c r="H35" s="114">
        <v>17296</v>
      </c>
      <c r="I35" s="114">
        <v>16938</v>
      </c>
      <c r="J35" s="140">
        <v>16730</v>
      </c>
      <c r="K35" s="114">
        <v>114</v>
      </c>
      <c r="L35" s="116">
        <v>0.68141063956963543</v>
      </c>
    </row>
    <row r="36" spans="1:12" s="110" customFormat="1" ht="15" customHeight="1" x14ac:dyDescent="0.2">
      <c r="A36" s="120"/>
      <c r="B36" s="119"/>
      <c r="C36" s="258" t="s">
        <v>106</v>
      </c>
      <c r="E36" s="113">
        <v>73.183329375445268</v>
      </c>
      <c r="F36" s="115">
        <v>12327</v>
      </c>
      <c r="G36" s="114">
        <v>12385</v>
      </c>
      <c r="H36" s="114">
        <v>12663</v>
      </c>
      <c r="I36" s="114">
        <v>12390</v>
      </c>
      <c r="J36" s="140">
        <v>12207</v>
      </c>
      <c r="K36" s="114">
        <v>120</v>
      </c>
      <c r="L36" s="116">
        <v>0.98304251658884245</v>
      </c>
    </row>
    <row r="37" spans="1:12" s="110" customFormat="1" ht="15" customHeight="1" x14ac:dyDescent="0.2">
      <c r="A37" s="120"/>
      <c r="B37" s="119"/>
      <c r="C37" s="258" t="s">
        <v>107</v>
      </c>
      <c r="E37" s="113">
        <v>26.816670624554739</v>
      </c>
      <c r="F37" s="115">
        <v>4517</v>
      </c>
      <c r="G37" s="114">
        <v>4546</v>
      </c>
      <c r="H37" s="114">
        <v>4633</v>
      </c>
      <c r="I37" s="114">
        <v>4548</v>
      </c>
      <c r="J37" s="140">
        <v>4523</v>
      </c>
      <c r="K37" s="114">
        <v>-6</v>
      </c>
      <c r="L37" s="116">
        <v>-0.13265531726730045</v>
      </c>
    </row>
    <row r="38" spans="1:12" s="110" customFormat="1" ht="15" customHeight="1" x14ac:dyDescent="0.2">
      <c r="A38" s="120"/>
      <c r="B38" s="119" t="s">
        <v>182</v>
      </c>
      <c r="C38" s="258"/>
      <c r="E38" s="113">
        <v>30.497214772023931</v>
      </c>
      <c r="F38" s="115">
        <v>7391</v>
      </c>
      <c r="G38" s="114">
        <v>7318</v>
      </c>
      <c r="H38" s="114">
        <v>7372</v>
      </c>
      <c r="I38" s="114">
        <v>7311</v>
      </c>
      <c r="J38" s="140">
        <v>7141</v>
      </c>
      <c r="K38" s="114">
        <v>250</v>
      </c>
      <c r="L38" s="116">
        <v>3.5009102366615319</v>
      </c>
    </row>
    <row r="39" spans="1:12" s="110" customFormat="1" ht="15" customHeight="1" x14ac:dyDescent="0.2">
      <c r="A39" s="120"/>
      <c r="B39" s="119"/>
      <c r="C39" s="258" t="s">
        <v>106</v>
      </c>
      <c r="E39" s="113">
        <v>15.315924773373021</v>
      </c>
      <c r="F39" s="115">
        <v>1132</v>
      </c>
      <c r="G39" s="114">
        <v>1092</v>
      </c>
      <c r="H39" s="114">
        <v>1159</v>
      </c>
      <c r="I39" s="114">
        <v>1101</v>
      </c>
      <c r="J39" s="140">
        <v>1019</v>
      </c>
      <c r="K39" s="114">
        <v>113</v>
      </c>
      <c r="L39" s="116">
        <v>11.089303238469087</v>
      </c>
    </row>
    <row r="40" spans="1:12" s="110" customFormat="1" ht="15" customHeight="1" x14ac:dyDescent="0.2">
      <c r="A40" s="120"/>
      <c r="B40" s="119"/>
      <c r="C40" s="258" t="s">
        <v>107</v>
      </c>
      <c r="E40" s="113">
        <v>84.684075226626973</v>
      </c>
      <c r="F40" s="115">
        <v>6259</v>
      </c>
      <c r="G40" s="114">
        <v>6226</v>
      </c>
      <c r="H40" s="114">
        <v>6213</v>
      </c>
      <c r="I40" s="114">
        <v>6210</v>
      </c>
      <c r="J40" s="140">
        <v>6122</v>
      </c>
      <c r="K40" s="114">
        <v>137</v>
      </c>
      <c r="L40" s="116">
        <v>2.2378307742567789</v>
      </c>
    </row>
    <row r="41" spans="1:12" s="110" customFormat="1" ht="24.75" customHeight="1" x14ac:dyDescent="0.2">
      <c r="A41" s="604" t="s">
        <v>519</v>
      </c>
      <c r="B41" s="605"/>
      <c r="C41" s="605"/>
      <c r="D41" s="606"/>
      <c r="E41" s="113">
        <v>4.4687435527130184</v>
      </c>
      <c r="F41" s="115">
        <v>1083</v>
      </c>
      <c r="G41" s="114">
        <v>1226</v>
      </c>
      <c r="H41" s="114">
        <v>1240</v>
      </c>
      <c r="I41" s="114">
        <v>1103</v>
      </c>
      <c r="J41" s="140">
        <v>1132</v>
      </c>
      <c r="K41" s="114">
        <v>-49</v>
      </c>
      <c r="L41" s="116">
        <v>-4.3286219081272082</v>
      </c>
    </row>
    <row r="42" spans="1:12" s="110" customFormat="1" ht="15" customHeight="1" x14ac:dyDescent="0.2">
      <c r="A42" s="120"/>
      <c r="B42" s="119"/>
      <c r="C42" s="258" t="s">
        <v>106</v>
      </c>
      <c r="E42" s="113">
        <v>65.65096952908587</v>
      </c>
      <c r="F42" s="115">
        <v>711</v>
      </c>
      <c r="G42" s="114">
        <v>813</v>
      </c>
      <c r="H42" s="114">
        <v>825</v>
      </c>
      <c r="I42" s="114">
        <v>679</v>
      </c>
      <c r="J42" s="140">
        <v>700</v>
      </c>
      <c r="K42" s="114">
        <v>11</v>
      </c>
      <c r="L42" s="116">
        <v>1.5714285714285714</v>
      </c>
    </row>
    <row r="43" spans="1:12" s="110" customFormat="1" ht="15" customHeight="1" x14ac:dyDescent="0.2">
      <c r="A43" s="123"/>
      <c r="B43" s="124"/>
      <c r="C43" s="260" t="s">
        <v>107</v>
      </c>
      <c r="D43" s="261"/>
      <c r="E43" s="125">
        <v>34.34903047091413</v>
      </c>
      <c r="F43" s="143">
        <v>372</v>
      </c>
      <c r="G43" s="144">
        <v>413</v>
      </c>
      <c r="H43" s="144">
        <v>415</v>
      </c>
      <c r="I43" s="144">
        <v>424</v>
      </c>
      <c r="J43" s="145">
        <v>432</v>
      </c>
      <c r="K43" s="144">
        <v>-60</v>
      </c>
      <c r="L43" s="146">
        <v>-13.888888888888889</v>
      </c>
    </row>
    <row r="44" spans="1:12" s="110" customFormat="1" ht="45.75" customHeight="1" x14ac:dyDescent="0.2">
      <c r="A44" s="604" t="s">
        <v>191</v>
      </c>
      <c r="B44" s="605"/>
      <c r="C44" s="605"/>
      <c r="D44" s="606"/>
      <c r="E44" s="113">
        <v>0</v>
      </c>
      <c r="F44" s="115">
        <v>0</v>
      </c>
      <c r="G44" s="114">
        <v>0</v>
      </c>
      <c r="H44" s="114">
        <v>0</v>
      </c>
      <c r="I44" s="114">
        <v>0</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520</v>
      </c>
      <c r="B47" s="607"/>
      <c r="C47" s="607"/>
      <c r="D47" s="608"/>
      <c r="E47" s="113">
        <v>8.6651537033216416E-2</v>
      </c>
      <c r="F47" s="115">
        <v>21</v>
      </c>
      <c r="G47" s="114">
        <v>20</v>
      </c>
      <c r="H47" s="114">
        <v>16</v>
      </c>
      <c r="I47" s="114">
        <v>18</v>
      </c>
      <c r="J47" s="140">
        <v>19</v>
      </c>
      <c r="K47" s="114">
        <v>2</v>
      </c>
      <c r="L47" s="116">
        <v>10.526315789473685</v>
      </c>
    </row>
    <row r="48" spans="1:12" s="110" customFormat="1" ht="15" customHeight="1" x14ac:dyDescent="0.2">
      <c r="A48" s="120"/>
      <c r="B48" s="119"/>
      <c r="C48" s="258" t="s">
        <v>106</v>
      </c>
      <c r="E48" s="113">
        <v>38.095238095238095</v>
      </c>
      <c r="F48" s="115">
        <v>8</v>
      </c>
      <c r="G48" s="114">
        <v>8</v>
      </c>
      <c r="H48" s="114">
        <v>7</v>
      </c>
      <c r="I48" s="114">
        <v>6</v>
      </c>
      <c r="J48" s="140">
        <v>8</v>
      </c>
      <c r="K48" s="114">
        <v>0</v>
      </c>
      <c r="L48" s="116">
        <v>0</v>
      </c>
    </row>
    <row r="49" spans="1:12" s="110" customFormat="1" ht="15" customHeight="1" x14ac:dyDescent="0.2">
      <c r="A49" s="123"/>
      <c r="B49" s="124"/>
      <c r="C49" s="260" t="s">
        <v>107</v>
      </c>
      <c r="D49" s="261"/>
      <c r="E49" s="125">
        <v>61.904761904761905</v>
      </c>
      <c r="F49" s="143">
        <v>13</v>
      </c>
      <c r="G49" s="144">
        <v>12</v>
      </c>
      <c r="H49" s="144">
        <v>9</v>
      </c>
      <c r="I49" s="144">
        <v>12</v>
      </c>
      <c r="J49" s="145">
        <v>11</v>
      </c>
      <c r="K49" s="144">
        <v>2</v>
      </c>
      <c r="L49" s="146">
        <v>18.181818181818183</v>
      </c>
    </row>
    <row r="50" spans="1:12" s="110" customFormat="1" ht="24.95" customHeight="1" x14ac:dyDescent="0.2">
      <c r="A50" s="609" t="s">
        <v>192</v>
      </c>
      <c r="B50" s="610"/>
      <c r="C50" s="610"/>
      <c r="D50" s="611"/>
      <c r="E50" s="262">
        <v>10.381679389312977</v>
      </c>
      <c r="F50" s="263">
        <v>2516</v>
      </c>
      <c r="G50" s="264">
        <v>2615</v>
      </c>
      <c r="H50" s="264">
        <v>2714</v>
      </c>
      <c r="I50" s="264">
        <v>2468</v>
      </c>
      <c r="J50" s="265">
        <v>2470</v>
      </c>
      <c r="K50" s="263">
        <v>46</v>
      </c>
      <c r="L50" s="266">
        <v>1.8623481781376519</v>
      </c>
    </row>
    <row r="51" spans="1:12" s="110" customFormat="1" ht="15" customHeight="1" x14ac:dyDescent="0.2">
      <c r="A51" s="120"/>
      <c r="B51" s="119"/>
      <c r="C51" s="258" t="s">
        <v>106</v>
      </c>
      <c r="E51" s="113">
        <v>55.643879173290941</v>
      </c>
      <c r="F51" s="115">
        <v>1400</v>
      </c>
      <c r="G51" s="114">
        <v>1435</v>
      </c>
      <c r="H51" s="114">
        <v>1524</v>
      </c>
      <c r="I51" s="114">
        <v>1326</v>
      </c>
      <c r="J51" s="140">
        <v>1319</v>
      </c>
      <c r="K51" s="114">
        <v>81</v>
      </c>
      <c r="L51" s="116">
        <v>6.1410159211523885</v>
      </c>
    </row>
    <row r="52" spans="1:12" s="110" customFormat="1" ht="15" customHeight="1" x14ac:dyDescent="0.2">
      <c r="A52" s="120"/>
      <c r="B52" s="119"/>
      <c r="C52" s="258" t="s">
        <v>107</v>
      </c>
      <c r="E52" s="113">
        <v>44.356120826709059</v>
      </c>
      <c r="F52" s="115">
        <v>1116</v>
      </c>
      <c r="G52" s="114">
        <v>1180</v>
      </c>
      <c r="H52" s="114">
        <v>1190</v>
      </c>
      <c r="I52" s="114">
        <v>1142</v>
      </c>
      <c r="J52" s="140">
        <v>1151</v>
      </c>
      <c r="K52" s="114">
        <v>-35</v>
      </c>
      <c r="L52" s="116">
        <v>-3.0408340573414421</v>
      </c>
    </row>
    <row r="53" spans="1:12" s="110" customFormat="1" ht="15" customHeight="1" x14ac:dyDescent="0.2">
      <c r="A53" s="120"/>
      <c r="B53" s="119"/>
      <c r="C53" s="258" t="s">
        <v>187</v>
      </c>
      <c r="D53" s="110" t="s">
        <v>193</v>
      </c>
      <c r="E53" s="113">
        <v>30.405405405405407</v>
      </c>
      <c r="F53" s="115">
        <v>765</v>
      </c>
      <c r="G53" s="114">
        <v>886</v>
      </c>
      <c r="H53" s="114">
        <v>931</v>
      </c>
      <c r="I53" s="114">
        <v>717</v>
      </c>
      <c r="J53" s="140">
        <v>780</v>
      </c>
      <c r="K53" s="114">
        <v>-15</v>
      </c>
      <c r="L53" s="116">
        <v>-1.9230769230769231</v>
      </c>
    </row>
    <row r="54" spans="1:12" s="110" customFormat="1" ht="15" customHeight="1" x14ac:dyDescent="0.2">
      <c r="A54" s="120"/>
      <c r="B54" s="119"/>
      <c r="D54" s="267" t="s">
        <v>194</v>
      </c>
      <c r="E54" s="113">
        <v>70.588235294117652</v>
      </c>
      <c r="F54" s="115">
        <v>540</v>
      </c>
      <c r="G54" s="114">
        <v>602</v>
      </c>
      <c r="H54" s="114">
        <v>645</v>
      </c>
      <c r="I54" s="114">
        <v>479</v>
      </c>
      <c r="J54" s="140">
        <v>519</v>
      </c>
      <c r="K54" s="114">
        <v>21</v>
      </c>
      <c r="L54" s="116">
        <v>4.0462427745664744</v>
      </c>
    </row>
    <row r="55" spans="1:12" s="110" customFormat="1" ht="15" customHeight="1" x14ac:dyDescent="0.2">
      <c r="A55" s="120"/>
      <c r="B55" s="119"/>
      <c r="D55" s="267" t="s">
        <v>195</v>
      </c>
      <c r="E55" s="113">
        <v>29.411764705882351</v>
      </c>
      <c r="F55" s="115">
        <v>225</v>
      </c>
      <c r="G55" s="114">
        <v>284</v>
      </c>
      <c r="H55" s="114">
        <v>286</v>
      </c>
      <c r="I55" s="114">
        <v>238</v>
      </c>
      <c r="J55" s="140">
        <v>261</v>
      </c>
      <c r="K55" s="114">
        <v>-36</v>
      </c>
      <c r="L55" s="116">
        <v>-13.793103448275861</v>
      </c>
    </row>
    <row r="56" spans="1:12" s="110" customFormat="1" ht="15" customHeight="1" x14ac:dyDescent="0.2">
      <c r="A56" s="120"/>
      <c r="B56" s="119" t="s">
        <v>196</v>
      </c>
      <c r="C56" s="258"/>
      <c r="E56" s="113">
        <v>76.864039612131222</v>
      </c>
      <c r="F56" s="115">
        <v>18628</v>
      </c>
      <c r="G56" s="114">
        <v>18552</v>
      </c>
      <c r="H56" s="114">
        <v>18810</v>
      </c>
      <c r="I56" s="114">
        <v>18709</v>
      </c>
      <c r="J56" s="140">
        <v>18432</v>
      </c>
      <c r="K56" s="114">
        <v>196</v>
      </c>
      <c r="L56" s="116">
        <v>1.0633680555555556</v>
      </c>
    </row>
    <row r="57" spans="1:12" s="110" customFormat="1" ht="15" customHeight="1" x14ac:dyDescent="0.2">
      <c r="A57" s="120"/>
      <c r="B57" s="119"/>
      <c r="C57" s="258" t="s">
        <v>106</v>
      </c>
      <c r="E57" s="113">
        <v>55.255529310715055</v>
      </c>
      <c r="F57" s="115">
        <v>10293</v>
      </c>
      <c r="G57" s="114">
        <v>10276</v>
      </c>
      <c r="H57" s="114">
        <v>10493</v>
      </c>
      <c r="I57" s="114">
        <v>10413</v>
      </c>
      <c r="J57" s="140">
        <v>10215</v>
      </c>
      <c r="K57" s="114">
        <v>78</v>
      </c>
      <c r="L57" s="116">
        <v>0.76358296622613808</v>
      </c>
    </row>
    <row r="58" spans="1:12" s="110" customFormat="1" ht="15" customHeight="1" x14ac:dyDescent="0.2">
      <c r="A58" s="120"/>
      <c r="B58" s="119"/>
      <c r="C58" s="258" t="s">
        <v>107</v>
      </c>
      <c r="E58" s="113">
        <v>44.744470689284945</v>
      </c>
      <c r="F58" s="115">
        <v>8335</v>
      </c>
      <c r="G58" s="114">
        <v>8276</v>
      </c>
      <c r="H58" s="114">
        <v>8317</v>
      </c>
      <c r="I58" s="114">
        <v>8296</v>
      </c>
      <c r="J58" s="140">
        <v>8217</v>
      </c>
      <c r="K58" s="114">
        <v>118</v>
      </c>
      <c r="L58" s="116">
        <v>1.4360472191797493</v>
      </c>
    </row>
    <row r="59" spans="1:12" s="110" customFormat="1" ht="15" customHeight="1" x14ac:dyDescent="0.2">
      <c r="A59" s="120"/>
      <c r="B59" s="119"/>
      <c r="C59" s="258" t="s">
        <v>105</v>
      </c>
      <c r="D59" s="110" t="s">
        <v>197</v>
      </c>
      <c r="E59" s="113">
        <v>91.834872235344648</v>
      </c>
      <c r="F59" s="115">
        <v>17107</v>
      </c>
      <c r="G59" s="114">
        <v>17021</v>
      </c>
      <c r="H59" s="114">
        <v>17277</v>
      </c>
      <c r="I59" s="114">
        <v>17206</v>
      </c>
      <c r="J59" s="140">
        <v>16980</v>
      </c>
      <c r="K59" s="114">
        <v>127</v>
      </c>
      <c r="L59" s="116">
        <v>0.74793875147232036</v>
      </c>
    </row>
    <row r="60" spans="1:12" s="110" customFormat="1" ht="15" customHeight="1" x14ac:dyDescent="0.2">
      <c r="A60" s="120"/>
      <c r="B60" s="119"/>
      <c r="C60" s="258"/>
      <c r="D60" s="267" t="s">
        <v>198</v>
      </c>
      <c r="E60" s="113">
        <v>53.93698485999883</v>
      </c>
      <c r="F60" s="115">
        <v>9227</v>
      </c>
      <c r="G60" s="114">
        <v>9200</v>
      </c>
      <c r="H60" s="114">
        <v>9416</v>
      </c>
      <c r="I60" s="114">
        <v>9353</v>
      </c>
      <c r="J60" s="140">
        <v>9189</v>
      </c>
      <c r="K60" s="114">
        <v>38</v>
      </c>
      <c r="L60" s="116">
        <v>0.41353792578082488</v>
      </c>
    </row>
    <row r="61" spans="1:12" s="110" customFormat="1" ht="15" customHeight="1" x14ac:dyDescent="0.2">
      <c r="A61" s="120"/>
      <c r="B61" s="119"/>
      <c r="C61" s="258"/>
      <c r="D61" s="267" t="s">
        <v>199</v>
      </c>
      <c r="E61" s="113">
        <v>46.06301514000117</v>
      </c>
      <c r="F61" s="115">
        <v>7880</v>
      </c>
      <c r="G61" s="114">
        <v>7821</v>
      </c>
      <c r="H61" s="114">
        <v>7861</v>
      </c>
      <c r="I61" s="114">
        <v>7853</v>
      </c>
      <c r="J61" s="140">
        <v>7791</v>
      </c>
      <c r="K61" s="114">
        <v>89</v>
      </c>
      <c r="L61" s="116">
        <v>1.142343729944808</v>
      </c>
    </row>
    <row r="62" spans="1:12" s="110" customFormat="1" ht="15" customHeight="1" x14ac:dyDescent="0.2">
      <c r="A62" s="120"/>
      <c r="B62" s="119"/>
      <c r="C62" s="258"/>
      <c r="D62" s="258" t="s">
        <v>200</v>
      </c>
      <c r="E62" s="113">
        <v>8.1651277646553577</v>
      </c>
      <c r="F62" s="115">
        <v>1521</v>
      </c>
      <c r="G62" s="114">
        <v>1531</v>
      </c>
      <c r="H62" s="114">
        <v>1533</v>
      </c>
      <c r="I62" s="114">
        <v>1503</v>
      </c>
      <c r="J62" s="140">
        <v>1452</v>
      </c>
      <c r="K62" s="114">
        <v>69</v>
      </c>
      <c r="L62" s="116">
        <v>4.7520661157024797</v>
      </c>
    </row>
    <row r="63" spans="1:12" s="110" customFormat="1" ht="15" customHeight="1" x14ac:dyDescent="0.2">
      <c r="A63" s="120"/>
      <c r="B63" s="119"/>
      <c r="C63" s="258"/>
      <c r="D63" s="267" t="s">
        <v>198</v>
      </c>
      <c r="E63" s="113">
        <v>70.085470085470092</v>
      </c>
      <c r="F63" s="115">
        <v>1066</v>
      </c>
      <c r="G63" s="114">
        <v>1076</v>
      </c>
      <c r="H63" s="114">
        <v>1077</v>
      </c>
      <c r="I63" s="114">
        <v>1060</v>
      </c>
      <c r="J63" s="140">
        <v>1026</v>
      </c>
      <c r="K63" s="114">
        <v>40</v>
      </c>
      <c r="L63" s="116">
        <v>3.8986354775828458</v>
      </c>
    </row>
    <row r="64" spans="1:12" s="110" customFormat="1" ht="15" customHeight="1" x14ac:dyDescent="0.2">
      <c r="A64" s="120"/>
      <c r="B64" s="119"/>
      <c r="C64" s="258"/>
      <c r="D64" s="267" t="s">
        <v>199</v>
      </c>
      <c r="E64" s="113">
        <v>29.914529914529915</v>
      </c>
      <c r="F64" s="115">
        <v>455</v>
      </c>
      <c r="G64" s="114">
        <v>455</v>
      </c>
      <c r="H64" s="114">
        <v>456</v>
      </c>
      <c r="I64" s="114">
        <v>443</v>
      </c>
      <c r="J64" s="140">
        <v>426</v>
      </c>
      <c r="K64" s="114">
        <v>29</v>
      </c>
      <c r="L64" s="116">
        <v>6.807511737089202</v>
      </c>
    </row>
    <row r="65" spans="1:12" s="110" customFormat="1" ht="15" customHeight="1" x14ac:dyDescent="0.2">
      <c r="A65" s="120"/>
      <c r="B65" s="119" t="s">
        <v>201</v>
      </c>
      <c r="C65" s="258"/>
      <c r="E65" s="113">
        <v>6.907365380647823</v>
      </c>
      <c r="F65" s="115">
        <v>1674</v>
      </c>
      <c r="G65" s="114">
        <v>1663</v>
      </c>
      <c r="H65" s="114">
        <v>1626</v>
      </c>
      <c r="I65" s="114">
        <v>1600</v>
      </c>
      <c r="J65" s="140">
        <v>1558</v>
      </c>
      <c r="K65" s="114">
        <v>116</v>
      </c>
      <c r="L65" s="116">
        <v>7.4454428754813868</v>
      </c>
    </row>
    <row r="66" spans="1:12" s="110" customFormat="1" ht="15" customHeight="1" x14ac:dyDescent="0.2">
      <c r="A66" s="120"/>
      <c r="B66" s="119"/>
      <c r="C66" s="258" t="s">
        <v>106</v>
      </c>
      <c r="E66" s="113">
        <v>55.316606929510158</v>
      </c>
      <c r="F66" s="115">
        <v>926</v>
      </c>
      <c r="G66" s="114">
        <v>934</v>
      </c>
      <c r="H66" s="114">
        <v>906</v>
      </c>
      <c r="I66" s="114">
        <v>893</v>
      </c>
      <c r="J66" s="140">
        <v>876</v>
      </c>
      <c r="K66" s="114">
        <v>50</v>
      </c>
      <c r="L66" s="116">
        <v>5.7077625570776256</v>
      </c>
    </row>
    <row r="67" spans="1:12" s="110" customFormat="1" ht="15" customHeight="1" x14ac:dyDescent="0.2">
      <c r="A67" s="120"/>
      <c r="B67" s="119"/>
      <c r="C67" s="258" t="s">
        <v>107</v>
      </c>
      <c r="E67" s="113">
        <v>44.683393070489842</v>
      </c>
      <c r="F67" s="115">
        <v>748</v>
      </c>
      <c r="G67" s="114">
        <v>729</v>
      </c>
      <c r="H67" s="114">
        <v>720</v>
      </c>
      <c r="I67" s="114">
        <v>707</v>
      </c>
      <c r="J67" s="140">
        <v>682</v>
      </c>
      <c r="K67" s="114">
        <v>66</v>
      </c>
      <c r="L67" s="116">
        <v>9.67741935483871</v>
      </c>
    </row>
    <row r="68" spans="1:12" s="110" customFormat="1" ht="15" customHeight="1" x14ac:dyDescent="0.2">
      <c r="A68" s="120"/>
      <c r="B68" s="119"/>
      <c r="C68" s="258" t="s">
        <v>105</v>
      </c>
      <c r="D68" s="110" t="s">
        <v>202</v>
      </c>
      <c r="E68" s="113">
        <v>23.058542413381122</v>
      </c>
      <c r="F68" s="115">
        <v>386</v>
      </c>
      <c r="G68" s="114">
        <v>370</v>
      </c>
      <c r="H68" s="114">
        <v>358</v>
      </c>
      <c r="I68" s="114">
        <v>343</v>
      </c>
      <c r="J68" s="140">
        <v>337</v>
      </c>
      <c r="K68" s="114">
        <v>49</v>
      </c>
      <c r="L68" s="116">
        <v>14.540059347181009</v>
      </c>
    </row>
    <row r="69" spans="1:12" s="110" customFormat="1" ht="15" customHeight="1" x14ac:dyDescent="0.2">
      <c r="A69" s="120"/>
      <c r="B69" s="119"/>
      <c r="C69" s="258"/>
      <c r="D69" s="267" t="s">
        <v>198</v>
      </c>
      <c r="E69" s="113">
        <v>56.994818652849744</v>
      </c>
      <c r="F69" s="115">
        <v>220</v>
      </c>
      <c r="G69" s="114">
        <v>217</v>
      </c>
      <c r="H69" s="114">
        <v>204</v>
      </c>
      <c r="I69" s="114">
        <v>201</v>
      </c>
      <c r="J69" s="140">
        <v>199</v>
      </c>
      <c r="K69" s="114">
        <v>21</v>
      </c>
      <c r="L69" s="116">
        <v>10.552763819095478</v>
      </c>
    </row>
    <row r="70" spans="1:12" s="110" customFormat="1" ht="15" customHeight="1" x14ac:dyDescent="0.2">
      <c r="A70" s="120"/>
      <c r="B70" s="119"/>
      <c r="C70" s="258"/>
      <c r="D70" s="267" t="s">
        <v>199</v>
      </c>
      <c r="E70" s="113">
        <v>43.005181347150256</v>
      </c>
      <c r="F70" s="115">
        <v>166</v>
      </c>
      <c r="G70" s="114">
        <v>153</v>
      </c>
      <c r="H70" s="114">
        <v>154</v>
      </c>
      <c r="I70" s="114">
        <v>142</v>
      </c>
      <c r="J70" s="140">
        <v>138</v>
      </c>
      <c r="K70" s="114">
        <v>28</v>
      </c>
      <c r="L70" s="116">
        <v>20.289855072463769</v>
      </c>
    </row>
    <row r="71" spans="1:12" s="110" customFormat="1" ht="15" customHeight="1" x14ac:dyDescent="0.2">
      <c r="A71" s="120"/>
      <c r="B71" s="119"/>
      <c r="C71" s="258"/>
      <c r="D71" s="110" t="s">
        <v>203</v>
      </c>
      <c r="E71" s="113">
        <v>70.728793309438473</v>
      </c>
      <c r="F71" s="115">
        <v>1184</v>
      </c>
      <c r="G71" s="114">
        <v>1188</v>
      </c>
      <c r="H71" s="114">
        <v>1165</v>
      </c>
      <c r="I71" s="114">
        <v>1154</v>
      </c>
      <c r="J71" s="140">
        <v>1122</v>
      </c>
      <c r="K71" s="114">
        <v>62</v>
      </c>
      <c r="L71" s="116">
        <v>5.5258467023172901</v>
      </c>
    </row>
    <row r="72" spans="1:12" s="110" customFormat="1" ht="15" customHeight="1" x14ac:dyDescent="0.2">
      <c r="A72" s="120"/>
      <c r="B72" s="119"/>
      <c r="C72" s="258"/>
      <c r="D72" s="267" t="s">
        <v>198</v>
      </c>
      <c r="E72" s="113">
        <v>54.729729729729726</v>
      </c>
      <c r="F72" s="115">
        <v>648</v>
      </c>
      <c r="G72" s="114">
        <v>655</v>
      </c>
      <c r="H72" s="114">
        <v>645</v>
      </c>
      <c r="I72" s="114">
        <v>634</v>
      </c>
      <c r="J72" s="140">
        <v>620</v>
      </c>
      <c r="K72" s="114">
        <v>28</v>
      </c>
      <c r="L72" s="116">
        <v>4.5161290322580649</v>
      </c>
    </row>
    <row r="73" spans="1:12" s="110" customFormat="1" ht="15" customHeight="1" x14ac:dyDescent="0.2">
      <c r="A73" s="120"/>
      <c r="B73" s="119"/>
      <c r="C73" s="258"/>
      <c r="D73" s="267" t="s">
        <v>199</v>
      </c>
      <c r="E73" s="113">
        <v>45.270270270270274</v>
      </c>
      <c r="F73" s="115">
        <v>536</v>
      </c>
      <c r="G73" s="114">
        <v>533</v>
      </c>
      <c r="H73" s="114">
        <v>520</v>
      </c>
      <c r="I73" s="114">
        <v>520</v>
      </c>
      <c r="J73" s="140">
        <v>502</v>
      </c>
      <c r="K73" s="114">
        <v>34</v>
      </c>
      <c r="L73" s="116">
        <v>6.7729083665338647</v>
      </c>
    </row>
    <row r="74" spans="1:12" s="110" customFormat="1" ht="15" customHeight="1" x14ac:dyDescent="0.2">
      <c r="A74" s="120"/>
      <c r="B74" s="119"/>
      <c r="C74" s="258"/>
      <c r="D74" s="110" t="s">
        <v>204</v>
      </c>
      <c r="E74" s="113">
        <v>6.2126642771804059</v>
      </c>
      <c r="F74" s="115">
        <v>104</v>
      </c>
      <c r="G74" s="114">
        <v>105</v>
      </c>
      <c r="H74" s="114">
        <v>103</v>
      </c>
      <c r="I74" s="114">
        <v>103</v>
      </c>
      <c r="J74" s="140">
        <v>99</v>
      </c>
      <c r="K74" s="114">
        <v>5</v>
      </c>
      <c r="L74" s="116">
        <v>5.0505050505050502</v>
      </c>
    </row>
    <row r="75" spans="1:12" s="110" customFormat="1" ht="15" customHeight="1" x14ac:dyDescent="0.2">
      <c r="A75" s="120"/>
      <c r="B75" s="119"/>
      <c r="C75" s="258"/>
      <c r="D75" s="267" t="s">
        <v>198</v>
      </c>
      <c r="E75" s="113">
        <v>55.769230769230766</v>
      </c>
      <c r="F75" s="115">
        <v>58</v>
      </c>
      <c r="G75" s="114">
        <v>62</v>
      </c>
      <c r="H75" s="114">
        <v>57</v>
      </c>
      <c r="I75" s="114">
        <v>58</v>
      </c>
      <c r="J75" s="140">
        <v>57</v>
      </c>
      <c r="K75" s="114">
        <v>1</v>
      </c>
      <c r="L75" s="116">
        <v>1.7543859649122806</v>
      </c>
    </row>
    <row r="76" spans="1:12" s="110" customFormat="1" ht="15" customHeight="1" x14ac:dyDescent="0.2">
      <c r="A76" s="120"/>
      <c r="B76" s="119"/>
      <c r="C76" s="258"/>
      <c r="D76" s="267" t="s">
        <v>199</v>
      </c>
      <c r="E76" s="113">
        <v>44.230769230769234</v>
      </c>
      <c r="F76" s="115">
        <v>46</v>
      </c>
      <c r="G76" s="114">
        <v>43</v>
      </c>
      <c r="H76" s="114">
        <v>46</v>
      </c>
      <c r="I76" s="114">
        <v>45</v>
      </c>
      <c r="J76" s="140">
        <v>42</v>
      </c>
      <c r="K76" s="114">
        <v>4</v>
      </c>
      <c r="L76" s="116">
        <v>9.5238095238095237</v>
      </c>
    </row>
    <row r="77" spans="1:12" s="110" customFormat="1" ht="15" customHeight="1" x14ac:dyDescent="0.2">
      <c r="A77" s="534"/>
      <c r="B77" s="119" t="s">
        <v>205</v>
      </c>
      <c r="C77" s="268"/>
      <c r="D77" s="182"/>
      <c r="E77" s="113">
        <v>5.8469156179079844</v>
      </c>
      <c r="F77" s="115">
        <v>1417</v>
      </c>
      <c r="G77" s="114">
        <v>1419</v>
      </c>
      <c r="H77" s="114">
        <v>1518</v>
      </c>
      <c r="I77" s="114">
        <v>1472</v>
      </c>
      <c r="J77" s="140">
        <v>1411</v>
      </c>
      <c r="K77" s="114">
        <v>6</v>
      </c>
      <c r="L77" s="116">
        <v>0.42523033309709424</v>
      </c>
    </row>
    <row r="78" spans="1:12" s="110" customFormat="1" ht="15" customHeight="1" x14ac:dyDescent="0.2">
      <c r="A78" s="120"/>
      <c r="B78" s="119"/>
      <c r="C78" s="268" t="s">
        <v>106</v>
      </c>
      <c r="D78" s="182"/>
      <c r="E78" s="113">
        <v>59.280169371912493</v>
      </c>
      <c r="F78" s="115">
        <v>840</v>
      </c>
      <c r="G78" s="114">
        <v>832</v>
      </c>
      <c r="H78" s="114">
        <v>899</v>
      </c>
      <c r="I78" s="114">
        <v>859</v>
      </c>
      <c r="J78" s="140">
        <v>816</v>
      </c>
      <c r="K78" s="114">
        <v>24</v>
      </c>
      <c r="L78" s="116">
        <v>2.9411764705882355</v>
      </c>
    </row>
    <row r="79" spans="1:12" s="110" customFormat="1" ht="15" customHeight="1" x14ac:dyDescent="0.2">
      <c r="A79" s="123"/>
      <c r="B79" s="124"/>
      <c r="C79" s="260" t="s">
        <v>107</v>
      </c>
      <c r="D79" s="261"/>
      <c r="E79" s="125">
        <v>40.719830628087507</v>
      </c>
      <c r="F79" s="143">
        <v>577</v>
      </c>
      <c r="G79" s="144">
        <v>587</v>
      </c>
      <c r="H79" s="144">
        <v>619</v>
      </c>
      <c r="I79" s="144">
        <v>613</v>
      </c>
      <c r="J79" s="145">
        <v>595</v>
      </c>
      <c r="K79" s="144">
        <v>-18</v>
      </c>
      <c r="L79" s="146">
        <v>-3.0252100840336134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24235</v>
      </c>
      <c r="E11" s="114">
        <v>24249</v>
      </c>
      <c r="F11" s="114">
        <v>24668</v>
      </c>
      <c r="G11" s="114">
        <v>24249</v>
      </c>
      <c r="H11" s="140">
        <v>23871</v>
      </c>
      <c r="I11" s="115">
        <v>364</v>
      </c>
      <c r="J11" s="116">
        <v>1.5248628042394536</v>
      </c>
    </row>
    <row r="12" spans="1:15" s="110" customFormat="1" ht="24.95" customHeight="1" x14ac:dyDescent="0.2">
      <c r="A12" s="193" t="s">
        <v>132</v>
      </c>
      <c r="B12" s="194" t="s">
        <v>133</v>
      </c>
      <c r="C12" s="113">
        <v>1.2585104188157623</v>
      </c>
      <c r="D12" s="115">
        <v>305</v>
      </c>
      <c r="E12" s="114">
        <v>325</v>
      </c>
      <c r="F12" s="114">
        <v>358</v>
      </c>
      <c r="G12" s="114">
        <v>346</v>
      </c>
      <c r="H12" s="140">
        <v>332</v>
      </c>
      <c r="I12" s="115">
        <v>-27</v>
      </c>
      <c r="J12" s="116">
        <v>-8.1325301204819276</v>
      </c>
    </row>
    <row r="13" spans="1:15" s="110" customFormat="1" ht="24.95" customHeight="1" x14ac:dyDescent="0.2">
      <c r="A13" s="193" t="s">
        <v>134</v>
      </c>
      <c r="B13" s="199" t="s">
        <v>214</v>
      </c>
      <c r="C13" s="113">
        <v>1.4359397565504435</v>
      </c>
      <c r="D13" s="115">
        <v>348</v>
      </c>
      <c r="E13" s="114">
        <v>326</v>
      </c>
      <c r="F13" s="114">
        <v>356</v>
      </c>
      <c r="G13" s="114">
        <v>347</v>
      </c>
      <c r="H13" s="140">
        <v>318</v>
      </c>
      <c r="I13" s="115">
        <v>30</v>
      </c>
      <c r="J13" s="116">
        <v>9.433962264150944</v>
      </c>
    </row>
    <row r="14" spans="1:15" s="287" customFormat="1" ht="24" customHeight="1" x14ac:dyDescent="0.2">
      <c r="A14" s="193" t="s">
        <v>215</v>
      </c>
      <c r="B14" s="199" t="s">
        <v>137</v>
      </c>
      <c r="C14" s="113">
        <v>31.087270476583452</v>
      </c>
      <c r="D14" s="115">
        <v>7534</v>
      </c>
      <c r="E14" s="114">
        <v>7616</v>
      </c>
      <c r="F14" s="114">
        <v>7637</v>
      </c>
      <c r="G14" s="114">
        <v>7543</v>
      </c>
      <c r="H14" s="140">
        <v>7490</v>
      </c>
      <c r="I14" s="115">
        <v>44</v>
      </c>
      <c r="J14" s="116">
        <v>0.58744993324432582</v>
      </c>
      <c r="K14" s="110"/>
      <c r="L14" s="110"/>
      <c r="M14" s="110"/>
      <c r="N14" s="110"/>
      <c r="O14" s="110"/>
    </row>
    <row r="15" spans="1:15" s="110" customFormat="1" ht="24.75" customHeight="1" x14ac:dyDescent="0.2">
      <c r="A15" s="193" t="s">
        <v>216</v>
      </c>
      <c r="B15" s="199" t="s">
        <v>217</v>
      </c>
      <c r="C15" s="113">
        <v>4.3325768516608214</v>
      </c>
      <c r="D15" s="115">
        <v>1050</v>
      </c>
      <c r="E15" s="114">
        <v>1057</v>
      </c>
      <c r="F15" s="114">
        <v>1073</v>
      </c>
      <c r="G15" s="114">
        <v>1078</v>
      </c>
      <c r="H15" s="140">
        <v>1059</v>
      </c>
      <c r="I15" s="115">
        <v>-9</v>
      </c>
      <c r="J15" s="116">
        <v>-0.84985835694050993</v>
      </c>
    </row>
    <row r="16" spans="1:15" s="287" customFormat="1" ht="24.95" customHeight="1" x14ac:dyDescent="0.2">
      <c r="A16" s="193" t="s">
        <v>218</v>
      </c>
      <c r="B16" s="199" t="s">
        <v>141</v>
      </c>
      <c r="C16" s="113">
        <v>20.346606148132867</v>
      </c>
      <c r="D16" s="115">
        <v>4931</v>
      </c>
      <c r="E16" s="114">
        <v>4998</v>
      </c>
      <c r="F16" s="114">
        <v>5017</v>
      </c>
      <c r="G16" s="114">
        <v>4964</v>
      </c>
      <c r="H16" s="140">
        <v>4952</v>
      </c>
      <c r="I16" s="115">
        <v>-21</v>
      </c>
      <c r="J16" s="116">
        <v>-0.42407108239095315</v>
      </c>
      <c r="K16" s="110"/>
      <c r="L16" s="110"/>
      <c r="M16" s="110"/>
      <c r="N16" s="110"/>
      <c r="O16" s="110"/>
    </row>
    <row r="17" spans="1:15" s="110" customFormat="1" ht="24.95" customHeight="1" x14ac:dyDescent="0.2">
      <c r="A17" s="193" t="s">
        <v>219</v>
      </c>
      <c r="B17" s="199" t="s">
        <v>220</v>
      </c>
      <c r="C17" s="113">
        <v>6.4080874767897669</v>
      </c>
      <c r="D17" s="115">
        <v>1553</v>
      </c>
      <c r="E17" s="114">
        <v>1561</v>
      </c>
      <c r="F17" s="114">
        <v>1547</v>
      </c>
      <c r="G17" s="114">
        <v>1501</v>
      </c>
      <c r="H17" s="140">
        <v>1479</v>
      </c>
      <c r="I17" s="115">
        <v>74</v>
      </c>
      <c r="J17" s="116">
        <v>5.0033806626098718</v>
      </c>
    </row>
    <row r="18" spans="1:15" s="287" customFormat="1" ht="24.95" customHeight="1" x14ac:dyDescent="0.2">
      <c r="A18" s="201" t="s">
        <v>144</v>
      </c>
      <c r="B18" s="202" t="s">
        <v>145</v>
      </c>
      <c r="C18" s="113">
        <v>8.2112646998143184</v>
      </c>
      <c r="D18" s="115">
        <v>1990</v>
      </c>
      <c r="E18" s="114">
        <v>1981</v>
      </c>
      <c r="F18" s="114">
        <v>2170</v>
      </c>
      <c r="G18" s="114">
        <v>2104</v>
      </c>
      <c r="H18" s="140">
        <v>2024</v>
      </c>
      <c r="I18" s="115">
        <v>-34</v>
      </c>
      <c r="J18" s="116">
        <v>-1.6798418972332017</v>
      </c>
      <c r="K18" s="110"/>
      <c r="L18" s="110"/>
      <c r="M18" s="110"/>
      <c r="N18" s="110"/>
      <c r="O18" s="110"/>
    </row>
    <row r="19" spans="1:15" s="110" customFormat="1" ht="24.95" customHeight="1" x14ac:dyDescent="0.2">
      <c r="A19" s="193" t="s">
        <v>146</v>
      </c>
      <c r="B19" s="199" t="s">
        <v>147</v>
      </c>
      <c r="C19" s="113">
        <v>14.305756137817207</v>
      </c>
      <c r="D19" s="115">
        <v>3467</v>
      </c>
      <c r="E19" s="114">
        <v>3487</v>
      </c>
      <c r="F19" s="114">
        <v>3513</v>
      </c>
      <c r="G19" s="114">
        <v>3423</v>
      </c>
      <c r="H19" s="140">
        <v>3409</v>
      </c>
      <c r="I19" s="115">
        <v>58</v>
      </c>
      <c r="J19" s="116">
        <v>1.7013787034320915</v>
      </c>
    </row>
    <row r="20" spans="1:15" s="287" customFormat="1" ht="24.95" customHeight="1" x14ac:dyDescent="0.2">
      <c r="A20" s="193" t="s">
        <v>148</v>
      </c>
      <c r="B20" s="199" t="s">
        <v>149</v>
      </c>
      <c r="C20" s="113">
        <v>4.6833092634619353</v>
      </c>
      <c r="D20" s="115">
        <v>1135</v>
      </c>
      <c r="E20" s="114">
        <v>1128</v>
      </c>
      <c r="F20" s="114">
        <v>1122</v>
      </c>
      <c r="G20" s="114">
        <v>1079</v>
      </c>
      <c r="H20" s="140">
        <v>1060</v>
      </c>
      <c r="I20" s="115">
        <v>75</v>
      </c>
      <c r="J20" s="116">
        <v>7.0754716981132075</v>
      </c>
      <c r="K20" s="110"/>
      <c r="L20" s="110"/>
      <c r="M20" s="110"/>
      <c r="N20" s="110"/>
      <c r="O20" s="110"/>
    </row>
    <row r="21" spans="1:15" s="110" customFormat="1" ht="24.95" customHeight="1" x14ac:dyDescent="0.2">
      <c r="A21" s="201" t="s">
        <v>150</v>
      </c>
      <c r="B21" s="202" t="s">
        <v>151</v>
      </c>
      <c r="C21" s="113">
        <v>3.2638745615844851</v>
      </c>
      <c r="D21" s="115">
        <v>791</v>
      </c>
      <c r="E21" s="114">
        <v>815</v>
      </c>
      <c r="F21" s="114">
        <v>871</v>
      </c>
      <c r="G21" s="114">
        <v>873</v>
      </c>
      <c r="H21" s="140">
        <v>808</v>
      </c>
      <c r="I21" s="115">
        <v>-17</v>
      </c>
      <c r="J21" s="116">
        <v>-2.1039603960396041</v>
      </c>
    </row>
    <row r="22" spans="1:15" s="110" customFormat="1" ht="24.95" customHeight="1" x14ac:dyDescent="0.2">
      <c r="A22" s="201" t="s">
        <v>152</v>
      </c>
      <c r="B22" s="199" t="s">
        <v>153</v>
      </c>
      <c r="C22" s="113">
        <v>1.9847328244274809</v>
      </c>
      <c r="D22" s="115">
        <v>481</v>
      </c>
      <c r="E22" s="114">
        <v>466</v>
      </c>
      <c r="F22" s="114">
        <v>469</v>
      </c>
      <c r="G22" s="114">
        <v>486</v>
      </c>
      <c r="H22" s="140">
        <v>479</v>
      </c>
      <c r="I22" s="115">
        <v>2</v>
      </c>
      <c r="J22" s="116">
        <v>0.41753653444676408</v>
      </c>
    </row>
    <row r="23" spans="1:15" s="110" customFormat="1" ht="24.95" customHeight="1" x14ac:dyDescent="0.2">
      <c r="A23" s="193" t="s">
        <v>154</v>
      </c>
      <c r="B23" s="199" t="s">
        <v>155</v>
      </c>
      <c r="C23" s="113">
        <v>2.1662884258304107</v>
      </c>
      <c r="D23" s="115">
        <v>525</v>
      </c>
      <c r="E23" s="114">
        <v>526</v>
      </c>
      <c r="F23" s="114">
        <v>521</v>
      </c>
      <c r="G23" s="114">
        <v>491</v>
      </c>
      <c r="H23" s="140">
        <v>501</v>
      </c>
      <c r="I23" s="115">
        <v>24</v>
      </c>
      <c r="J23" s="116">
        <v>4.7904191616766463</v>
      </c>
    </row>
    <row r="24" spans="1:15" s="110" customFormat="1" ht="24.95" customHeight="1" x14ac:dyDescent="0.2">
      <c r="A24" s="193" t="s">
        <v>156</v>
      </c>
      <c r="B24" s="199" t="s">
        <v>221</v>
      </c>
      <c r="C24" s="113">
        <v>5.8716731999174749</v>
      </c>
      <c r="D24" s="115">
        <v>1423</v>
      </c>
      <c r="E24" s="114">
        <v>1399</v>
      </c>
      <c r="F24" s="114">
        <v>1380</v>
      </c>
      <c r="G24" s="114">
        <v>1371</v>
      </c>
      <c r="H24" s="140">
        <v>1305</v>
      </c>
      <c r="I24" s="115">
        <v>118</v>
      </c>
      <c r="J24" s="116">
        <v>9.0421455938697317</v>
      </c>
    </row>
    <row r="25" spans="1:15" s="110" customFormat="1" ht="24.95" customHeight="1" x14ac:dyDescent="0.2">
      <c r="A25" s="193" t="s">
        <v>222</v>
      </c>
      <c r="B25" s="204" t="s">
        <v>159</v>
      </c>
      <c r="C25" s="113">
        <v>2.8306168764184032</v>
      </c>
      <c r="D25" s="115">
        <v>686</v>
      </c>
      <c r="E25" s="114">
        <v>665</v>
      </c>
      <c r="F25" s="114">
        <v>690</v>
      </c>
      <c r="G25" s="114">
        <v>674</v>
      </c>
      <c r="H25" s="140">
        <v>641</v>
      </c>
      <c r="I25" s="115">
        <v>45</v>
      </c>
      <c r="J25" s="116">
        <v>7.0202808112324497</v>
      </c>
    </row>
    <row r="26" spans="1:15" s="110" customFormat="1" ht="24.95" customHeight="1" x14ac:dyDescent="0.2">
      <c r="A26" s="201">
        <v>782.78300000000002</v>
      </c>
      <c r="B26" s="203" t="s">
        <v>160</v>
      </c>
      <c r="C26" s="113">
        <v>1.101712399422323</v>
      </c>
      <c r="D26" s="115">
        <v>267</v>
      </c>
      <c r="E26" s="114">
        <v>279</v>
      </c>
      <c r="F26" s="114">
        <v>318</v>
      </c>
      <c r="G26" s="114">
        <v>317</v>
      </c>
      <c r="H26" s="140">
        <v>304</v>
      </c>
      <c r="I26" s="115">
        <v>-37</v>
      </c>
      <c r="J26" s="116">
        <v>-12.171052631578947</v>
      </c>
    </row>
    <row r="27" spans="1:15" s="110" customFormat="1" ht="24.95" customHeight="1" x14ac:dyDescent="0.2">
      <c r="A27" s="193" t="s">
        <v>161</v>
      </c>
      <c r="B27" s="199" t="s">
        <v>223</v>
      </c>
      <c r="C27" s="113">
        <v>4.1015060862389108</v>
      </c>
      <c r="D27" s="115">
        <v>994</v>
      </c>
      <c r="E27" s="114">
        <v>994</v>
      </c>
      <c r="F27" s="114">
        <v>990</v>
      </c>
      <c r="G27" s="114">
        <v>971</v>
      </c>
      <c r="H27" s="140">
        <v>963</v>
      </c>
      <c r="I27" s="115">
        <v>31</v>
      </c>
      <c r="J27" s="116">
        <v>3.2191069574247146</v>
      </c>
    </row>
    <row r="28" spans="1:15" s="110" customFormat="1" ht="24.95" customHeight="1" x14ac:dyDescent="0.2">
      <c r="A28" s="193" t="s">
        <v>163</v>
      </c>
      <c r="B28" s="199" t="s">
        <v>164</v>
      </c>
      <c r="C28" s="113">
        <v>3.8044151021250259</v>
      </c>
      <c r="D28" s="115">
        <v>922</v>
      </c>
      <c r="E28" s="114">
        <v>902</v>
      </c>
      <c r="F28" s="114">
        <v>888</v>
      </c>
      <c r="G28" s="114">
        <v>869</v>
      </c>
      <c r="H28" s="140">
        <v>867</v>
      </c>
      <c r="I28" s="115">
        <v>55</v>
      </c>
      <c r="J28" s="116">
        <v>6.3437139561707037</v>
      </c>
    </row>
    <row r="29" spans="1:15" s="110" customFormat="1" ht="24.95" customHeight="1" x14ac:dyDescent="0.2">
      <c r="A29" s="193">
        <v>86</v>
      </c>
      <c r="B29" s="199" t="s">
        <v>165</v>
      </c>
      <c r="C29" s="113">
        <v>4.6833092634619353</v>
      </c>
      <c r="D29" s="115">
        <v>1135</v>
      </c>
      <c r="E29" s="114">
        <v>1133</v>
      </c>
      <c r="F29" s="114">
        <v>1116</v>
      </c>
      <c r="G29" s="114">
        <v>1100</v>
      </c>
      <c r="H29" s="140">
        <v>1105</v>
      </c>
      <c r="I29" s="115">
        <v>30</v>
      </c>
      <c r="J29" s="116">
        <v>2.7149321266968327</v>
      </c>
    </row>
    <row r="30" spans="1:15" s="110" customFormat="1" ht="24.95" customHeight="1" x14ac:dyDescent="0.2">
      <c r="A30" s="193">
        <v>87.88</v>
      </c>
      <c r="B30" s="204" t="s">
        <v>166</v>
      </c>
      <c r="C30" s="113">
        <v>5.7891479265525065</v>
      </c>
      <c r="D30" s="115">
        <v>1403</v>
      </c>
      <c r="E30" s="114">
        <v>1373</v>
      </c>
      <c r="F30" s="114">
        <v>1397</v>
      </c>
      <c r="G30" s="114">
        <v>1411</v>
      </c>
      <c r="H30" s="140">
        <v>1446</v>
      </c>
      <c r="I30" s="115">
        <v>-43</v>
      </c>
      <c r="J30" s="116">
        <v>-2.9737206085753805</v>
      </c>
    </row>
    <row r="31" spans="1:15" s="110" customFormat="1" ht="24.95" customHeight="1" x14ac:dyDescent="0.2">
      <c r="A31" s="193" t="s">
        <v>167</v>
      </c>
      <c r="B31" s="199" t="s">
        <v>168</v>
      </c>
      <c r="C31" s="113">
        <v>3.4165463173096762</v>
      </c>
      <c r="D31" s="115">
        <v>828</v>
      </c>
      <c r="E31" s="114">
        <v>833</v>
      </c>
      <c r="F31" s="114">
        <v>871</v>
      </c>
      <c r="G31" s="114">
        <v>843</v>
      </c>
      <c r="H31" s="140">
        <v>818</v>
      </c>
      <c r="I31" s="115">
        <v>10</v>
      </c>
      <c r="J31" s="116">
        <v>1.2224938875305624</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1.2585104188157623</v>
      </c>
      <c r="D34" s="115">
        <v>305</v>
      </c>
      <c r="E34" s="114">
        <v>325</v>
      </c>
      <c r="F34" s="114">
        <v>358</v>
      </c>
      <c r="G34" s="114">
        <v>346</v>
      </c>
      <c r="H34" s="140">
        <v>332</v>
      </c>
      <c r="I34" s="115">
        <v>-27</v>
      </c>
      <c r="J34" s="116">
        <v>-8.1325301204819276</v>
      </c>
    </row>
    <row r="35" spans="1:10" s="110" customFormat="1" ht="24.95" customHeight="1" x14ac:dyDescent="0.2">
      <c r="A35" s="292" t="s">
        <v>171</v>
      </c>
      <c r="B35" s="293" t="s">
        <v>172</v>
      </c>
      <c r="C35" s="113">
        <v>40.734474932948217</v>
      </c>
      <c r="D35" s="115">
        <v>9872</v>
      </c>
      <c r="E35" s="114">
        <v>9923</v>
      </c>
      <c r="F35" s="114">
        <v>10163</v>
      </c>
      <c r="G35" s="114">
        <v>9994</v>
      </c>
      <c r="H35" s="140">
        <v>9832</v>
      </c>
      <c r="I35" s="115">
        <v>40</v>
      </c>
      <c r="J35" s="116">
        <v>0.40683482506102525</v>
      </c>
    </row>
    <row r="36" spans="1:10" s="110" customFormat="1" ht="24.95" customHeight="1" x14ac:dyDescent="0.2">
      <c r="A36" s="294" t="s">
        <v>173</v>
      </c>
      <c r="B36" s="295" t="s">
        <v>174</v>
      </c>
      <c r="C36" s="125">
        <v>58.002888384567775</v>
      </c>
      <c r="D36" s="143">
        <v>14057</v>
      </c>
      <c r="E36" s="144">
        <v>14000</v>
      </c>
      <c r="F36" s="144">
        <v>14146</v>
      </c>
      <c r="G36" s="144">
        <v>13908</v>
      </c>
      <c r="H36" s="145">
        <v>13706</v>
      </c>
      <c r="I36" s="143">
        <v>351</v>
      </c>
      <c r="J36" s="146">
        <v>2.5609222238435723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2020-09-25T11:30:29Z</dcterms:created>
  <dcterms:modified xsi:type="dcterms:W3CDTF">2020-09-28T08:11:30Z</dcterms:modified>
</cp:coreProperties>
</file>