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38" i="24"/>
  <c r="C37" i="24"/>
  <c r="C35" i="24"/>
  <c r="C34" i="24"/>
  <c r="C33" i="24"/>
  <c r="C32" i="24"/>
  <c r="C31" i="24"/>
  <c r="C30" i="24"/>
  <c r="G30" i="24" s="1"/>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7" i="24" s="1"/>
  <c r="G17" i="24" l="1"/>
  <c r="M17" i="24"/>
  <c r="E17" i="24"/>
  <c r="L17" i="24"/>
  <c r="I17" i="24"/>
  <c r="G25" i="24"/>
  <c r="M25" i="24"/>
  <c r="E25" i="24"/>
  <c r="L25" i="24"/>
  <c r="I25" i="24"/>
  <c r="G33" i="24"/>
  <c r="M33" i="24"/>
  <c r="E33" i="24"/>
  <c r="L33" i="24"/>
  <c r="I33" i="24"/>
  <c r="K32" i="24"/>
  <c r="J32" i="24"/>
  <c r="H32" i="24"/>
  <c r="F32" i="24"/>
  <c r="D32" i="24"/>
  <c r="I8" i="24"/>
  <c r="L8" i="24"/>
  <c r="M8" i="24"/>
  <c r="G8" i="24"/>
  <c r="E8" i="24"/>
  <c r="F19" i="24"/>
  <c r="D19" i="24"/>
  <c r="J19" i="24"/>
  <c r="H19" i="24"/>
  <c r="F29" i="24"/>
  <c r="D29" i="24"/>
  <c r="J29" i="24"/>
  <c r="H29" i="24"/>
  <c r="K29" i="24"/>
  <c r="F35" i="24"/>
  <c r="D35" i="24"/>
  <c r="J35" i="24"/>
  <c r="H35" i="24"/>
  <c r="G15" i="24"/>
  <c r="M15" i="24"/>
  <c r="E15" i="24"/>
  <c r="L15" i="24"/>
  <c r="I15" i="24"/>
  <c r="I22" i="24"/>
  <c r="L22" i="24"/>
  <c r="M22" i="24"/>
  <c r="E22" i="24"/>
  <c r="I32" i="24"/>
  <c r="L32" i="24"/>
  <c r="G32" i="24"/>
  <c r="E32" i="24"/>
  <c r="M32" i="24"/>
  <c r="K16" i="24"/>
  <c r="J16" i="24"/>
  <c r="H16" i="24"/>
  <c r="F16" i="24"/>
  <c r="D16" i="24"/>
  <c r="F23" i="24"/>
  <c r="D23" i="24"/>
  <c r="J23" i="24"/>
  <c r="H23" i="24"/>
  <c r="K23" i="24"/>
  <c r="K26" i="24"/>
  <c r="J26" i="24"/>
  <c r="H26" i="24"/>
  <c r="F26" i="24"/>
  <c r="D26" i="24"/>
  <c r="G7" i="24"/>
  <c r="M7" i="24"/>
  <c r="E7" i="24"/>
  <c r="L7" i="24"/>
  <c r="I7" i="24"/>
  <c r="G19" i="24"/>
  <c r="M19" i="24"/>
  <c r="E19" i="24"/>
  <c r="L19" i="24"/>
  <c r="I19" i="24"/>
  <c r="I26" i="24"/>
  <c r="L26" i="24"/>
  <c r="M26" i="24"/>
  <c r="G26" i="24"/>
  <c r="E26" i="24"/>
  <c r="G29" i="24"/>
  <c r="M29" i="24"/>
  <c r="E29" i="24"/>
  <c r="L29" i="24"/>
  <c r="I29" i="24"/>
  <c r="I37" i="24"/>
  <c r="G37" i="24"/>
  <c r="L37" i="24"/>
  <c r="M37" i="24"/>
  <c r="E37" i="24"/>
  <c r="K20" i="24"/>
  <c r="J20" i="24"/>
  <c r="H20" i="24"/>
  <c r="F20" i="24"/>
  <c r="D20" i="24"/>
  <c r="F33" i="24"/>
  <c r="D33" i="24"/>
  <c r="J33" i="24"/>
  <c r="H33" i="24"/>
  <c r="K33" i="24"/>
  <c r="I16" i="24"/>
  <c r="L16" i="24"/>
  <c r="G16" i="24"/>
  <c r="E16" i="24"/>
  <c r="M16" i="24"/>
  <c r="K58" i="24"/>
  <c r="I58" i="24"/>
  <c r="J58" i="24"/>
  <c r="K74" i="24"/>
  <c r="I74" i="24"/>
  <c r="J74" i="24"/>
  <c r="B14" i="24"/>
  <c r="B6" i="24"/>
  <c r="F17" i="24"/>
  <c r="D17" i="24"/>
  <c r="J17" i="24"/>
  <c r="H17" i="24"/>
  <c r="K17" i="24"/>
  <c r="K30" i="24"/>
  <c r="J30" i="24"/>
  <c r="H30" i="24"/>
  <c r="F30" i="24"/>
  <c r="D30" i="24"/>
  <c r="H37" i="24"/>
  <c r="F37" i="24"/>
  <c r="D37" i="24"/>
  <c r="J37" i="24"/>
  <c r="K37" i="24"/>
  <c r="K24" i="24"/>
  <c r="J24" i="24"/>
  <c r="H24" i="24"/>
  <c r="F24" i="24"/>
  <c r="D24" i="24"/>
  <c r="I20" i="24"/>
  <c r="L20" i="24"/>
  <c r="M20" i="24"/>
  <c r="G20" i="24"/>
  <c r="E20" i="24"/>
  <c r="G23" i="24"/>
  <c r="M23" i="24"/>
  <c r="E23" i="24"/>
  <c r="L23" i="24"/>
  <c r="I23" i="24"/>
  <c r="I30" i="24"/>
  <c r="L30" i="24"/>
  <c r="M30" i="24"/>
  <c r="E30" i="24"/>
  <c r="K35" i="24"/>
  <c r="F21" i="24"/>
  <c r="D21" i="24"/>
  <c r="J21" i="24"/>
  <c r="H21" i="24"/>
  <c r="K21" i="24"/>
  <c r="F27" i="24"/>
  <c r="D27" i="24"/>
  <c r="J27" i="24"/>
  <c r="H27" i="24"/>
  <c r="D38" i="24"/>
  <c r="K38" i="24"/>
  <c r="J38" i="24"/>
  <c r="H38" i="24"/>
  <c r="F38" i="24"/>
  <c r="G27" i="24"/>
  <c r="M27" i="24"/>
  <c r="E27" i="24"/>
  <c r="L27" i="24"/>
  <c r="I27" i="24"/>
  <c r="I34" i="24"/>
  <c r="L34" i="24"/>
  <c r="M34" i="24"/>
  <c r="G34" i="24"/>
  <c r="E34" i="24"/>
  <c r="M38" i="24"/>
  <c r="E38" i="24"/>
  <c r="L38" i="24"/>
  <c r="G38" i="24"/>
  <c r="K8" i="24"/>
  <c r="J8" i="24"/>
  <c r="H8" i="24"/>
  <c r="F8" i="24"/>
  <c r="D8" i="24"/>
  <c r="F9" i="24"/>
  <c r="D9" i="24"/>
  <c r="J9" i="24"/>
  <c r="H9" i="24"/>
  <c r="K9" i="24"/>
  <c r="F15" i="24"/>
  <c r="D15" i="24"/>
  <c r="J15" i="24"/>
  <c r="H15" i="24"/>
  <c r="K15" i="24"/>
  <c r="K18" i="24"/>
  <c r="J18" i="24"/>
  <c r="H18" i="24"/>
  <c r="F18" i="24"/>
  <c r="D18" i="24"/>
  <c r="F31" i="24"/>
  <c r="D31" i="24"/>
  <c r="J31" i="24"/>
  <c r="H31" i="24"/>
  <c r="K31" i="24"/>
  <c r="K34" i="24"/>
  <c r="J34" i="24"/>
  <c r="H34" i="24"/>
  <c r="F34" i="24"/>
  <c r="D34" i="24"/>
  <c r="C14" i="24"/>
  <c r="C6" i="24"/>
  <c r="I24" i="24"/>
  <c r="L24" i="24"/>
  <c r="G24" i="24"/>
  <c r="E24" i="24"/>
  <c r="M24" i="24"/>
  <c r="K19" i="24"/>
  <c r="F7" i="24"/>
  <c r="D7" i="24"/>
  <c r="J7" i="24"/>
  <c r="H7" i="24"/>
  <c r="G35" i="24"/>
  <c r="M35" i="24"/>
  <c r="E35" i="24"/>
  <c r="L35" i="24"/>
  <c r="I35" i="24"/>
  <c r="K22" i="24"/>
  <c r="J22" i="24"/>
  <c r="H22" i="24"/>
  <c r="F22" i="24"/>
  <c r="D22" i="24"/>
  <c r="F25" i="24"/>
  <c r="D25" i="24"/>
  <c r="J25" i="24"/>
  <c r="H25" i="24"/>
  <c r="K25" i="24"/>
  <c r="K28" i="24"/>
  <c r="J28" i="24"/>
  <c r="H28" i="24"/>
  <c r="F28" i="24"/>
  <c r="D28" i="24"/>
  <c r="B45" i="24"/>
  <c r="B39" i="24"/>
  <c r="G9" i="24"/>
  <c r="M9" i="24"/>
  <c r="E9" i="24"/>
  <c r="L9" i="24"/>
  <c r="I9" i="24"/>
  <c r="I18" i="24"/>
  <c r="L18" i="24"/>
  <c r="M18" i="24"/>
  <c r="G18" i="24"/>
  <c r="E18" i="24"/>
  <c r="G21" i="24"/>
  <c r="M21" i="24"/>
  <c r="E21" i="24"/>
  <c r="L21" i="24"/>
  <c r="I21" i="24"/>
  <c r="I28" i="24"/>
  <c r="L28" i="24"/>
  <c r="M28" i="24"/>
  <c r="G28" i="24"/>
  <c r="E28" i="24"/>
  <c r="G31" i="24"/>
  <c r="M31" i="24"/>
  <c r="E31" i="24"/>
  <c r="L31" i="24"/>
  <c r="I31" i="24"/>
  <c r="C45" i="24"/>
  <c r="C39" i="24"/>
  <c r="G22" i="24"/>
  <c r="I38" i="24"/>
  <c r="K66" i="24"/>
  <c r="I66" i="24"/>
  <c r="J66" i="24"/>
  <c r="J77" i="24"/>
  <c r="K53" i="24"/>
  <c r="I53" i="24"/>
  <c r="K61" i="24"/>
  <c r="I61" i="24"/>
  <c r="K69" i="24"/>
  <c r="I69" i="24"/>
  <c r="I43" i="24"/>
  <c r="G43" i="24"/>
  <c r="L43" i="24"/>
  <c r="K55" i="24"/>
  <c r="I55" i="24"/>
  <c r="K63" i="24"/>
  <c r="I63" i="24"/>
  <c r="K71" i="24"/>
  <c r="I71" i="24"/>
  <c r="K52" i="24"/>
  <c r="I52" i="24"/>
  <c r="K60" i="24"/>
  <c r="I60" i="24"/>
  <c r="K68" i="24"/>
  <c r="I68" i="24"/>
  <c r="K57" i="24"/>
  <c r="I57" i="24"/>
  <c r="K65" i="24"/>
  <c r="I65" i="24"/>
  <c r="K73" i="24"/>
  <c r="I73" i="24"/>
  <c r="I41" i="24"/>
  <c r="G41" i="24"/>
  <c r="L41"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J40" i="24"/>
  <c r="J42" i="24"/>
  <c r="L44" i="24"/>
  <c r="E40" i="24"/>
  <c r="E42" i="24"/>
  <c r="E44" i="24"/>
  <c r="K77" i="24" l="1"/>
  <c r="I77" i="24"/>
  <c r="J78" i="24" s="1"/>
  <c r="I39" i="24"/>
  <c r="G39" i="24"/>
  <c r="L39" i="24"/>
  <c r="M39" i="24"/>
  <c r="E39" i="24"/>
  <c r="I45" i="24"/>
  <c r="G45" i="24"/>
  <c r="L45" i="24"/>
  <c r="E45" i="24"/>
  <c r="M45" i="24"/>
  <c r="J79" i="24"/>
  <c r="K6" i="24"/>
  <c r="J6" i="24"/>
  <c r="H6" i="24"/>
  <c r="F6" i="24"/>
  <c r="D6" i="24"/>
  <c r="H39" i="24"/>
  <c r="F39" i="24"/>
  <c r="D39" i="24"/>
  <c r="J39" i="24"/>
  <c r="K39" i="24"/>
  <c r="I6" i="24"/>
  <c r="L6" i="24"/>
  <c r="M6" i="24"/>
  <c r="G6" i="24"/>
  <c r="E6" i="24"/>
  <c r="K14" i="24"/>
  <c r="J14" i="24"/>
  <c r="H14" i="24"/>
  <c r="F14" i="24"/>
  <c r="D14" i="24"/>
  <c r="H45" i="24"/>
  <c r="F45" i="24"/>
  <c r="D45" i="24"/>
  <c r="J45" i="24"/>
  <c r="K45" i="24"/>
  <c r="I14" i="24"/>
  <c r="L14" i="24"/>
  <c r="M14" i="24"/>
  <c r="E14" i="24"/>
  <c r="G14" i="24"/>
  <c r="I78" i="24" l="1"/>
  <c r="I79" i="24"/>
  <c r="K79" i="24"/>
  <c r="K78" i="24"/>
  <c r="I83" i="24" l="1"/>
  <c r="I82" i="24"/>
  <c r="I81" i="24"/>
</calcChain>
</file>

<file path=xl/sharedStrings.xml><?xml version="1.0" encoding="utf-8"?>
<sst xmlns="http://schemas.openxmlformats.org/spreadsheetml/2006/main" count="1809" uniqueCount="521">
  <si>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</si>
  <si>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</si>
  <si>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</si>
  <si>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</si>
  <si>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</si>
  <si>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</si>
  <si>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</si>
  <si>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</si>
  <si>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</si>
  <si>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</si>
  <si>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</si>
  <si>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</si>
  <si>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</si>
  <si>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Coburg (09473)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</si>
  <si>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</si>
  <si>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</si>
  <si>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</si>
  <si>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</si>
  <si>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</si>
  <si>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</si>
  <si>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</si>
  <si>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</si>
  <si>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</si>
  <si>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</si>
  <si>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</si>
  <si>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</si>
  <si>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</si>
  <si>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</si>
  <si>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</si>
  <si>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</si>
  <si>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</si>
  <si>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</si>
  <si>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</si>
  <si>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</si>
  <si>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</si>
  <si>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</si>
  <si>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</si>
  <si>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</si>
  <si>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</si>
  <si>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</si>
  <si>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</si>
  <si>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</si>
  <si>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</si>
  <si>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</si>
  <si>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</si>
  <si>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</si>
  <si>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</si>
  <si>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</si>
  <si>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</si>
  <si>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</si>
  <si>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</si>
  <si>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</si>
  <si>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</si>
  <si>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</si>
  <si>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</si>
  <si>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</si>
  <si>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</si>
  <si>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</si>
  <si>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</si>
  <si>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</si>
  <si>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</si>
  <si>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</si>
  <si>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</si>
  <si>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</si>
  <si>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</si>
  <si>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</si>
  <si>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</si>
  <si>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</si>
  <si>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</si>
  <si>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</si>
  <si>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</si>
  <si>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</si>
  <si>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</si>
  <si>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</si>
  <si>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</si>
  <si>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</si>
  <si>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</si>
  <si>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</si>
  <si>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</si>
  <si>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</si>
  <si>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</si>
  <si>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</si>
  <si>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</si>
  <si>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</si>
  <si>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</si>
  <si>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</si>
  <si>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</si>
  <si>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</si>
  <si>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</si>
  <si>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</si>
  <si>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</si>
  <si>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</si>
  <si>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Coburg (09473);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</si>
  <si>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</si>
  <si>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</si>
  <si>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</si>
  <si>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</si>
  <si>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</si>
  <si>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</si>
  <si>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</si>
  <si>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</si>
  <si>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</si>
  <si>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</si>
  <si>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</si>
  <si>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</si>
  <si>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</si>
  <si>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</si>
  <si>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</si>
  <si>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</si>
  <si>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</si>
  <si>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</si>
  <si>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</si>
  <si>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</si>
  <si>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</si>
  <si>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</si>
  <si>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</si>
  <si>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</si>
  <si>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</si>
  <si>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</si>
  <si>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</si>
  <si>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</si>
  <si>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</si>
  <si>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</si>
  <si>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</si>
  <si>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</si>
  <si>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</si>
  <si>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</si>
  <si>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</si>
  <si>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</si>
  <si>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</si>
  <si>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</si>
  <si>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</si>
  <si>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</si>
  <si>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</si>
  <si>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</si>
  <si>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</si>
  <si>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</si>
  <si>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</si>
  <si>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</si>
  <si>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</si>
  <si>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</si>
  <si>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</si>
  <si>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</si>
  <si>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</si>
  <si>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</si>
  <si>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</si>
  <si>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</si>
  <si>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</si>
  <si>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</si>
  <si>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</si>
  <si>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</si>
  <si>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</si>
  <si>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</si>
  <si>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</si>
  <si>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</si>
  <si>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</si>
  <si>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</si>
  <si>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</si>
  <si>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</si>
  <si>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</si>
  <si>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</si>
  <si>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</si>
  <si>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</si>
  <si>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</si>
  <si>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</si>
  <si>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</si>
  <si>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</si>
  <si>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</si>
  <si>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</si>
  <si>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</si>
  <si>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</si>
  <si>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</si>
  <si>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</si>
  <si>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</si>
  <si>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</si>
  <si>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</si>
  <si>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</si>
  <si>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</si>
  <si>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</si>
  <si>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</si>
  <si>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</si>
  <si>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</si>
  <si>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</si>
  <si>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Coburg (09473)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</si>
  <si>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</si>
  <si>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</si>
  <si>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</si>
  <si>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</si>
  <si>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</si>
  <si>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</si>
  <si>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</si>
  <si>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</si>
  <si>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</si>
  <si>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</si>
  <si>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</si>
  <si>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</si>
  <si>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</si>
  <si>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</si>
  <si>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</si>
  <si>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</si>
  <si>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</si>
  <si>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</si>
  <si>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</si>
  <si>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</si>
  <si>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</si>
  <si>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</si>
  <si>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</si>
  <si>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</si>
  <si>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</si>
  <si>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</si>
  <si>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</si>
  <si>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</si>
  <si>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</si>
  <si>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</si>
  <si>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</si>
  <si>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</si>
  <si>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</si>
  <si>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</si>
  <si>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</si>
  <si>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</si>
  <si>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</si>
  <si>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</si>
  <si>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</si>
  <si>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</si>
  <si>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</si>
  <si>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</si>
  <si>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</si>
  <si>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</si>
  <si>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</si>
  <si>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</si>
  <si>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</si>
  <si>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</si>
  <si>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</si>
  <si>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</si>
  <si>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</si>
  <si>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</si>
  <si>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</si>
  <si>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</si>
  <si>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</si>
  <si>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</si>
  <si>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</si>
  <si>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</si>
  <si>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</si>
  <si>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</si>
  <si>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</si>
  <si>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</si>
  <si>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</si>
  <si>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</si>
  <si>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</si>
  <si>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</si>
  <si>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</si>
  <si>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</si>
  <si>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</si>
  <si>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</si>
  <si>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</si>
  <si>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</si>
  <si>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</si>
  <si>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</si>
  <si>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</si>
  <si>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</si>
  <si>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</si>
  <si>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</si>
  <si>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</si>
  <si>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</si>
  <si>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</si>
  <si>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</si>
  <si>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</si>
  <si>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</si>
  <si>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</si>
  <si>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</si>
  <si>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</si>
  <si>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</si>
  <si>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</si>
  <si>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</si>
  <si>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</si>
  <si>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</si>
  <si>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</si>
  <si>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</si>
  <si>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</si>
  <si>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</si>
  <si>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</si>
  <si>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</si>
  <si>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</si>
  <si>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</si>
  <si>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</si>
  <si>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</si>
  <si>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</si>
  <si>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</si>
  <si>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</si>
  <si>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</si>
  <si>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</si>
  <si>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</si>
  <si>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</si>
  <si>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</si>
  <si>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</si>
  <si>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</si>
  <si>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</si>
  <si>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</si>
  <si>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</si>
  <si>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</si>
  <si>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</si>
  <si>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</si>
  <si>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</si>
  <si>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</si>
  <si>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</si>
  <si>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</si>
  <si>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</si>
  <si>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</si>
  <si>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</si>
  <si>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</si>
  <si>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</si>
  <si>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</si>
  <si>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</si>
  <si>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</si>
  <si>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</si>
  <si>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</si>
  <si>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</si>
  <si>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</si>
  <si>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</si>
  <si>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</si>
  <si>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</si>
  <si>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</si>
  <si>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</si>
  <si>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</si>
  <si>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</si>
  <si>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</si>
  <si>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</si>
  <si>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</si>
  <si>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</si>
  <si>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</si>
  <si>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</si>
  <si>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</si>
  <si>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</si>
  <si>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</si>
  <si>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</si>
  <si>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</si>
  <si>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</si>
  <si>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</si>
  <si>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</si>
  <si>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</si>
  <si>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</si>
  <si>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</si>
  <si>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</si>
  <si>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</si>
  <si>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</si>
  <si>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</si>
  <si>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</si>
  <si>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</si>
  <si>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</si>
  <si>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</si>
  <si>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</si>
  <si>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</si>
  <si>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</si>
  <si>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</si>
  <si>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</si>
  <si>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</si>
  <si>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</si>
  <si>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</si>
  <si>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</si>
  <si>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</si>
  <si>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</si>
  <si>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</si>
  <si>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</si>
  <si>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</si>
  <si>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</si>
  <si>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</si>
  <si>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</si>
  <si>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</si>
  <si>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</si>
  <si>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</si>
  <si>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</si>
  <si>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</si>
  <si>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</si>
  <si>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Coburg (09473);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</si>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</sst>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{D734342C-C84B-410D-A80D-8F455C9F7349}</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6429-49BF-91BB-6EF5BE2B56BC}"/>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{4AFAE572-B644-4AF5-A996-E366465D1898}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429-49BF-91BB-6EF5BE2B56B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{6002E4FD-6EE0-4250-A7CD-54039FDB23DA}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429-49BF-91BB-6EF5BE2B56B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{636B3CD9-EE03-4FC5-8F35-D2C3096381DF}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429-49BF-91BB-6EF5BE2B56B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-1.2560054907343858</c:v>
                </c:pt>
                <c:pt idx="1">
                  <c:v>1.0013227114154917</c:v>
                </c:pt>
                <c:pt idx="2">
                  <c:v>1.1186464311118853</c:v>
                </c:pt>
                <c:pt idx="3">
                  <c:v>1.0875687030768</c:v>
                </c:pt>
              </c:numCache>
            </c:numRef>
          </c:val>
          <c:extLst>
            <c:ext xmlns:c16="http://schemas.microsoft.com/office/drawing/2014/chart" uri="{C3380CC4-5D6E-409C-BE32-E72D297353CC}">
              <c16:uniqueId val="{00000004-6429-49BF-91BB-6EF5BE2B56B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{54218ECA-65F0-4043-9C95-C6D0518DA4E1}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429-49BF-91BB-6EF5BE2B56B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{6DD80A63-D4E4-49F6-BE0C-D3638C2C1CC7}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429-49BF-91BB-6EF5BE2B56B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{00B5037C-C4EA-4B4E-A890-77A1EAE575CE}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429-49BF-91BB-6EF5BE2B56B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{0D9A66F9-E946-4341-A23B-C16DFC7BB328}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429-49BF-91BB-6EF5BE2B56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29-49BF-91BB-6EF5BE2B56B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29-49BF-91BB-6EF5BE2B56B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{72B01362-4961-427F-8FCD-9244C184BDC4}</c15:txfldGUID>
                      <c15:f>Daten_Diagramme!$E$6</c15:f>
                      <c15:dlblFieldTableCache>
                        <c:ptCount val="1"/>
                        <c:pt idx="0">
                          <c:v>-5.8</c:v>
                        </c:pt>
                      </c15:dlblFieldTableCache>
                    </c15:dlblFTEntry>
                  </c15:dlblFieldTable>
                  <c15:showDataLabelsRange val="0"/>
                </c:ext>
                <c:ext xmlns:c16="http://schemas.microsoft.com/office/drawing/2014/chart" uri="{C3380CC4-5D6E-409C-BE32-E72D297353CC}">
                  <c16:uniqueId val="{00000000-F536-4485-80AA-C128874746D9}"/>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{B9041384-F5BD-4522-9986-08E5EF4EA044}</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536-4485-80AA-C128874746D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{F2737F69-BFC3-48E1-B1F0-592FA4629B91}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536-4485-80AA-C128874746D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{419A3F5C-7A8A-4CDB-A830-D26BA9ABFFE7}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536-4485-80AA-C128874746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-5.8322767614562583</c:v>
                </c:pt>
                <c:pt idx="1">
                  <c:v>-1.8915068707011207</c:v>
                </c:pt>
                <c:pt idx="2">
                  <c:v>-2.7637010795899166</c:v>
                </c:pt>
                <c:pt idx="3">
                  <c:v>-2.8655893304673015</c:v>
                </c:pt>
              </c:numCache>
            </c:numRef>
          </c:val>
          <c:extLst>
            <c:ext xmlns:c16="http://schemas.microsoft.com/office/drawing/2014/chart" uri="{C3380CC4-5D6E-409C-BE32-E72D297353CC}">
              <c16:uniqueId val="{00000004-F536-4485-80AA-C128874746D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{692227D6-A43D-45D9-8194-933AC5C8BE96}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536-4485-80AA-C128874746D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{4A3307EF-AB5A-43E9-BD3C-311D1052847B}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536-4485-80AA-C128874746D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{1DA1C943-55C8-4266-8630-361296EC1170}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536-4485-80AA-C128874746D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{0AC766D2-9C2A-4F2B-B893-1D34C8A62A4D}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536-4485-80AA-C128874746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36-4485-80AA-C128874746D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36-4485-80AA-C128874746D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{9057E063-5AC0-4E78-8284-C88ABCD0D776}</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2303-43C5-B86A-80FA773E9AF3}"/>
                </c:ext>
              </c:extLst>
            </c:dLbl>
            <c:dLbl>
              <c:idx val="1"/>
              <c:tx>
                <c:strRef>
                  <c:f>Daten_Diagramme!$D$15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{20331977-2FDC-44A9-83AE-18290212CF15}</c15:txfldGUID>
                      <c15:f>Daten_Diagramme!$D$15</c15:f>
                      <c15:dlblFieldTableCache>
                        <c:ptCount val="1"/>
                        <c:pt idx="0">
                          <c:v>4.5</c:v>
                        </c:pt>
                      </c15:dlblFieldTableCache>
                    </c15:dlblFTEntry>
                  </c15:dlblFieldTable>
                  <c15:showDataLabelsRange val="0"/>
                </c:ext>
                <c:ext xmlns:c16="http://schemas.microsoft.com/office/drawing/2014/chart" uri="{C3380CC4-5D6E-409C-BE32-E72D297353CC}">
                  <c16:uniqueId val="{00000001-2303-43C5-B86A-80FA773E9AF3}"/>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{A27351B0-9674-4434-A00B-2762764AC047}</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2303-43C5-B86A-80FA773E9AF3}"/>
                </c:ext>
              </c:extLst>
            </c:dLbl>
            <c:dLbl>
              <c:idx val="3"/>
              <c:tx>
                <c:strRef>
                  <c:f>Daten_Diagramme!$D$17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{2358F4DD-F9D5-4DFE-AA14-F0E955858728}</c15:txfldGUID>
                      <c15:f>Daten_Diagramme!$D$17</c15:f>
                      <c15:dlblFieldTableCache>
                        <c:ptCount val="1"/>
                        <c:pt idx="0">
                          <c:v>-7.2</c:v>
                        </c:pt>
                      </c15:dlblFieldTableCache>
                    </c15:dlblFTEntry>
                  </c15:dlblFieldTable>
                  <c15:showDataLabelsRange val="0"/>
                </c:ext>
                <c:ext xmlns:c16="http://schemas.microsoft.com/office/drawing/2014/chart" uri="{C3380CC4-5D6E-409C-BE32-E72D297353CC}">
                  <c16:uniqueId val="{00000003-2303-43C5-B86A-80FA773E9AF3}"/>
                </c:ext>
              </c:extLst>
            </c:dLbl>
            <c:dLbl>
              <c:idx val="4"/>
              <c:tx>
                <c:strRef>
                  <c:f>Daten_Diagramme!$D$18</c:f>
                  <c:strCache>
                    <c:ptCount val="1"/>
                    <c:pt idx="0">
                      <c:v>35.4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{0F555212-FF4A-4C2A-8D97-0843863A6162}</c15:txfldGUID>
                      <c15:f>Daten_Diagramme!$D$18</c15:f>
                      <c15:dlblFieldTableCache>
                        <c:ptCount val="1"/>
                        <c:pt idx="0">
                          <c:v>35.4</c:v>
                        </c:pt>
                      </c15:dlblFieldTableCache>
                    </c15:dlblFTEntry>
                  </c15:dlblFieldTable>
                  <c15:showDataLabelsRange val="0"/>
                </c:ext>
                <c:ext xmlns:c16="http://schemas.microsoft.com/office/drawing/2014/chart" uri="{C3380CC4-5D6E-409C-BE32-E72D297353CC}">
                  <c16:uniqueId val="{00000004-2303-43C5-B86A-80FA773E9AF3}"/>
                </c:ext>
              </c:extLst>
            </c:dLbl>
            <c:dLbl>
              <c:idx val="5"/>
              <c:tx>
                <c:strRef>
                  <c:f>Daten_Diagramme!$D$19</c:f>
                  <c:strCache>
                    <c:ptCount val="1"/>
                    <c:pt idx="0">
                      <c:v>-28.7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{DD5AA2C9-1DB9-49D0-A543-524477832096}</c15:txfldGUID>
                      <c15:f>Daten_Diagramme!$D$19</c15:f>
                      <c15:dlblFieldTableCache>
                        <c:ptCount val="1"/>
                        <c:pt idx="0">
                          <c:v>-28.7</c:v>
                        </c:pt>
                      </c15:dlblFieldTableCache>
                    </c15:dlblFTEntry>
                  </c15:dlblFieldTable>
                  <c15:showDataLabelsRange val="0"/>
                </c:ext>
                <c:ext xmlns:c16="http://schemas.microsoft.com/office/drawing/2014/chart" uri="{C3380CC4-5D6E-409C-BE32-E72D297353CC}">
                  <c16:uniqueId val="{00000005-2303-43C5-B86A-80FA773E9AF3}"/>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{BDA885D4-AAE2-4334-B36C-D2880941DAF4}</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2303-43C5-B86A-80FA773E9AF3}"/>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{DFAF5AB4-18B6-46BF-8D92-14E42704EFC1}</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2303-43C5-B86A-80FA773E9AF3}"/>
                </c:ext>
              </c:extLst>
            </c:dLbl>
            <c:dLbl>
              <c:idx val="8"/>
              <c:tx>
                <c:strRef>
                  <c:f>Daten_Diagramme!$D$22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{57EFA41D-A2F6-48A3-91D0-3508469BE98C}</c15:txfldGUID>
                      <c15:f>Daten_Diagramme!$D$22</c15:f>
                      <c15:dlblFieldTableCache>
                        <c:ptCount val="1"/>
                        <c:pt idx="0">
                          <c:v>4.6</c:v>
                        </c:pt>
                      </c15:dlblFieldTableCache>
                    </c15:dlblFTEntry>
                  </c15:dlblFieldTable>
                  <c15:showDataLabelsRange val="0"/>
                </c:ext>
                <c:ext xmlns:c16="http://schemas.microsoft.com/office/drawing/2014/chart" uri="{C3380CC4-5D6E-409C-BE32-E72D297353CC}">
                  <c16:uniqueId val="{00000008-2303-43C5-B86A-80FA773E9AF3}"/>
                </c:ext>
              </c:extLst>
            </c:dLbl>
            <c:dLbl>
              <c:idx val="9"/>
              <c:tx>
                <c:strRef>
                  <c:f>Daten_Diagramme!$D$23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{898A6B33-BB83-4500-8E79-3DC30D7A5431}</c15:txfldGUID>
                      <c15:f>Daten_Diagramme!$D$23</c15:f>
                      <c15:dlblFieldTableCache>
                        <c:ptCount val="1"/>
                        <c:pt idx="0">
                          <c:v>-8.6</c:v>
                        </c:pt>
                      </c15:dlblFieldTableCache>
                    </c15:dlblFTEntry>
                  </c15:dlblFieldTable>
                  <c15:showDataLabelsRange val="0"/>
                </c:ext>
                <c:ext xmlns:c16="http://schemas.microsoft.com/office/drawing/2014/chart" uri="{C3380CC4-5D6E-409C-BE32-E72D297353CC}">
                  <c16:uniqueId val="{00000009-2303-43C5-B86A-80FA773E9AF3}"/>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{E184E109-856D-4645-B198-FF7CC371D1C0}</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2303-43C5-B86A-80FA773E9AF3}"/>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{D1BE3294-96E0-489E-A025-F34D3B98C023}</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2303-43C5-B86A-80FA773E9AF3}"/>
                </c:ext>
              </c:extLst>
            </c:dLbl>
            <c:dLbl>
              <c:idx val="12"/>
              <c:tx>
                <c:strRef>
                  <c:f>Daten_Diagramme!$D$26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{D82349F9-EA1F-4532-AD86-6532C1CF0DB7}</c15:txfldGUID>
                      <c15:f>Daten_Diagramme!$D$26</c15:f>
                      <c15:dlblFieldTableCache>
                        <c:ptCount val="1"/>
                      </c15:dlblFieldTableCache>
                    </c15:dlblFTEntry>
                  </c15:dlblFieldTable>
                  <c15:showDataLabelsRange val="0"/>
                </c:ext>
                <c:ext xmlns:c16="http://schemas.microsoft.com/office/drawing/2014/chart" uri="{C3380CC4-5D6E-409C-BE32-E72D297353CC}">
                  <c16:uniqueId val="{0000000C-2303-43C5-B86A-80FA773E9AF3}"/>
                </c:ext>
              </c:extLst>
            </c:dLbl>
            <c:dLbl>
              <c:idx val="13"/>
              <c:tx>
                <c:strRef>
                  <c:f>Daten_Diagramme!$D$27</c:f>
                  <c:strCache>
                    <c:ptCount val="1"/>
                    <c:pt idx="0">
                      <c:v>35.2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{EA1D2776-029C-4305-9E54-70A49306C0AF}</c15:txfldGUID>
                      <c15:f>Daten_Diagramme!$D$27</c15:f>
                      <c15:dlblFieldTableCache>
                        <c:ptCount val="1"/>
                        <c:pt idx="0">
                          <c:v>35.2</c:v>
                        </c:pt>
                      </c15:dlblFieldTableCache>
                    </c15:dlblFTEntry>
                  </c15:dlblFieldTable>
                  <c15:showDataLabelsRange val="0"/>
                </c:ext>
                <c:ext xmlns:c16="http://schemas.microsoft.com/office/drawing/2014/chart" uri="{C3380CC4-5D6E-409C-BE32-E72D297353CC}">
                  <c16:uniqueId val="{0000000D-2303-43C5-B86A-80FA773E9AF3}"/>
                </c:ext>
              </c:extLst>
            </c:dLbl>
            <c:dLbl>
              <c:idx val="14"/>
              <c:tx>
                <c:strRef>
                  <c:f>Daten_Diagramme!$D$28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{E92BA66F-FCC7-4DED-BE4F-E4957B7DA7D5}</c15:txfldGUID>
                      <c15:f>Daten_Diagramme!$D$28</c15:f>
                      <c15:dlblFieldTableCache>
                        <c:ptCount val="1"/>
                        <c:pt idx="0">
                          <c:v>-5.9</c:v>
                        </c:pt>
                      </c15:dlblFieldTableCache>
                    </c15:dlblFTEntry>
                  </c15:dlblFieldTable>
                  <c15:showDataLabelsRange val="0"/>
                </c:ext>
                <c:ext xmlns:c16="http://schemas.microsoft.com/office/drawing/2014/chart" uri="{C3380CC4-5D6E-409C-BE32-E72D297353CC}">
                  <c16:uniqueId val="{0000000E-2303-43C5-B86A-80FA773E9AF3}"/>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{D429A805-0290-4EE3-8BD9-BBCE8F691D14}</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2303-43C5-B86A-80FA773E9AF3}"/>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{ED033F6F-DEE9-4F93-8043-AA6650F666D6}</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2303-43C5-B86A-80FA773E9AF3}"/>
                </c:ext>
              </c:extLst>
            </c:dLbl>
            <c:dLbl>
              <c:idx val="17"/>
              <c:tx>
                <c:strRef>
                  <c:f>Daten_Diagramme!$D$31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{42E4EF4A-DCFE-4261-8EEA-975AC4C8BE6B}</c15:txfldGUID>
                      <c15:f>Daten_Diagramme!$D$31</c15:f>
                      <c15:dlblFieldTableCache>
                        <c:ptCount val="1"/>
                        <c:pt idx="0">
                          <c:v>5.9</c:v>
                        </c:pt>
                      </c15:dlblFieldTableCache>
                    </c15:dlblFTEntry>
                  </c15:dlblFieldTable>
                  <c15:showDataLabelsRange val="0"/>
                </c:ext>
                <c:ext xmlns:c16="http://schemas.microsoft.com/office/drawing/2014/chart" uri="{C3380CC4-5D6E-409C-BE32-E72D297353CC}">
                  <c16:uniqueId val="{00000011-2303-43C5-B86A-80FA773E9AF3}"/>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{F9ECB13A-2E8E-47F3-858E-002F0F09CB33}</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2303-43C5-B86A-80FA773E9AF3}"/>
                </c:ext>
              </c:extLst>
            </c:dLbl>
            <c:dLbl>
              <c:idx val="19"/>
              <c:tx>
                <c:strRef>
                  <c:f>Daten_Diagramme!$D$33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{A6E3BF13-4A58-4ACB-A891-C66950279F7A}</c15:txfldGUID>
                      <c15:f>Daten_Diagramme!$D$33</c15:f>
                      <c15:dlblFieldTableCache>
                        <c:ptCount val="1"/>
                        <c:pt idx="0">
                          <c:v>0.0</c:v>
                        </c:pt>
                      </c15:dlblFieldTableCache>
                    </c15:dlblFTEntry>
                  </c15:dlblFieldTable>
                  <c15:showDataLabelsRange val="0"/>
                </c:ext>
                <c:ext xmlns:c16="http://schemas.microsoft.com/office/drawing/2014/chart" uri="{C3380CC4-5D6E-409C-BE32-E72D297353CC}">
                  <c16:uniqueId val="{00000013-2303-43C5-B86A-80FA773E9AF3}"/>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{C1AF3294-90BC-4131-B098-33ED9C194785}</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2303-43C5-B86A-80FA773E9AF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{434C1510-502A-49D3-8F5B-FFA523E67813}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303-43C5-B86A-80FA773E9AF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{DAD25315-2315-427C-B2A8-4C9D35F02873}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303-43C5-B86A-80FA773E9AF3}"/>
                </c:ext>
              </c:extLst>
            </c:dLbl>
            <c:dLbl>
              <c:idx val="23"/>
              <c:tx>
                <c:strRef>
                  <c:f>Daten_Diagramme!$D$37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{D55F8B4C-978B-4476-8919-BBF33BAB6054}</c15:txfldGUID>
                      <c15:f>Daten_Diagramme!$D$37</c15:f>
                      <c15:dlblFieldTableCache>
                        <c:ptCount val="1"/>
                        <c:pt idx="0">
                          <c:v>4.5</c:v>
                        </c:pt>
                      </c15:dlblFieldTableCache>
                    </c15:dlblFTEntry>
                  </c15:dlblFieldTable>
                  <c15:showDataLabelsRange val="0"/>
                </c:ext>
                <c:ext xmlns:c16="http://schemas.microsoft.com/office/drawing/2014/chart" uri="{C3380CC4-5D6E-409C-BE32-E72D297353CC}">
                  <c16:uniqueId val="{00000017-2303-43C5-B86A-80FA773E9AF3}"/>
                </c:ext>
              </c:extLst>
            </c:dLbl>
            <c:dLbl>
              <c:idx val="24"/>
              <c:layout>
                <c:manualLayout>
                  <c:x val="4.7769028871392123E-3"/>
                  <c:y val="-4.6876052205785108E-5"/>
                </c:manualLayout>
              </c:layout>
              <c:tx>
                <c:strRef>
                  <c:f>Daten_Diagramme!$D$38</c:f>
                  <c:strCache>
                    <c:ptCount val="1"/>
                    <c:pt idx="0">
                      <c:v>-5.9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{F4903D95-A4DC-4F44-8E60-21FC7A4E33FE}</c15:txfldGUID>
                      <c15:f>Daten_Diagramme!$D$38</c15:f>
                      <c15:dlblFieldTableCache>
                        <c:ptCount val="1"/>
                        <c:pt idx="0">
                          <c:v>-5.9</c:v>
                        </c:pt>
                      </c15:dlblFieldTableCache>
                    </c15:dlblFTEntry>
                  </c15:dlblFieldTable>
                  <c15:showDataLabelsRange val="0"/>
                </c:ext>
                <c:ext xmlns:c16="http://schemas.microsoft.com/office/drawing/2014/chart" uri="{C3380CC4-5D6E-409C-BE32-E72D297353CC}">
                  <c16:uniqueId val="{00000018-2303-43C5-B86A-80FA773E9AF3}"/>
                </c:ext>
              </c:extLst>
            </c:dLbl>
            <c:dLbl>
              <c:idx val="25"/>
              <c:tx>
                <c:strRef>
                  <c:f>Daten_Diagramme!$D$39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{3E44047B-8772-4582-8D35-94627B55F1BB}</c15:txfldGUID>
                      <c15:f>Daten_Diagramme!$D$39</c15:f>
                      <c15:dlblFieldTableCache>
                        <c:ptCount val="1"/>
                        <c:pt idx="0">
                          <c:v>3.8</c:v>
                        </c:pt>
                      </c15:dlblFieldTableCache>
                    </c15:dlblFTEntry>
                  </c15:dlblFieldTable>
                  <c15:showDataLabelsRange val="0"/>
                </c:ext>
                <c:ext xmlns:c16="http://schemas.microsoft.com/office/drawing/2014/chart" uri="{C3380CC4-5D6E-409C-BE32-E72D297353CC}">
                  <c16:uniqueId val="{00000019-2303-43C5-B86A-80FA773E9AF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{69082CB7-E14B-44CF-BB84-945B27E99D14}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303-43C5-B86A-80FA773E9AF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{5F6D41BD-8C7A-4DC1-8505-D215421779B0}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303-43C5-B86A-80FA773E9AF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{83AF53B2-CE3C-477A-8E4B-556D7DE30EE2}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303-43C5-B86A-80FA773E9AF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{AB690930-3454-4FB0-B6AA-4D853B2498DC}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303-43C5-B86A-80FA773E9AF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{38F46F98-DE7C-46F4-84C0-0B16AD6094C6}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303-43C5-B86A-80FA773E9AF3}"/>
                </c:ext>
              </c:extLst>
            </c:dLbl>
            <c:dLbl>
              <c:idx val="31"/>
              <c:tx>
                <c:strRef>
                  <c:f>Daten_Diagramme!$D$45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{FB78A9BA-6BFB-41C3-B11E-1270D916CB48}</c15:txfldGUID>
                      <c15:f>Daten_Diagramme!$D$45</c15:f>
                      <c15:dlblFieldTableCache>
                        <c:ptCount val="1"/>
                        <c:pt idx="0">
                          <c:v>3.8</c:v>
                        </c:pt>
                      </c15:dlblFieldTableCache>
                    </c15:dlblFTEntry>
                  </c15:dlblFieldTable>
                  <c15:showDataLabelsRange val="0"/>
                </c:ext>
                <c:ext xmlns:c16="http://schemas.microsoft.com/office/drawing/2014/chart" uri="{C3380CC4-5D6E-409C-BE32-E72D297353CC}">
                  <c16:uniqueId val="{0000001F-2303-43C5-B86A-80FA773E9A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-1.2560054907343858</c:v>
                </c:pt>
                <c:pt idx="1">
                  <c:v>4.5197740112994351</c:v>
                </c:pt>
                <c:pt idx="2">
                  <c:v>0.23148148148148148</c:v>
                </c:pt>
                <c:pt idx="3">
                  <c:v>-7.1505293846862052</c:v>
                </c:pt>
                <c:pt idx="4">
                  <c:v>35.379188712522044</c:v>
                </c:pt>
                <c:pt idx="5">
                  <c:v>-28.697236562405102</c:v>
                </c:pt>
                <c:pt idx="6">
                  <c:v>-1.2455023526155549</c:v>
                </c:pt>
                <c:pt idx="7">
                  <c:v>1.7613636363636365</c:v>
                </c:pt>
                <c:pt idx="8">
                  <c:v>4.6490004649000465</c:v>
                </c:pt>
                <c:pt idx="9">
                  <c:v>-8.56</c:v>
                </c:pt>
                <c:pt idx="10">
                  <c:v>-0.35714285714285715</c:v>
                </c:pt>
                <c:pt idx="11">
                  <c:v>0</c:v>
                </c:pt>
                <c:pt idx="12">
                  <c:v>68.211920529801318</c:v>
                </c:pt>
                <c:pt idx="13">
                  <c:v>35.191256830601091</c:v>
                </c:pt>
                <c:pt idx="14">
                  <c:v>-5.9405940594059405</c:v>
                </c:pt>
                <c:pt idx="15">
                  <c:v>0</c:v>
                </c:pt>
                <c:pt idx="16">
                  <c:v>5.1006711409395971</c:v>
                </c:pt>
                <c:pt idx="17">
                  <c:v>5.9360730593607309</c:v>
                </c:pt>
                <c:pt idx="18">
                  <c:v>1.1874469889737065</c:v>
                </c:pt>
                <c:pt idx="19">
                  <c:v>3.9032006245121001E-2</c:v>
                </c:pt>
                <c:pt idx="20">
                  <c:v>-2.2900763358778624</c:v>
                </c:pt>
                <c:pt idx="21">
                  <c:v>0</c:v>
                </c:pt>
                <c:pt idx="23">
                  <c:v>4.5197740112994351</c:v>
                </c:pt>
                <c:pt idx="24">
                  <c:v>-5.9109418100617361</c:v>
                </c:pt>
                <c:pt idx="25">
                  <c:v>3.8217951517798645</c:v>
                </c:pt>
              </c:numCache>
            </c:numRef>
          </c:val>
          <c:extLst>
            <c:ext xmlns:c16="http://schemas.microsoft.com/office/drawing/2014/chart" uri="{C3380CC4-5D6E-409C-BE32-E72D297353CC}">
              <c16:uniqueId val="{00000020-2303-43C5-B86A-80FA773E9AF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{63E0F05E-2D72-42E1-A035-37571DD39C6D}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303-43C5-B86A-80FA773E9AF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{5BEBC256-CA92-4B5B-9ED1-25C1BA891EE5}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303-43C5-B86A-80FA773E9AF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{CB1ADC30-7C34-4719-A205-FDD7CE407516}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303-43C5-B86A-80FA773E9AF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{96FCA848-4089-480C-B628-F97AD9F370E1}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303-43C5-B86A-80FA773E9AF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{AD350ED6-050C-4050-A1CC-1B37C62E1DE2}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303-43C5-B86A-80FA773E9AF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{52731ADF-25B8-4365-B923-0898D285E92D}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303-43C5-B86A-80FA773E9AF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{2BA18ADD-6422-4DDF-853D-E5D9981B77C3}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303-43C5-B86A-80FA773E9AF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{817AC402-2982-4165-8ECE-466E0009758D}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303-43C5-B86A-80FA773E9AF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{FC2D3E09-A24F-48B5-AA8A-81556493ABAA}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303-43C5-B86A-80FA773E9AF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{6EBA31E2-939F-41D8-BCD3-9CC44A252C07}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303-43C5-B86A-80FA773E9AF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{B88D6F66-C3FD-43FF-875B-7F24721B5B3E}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303-43C5-B86A-80FA773E9AF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{CBDD604C-5EFB-4209-9704-AB440404F06D}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303-43C5-B86A-80FA773E9AF3}"/>
                </c:ext>
              </c:extLst>
            </c:dLbl>
            <c:dLbl>
              <c:idx val="12"/>
              <c:tx>
                <c:strRef>
                  <c:f>Daten_Diagramme!$F$26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{B5E23635-AE44-4B4D-A17B-7788A91A4817}</c15:txfldGUID>
                      <c15:f>Daten_Diagramme!$F$26</c15:f>
                      <c15:dlblFieldTableCache>
                        <c:ptCount val="1"/>
                        <c:pt idx="0">
                          <c:v>&gt; 50</c:v>
                        </c:pt>
                      </c15:dlblFieldTableCache>
                    </c15:dlblFTEntry>
                  </c15:dlblFieldTable>
                  <c15:showDataLabelsRange val="0"/>
                </c:ext>
                <c:ext xmlns:c16="http://schemas.microsoft.com/office/drawing/2014/chart" uri="{C3380CC4-5D6E-409C-BE32-E72D297353CC}">
                  <c16:uniqueId val="{0000002D-2303-43C5-B86A-80FA773E9AF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{67EB49F7-AD12-4D81-AD03-F1BD9F7A80C6}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303-43C5-B86A-80FA773E9AF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{98984372-B0C7-41F0-A2A5-6E70880D41F9}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303-43C5-B86A-80FA773E9AF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{D3205DCC-C28A-4D1C-ABD4-738B86C97ED4}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303-43C5-B86A-80FA773E9AF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{E8B2B618-B6E8-4F0D-BE39-F67FCCE8E3B9}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303-43C5-B86A-80FA773E9AF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{E20C862D-A5F8-43D9-864C-000F50B54AE7}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303-43C5-B86A-80FA773E9AF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{AB05A043-7BB1-4D8C-89CB-484CC3A7CF22}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303-43C5-B86A-80FA773E9AF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{FDEBDCF1-E57B-4B63-A9B7-FB3ABB8DE9ED}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303-43C5-B86A-80FA773E9AF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{AD791A05-B7F6-485C-92F5-8C6B519921E2}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303-43C5-B86A-80FA773E9AF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{FE182015-D712-445E-BE8B-204E80C80B04}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303-43C5-B86A-80FA773E9AF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{F4964E4C-CAE4-48F9-8047-E433CD13A970}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303-43C5-B86A-80FA773E9AF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{5E3AC9A8-5AAA-4F6E-97A2-6015840EEC78}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303-43C5-B86A-80FA773E9AF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{E84FE41C-F13A-4893-A3A5-919D6FC85B80}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303-43C5-B86A-80FA773E9AF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{D49D4F8E-5188-4446-AF56-7F1B705348B2}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303-43C5-B86A-80FA773E9AF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{ADB601CA-7A67-4A93-BAF3-82542A882C5C}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303-43C5-B86A-80FA773E9AF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{74C8743A-5BB5-4ED9-AF1A-0996021F88CF}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303-43C5-B86A-80FA773E9AF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{616013D7-B4A7-4E17-9B51-A0AEC02149B8}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303-43C5-B86A-80FA773E9AF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{808AE567-CBDD-48A8-AAEA-0009D599092C}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303-43C5-B86A-80FA773E9AF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{B5FC2ABE-0E54-4CBC-B0C6-380D2F5AB6B1}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303-43C5-B86A-80FA773E9AF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{275F2D09-1379-46AD-B177-AF8B41E5CD13}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303-43C5-B86A-80FA773E9A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303-43C5-B86A-80FA773E9AF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303-43C5-B86A-80FA773E9AF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{AC972CC6-6233-4158-BE59-8908AB7ED98A}</c15:txfldGUID>
                      <c15:f>Daten_Diagramme!$E$14</c15:f>
                      <c15:dlblFieldTableCache>
                        <c:ptCount val="1"/>
                        <c:pt idx="0">
                          <c:v>-5.8</c:v>
                        </c:pt>
                      </c15:dlblFieldTableCache>
                    </c15:dlblFTEntry>
                  </c15:dlblFieldTable>
                  <c15:showDataLabelsRange val="0"/>
                </c:ext>
                <c:ext xmlns:c16="http://schemas.microsoft.com/office/drawing/2014/chart" uri="{C3380CC4-5D6E-409C-BE32-E72D297353CC}">
                  <c16:uniqueId val="{00000000-AE54-4B61-B5DB-82A2602AB87D}"/>
                </c:ext>
              </c:extLst>
            </c:dLbl>
            <c:dLbl>
              <c:idx val="1"/>
              <c:tx>
                <c:strRef>
                  <c:f>Daten_Diagramme!$E$15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{6180B3A2-B36A-4C04-B5EB-9C95A6AEA11C}</c15:txfldGUID>
                      <c15:f>Daten_Diagramme!$E$15</c15:f>
                      <c15:dlblFieldTableCache>
                        <c:ptCount val="1"/>
                        <c:pt idx="0">
                          <c:v>11.3</c:v>
                        </c:pt>
                      </c15:dlblFieldTableCache>
                    </c15:dlblFTEntry>
                  </c15:dlblFieldTable>
                  <c15:showDataLabelsRange val="0"/>
                </c:ext>
                <c:ext xmlns:c16="http://schemas.microsoft.com/office/drawing/2014/chart" uri="{C3380CC4-5D6E-409C-BE32-E72D297353CC}">
                  <c16:uniqueId val="{00000001-AE54-4B61-B5DB-82A2602AB87D}"/>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{20988CAA-61C8-4E48-A6E1-06AD56EB1078}</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AE54-4B61-B5DB-82A2602AB87D}"/>
                </c:ext>
              </c:extLst>
            </c:dLbl>
            <c:dLbl>
              <c:idx val="3"/>
              <c:tx>
                <c:strRef>
                  <c:f>Daten_Diagramme!$E$17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{A9735065-D4F9-4CD7-97D4-0335C9AF496A}</c15:txfldGUID>
                      <c15:f>Daten_Diagramme!$E$17</c15:f>
                      <c15:dlblFieldTableCache>
                        <c:ptCount val="1"/>
                        <c:pt idx="0">
                          <c:v>-10.0</c:v>
                        </c:pt>
                      </c15:dlblFieldTableCache>
                    </c15:dlblFTEntry>
                  </c15:dlblFieldTable>
                  <c15:showDataLabelsRange val="0"/>
                </c:ext>
                <c:ext xmlns:c16="http://schemas.microsoft.com/office/drawing/2014/chart" uri="{C3380CC4-5D6E-409C-BE32-E72D297353CC}">
                  <c16:uniqueId val="{00000003-AE54-4B61-B5DB-82A2602AB87D}"/>
                </c:ext>
              </c:extLst>
            </c:dLbl>
            <c:dLbl>
              <c:idx val="4"/>
              <c:tx>
                <c:strRef>
                  <c:f>Daten_Diagramme!$E$18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{FD592370-567A-4E6D-8D1D-1AE59FBE4ADE}</c15:txfldGUID>
                      <c15:f>Daten_Diagramme!$E$18</c15:f>
                      <c15:dlblFieldTableCache>
                        <c:ptCount val="1"/>
                        <c:pt idx="0">
                          <c:v>-8.2</c:v>
                        </c:pt>
                      </c15:dlblFieldTableCache>
                    </c15:dlblFTEntry>
                  </c15:dlblFieldTable>
                  <c15:showDataLabelsRange val="0"/>
                </c:ext>
                <c:ext xmlns:c16="http://schemas.microsoft.com/office/drawing/2014/chart" uri="{C3380CC4-5D6E-409C-BE32-E72D297353CC}">
                  <c16:uniqueId val="{00000004-AE54-4B61-B5DB-82A2602AB87D}"/>
                </c:ext>
              </c:extLst>
            </c:dLbl>
            <c:dLbl>
              <c:idx val="5"/>
              <c:tx>
                <c:strRef>
                  <c:f>Daten_Diagramme!$E$19</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{16759962-10AD-4DF1-9D01-4596570B908D}</c15:txfldGUID>
                      <c15:f>Daten_Diagramme!$E$19</c15:f>
                      <c15:dlblFieldTableCache>
                        <c:ptCount val="1"/>
                        <c:pt idx="0">
                          <c:v>-15.2</c:v>
                        </c:pt>
                      </c15:dlblFieldTableCache>
                    </c15:dlblFTEntry>
                  </c15:dlblFieldTable>
                  <c15:showDataLabelsRange val="0"/>
                </c:ext>
                <c:ext xmlns:c16="http://schemas.microsoft.com/office/drawing/2014/chart" uri="{C3380CC4-5D6E-409C-BE32-E72D297353CC}">
                  <c16:uniqueId val="{00000005-AE54-4B61-B5DB-82A2602AB87D}"/>
                </c:ext>
              </c:extLst>
            </c:dLbl>
            <c:dLbl>
              <c:idx val="6"/>
              <c:tx>
                <c:strRef>
                  <c:f>Daten_Diagramme!$E$20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{694FB2EB-2091-4648-A1EA-2CCF8EAC0E66}</c15:txfldGUID>
                      <c15:f>Daten_Diagramme!$E$20</c15:f>
                      <c15:dlblFieldTableCache>
                        <c:ptCount val="1"/>
                        <c:pt idx="0">
                          <c:v>-6.3</c:v>
                        </c:pt>
                      </c15:dlblFieldTableCache>
                    </c15:dlblFTEntry>
                  </c15:dlblFieldTable>
                  <c15:showDataLabelsRange val="0"/>
                </c:ext>
                <c:ext xmlns:c16="http://schemas.microsoft.com/office/drawing/2014/chart" uri="{C3380CC4-5D6E-409C-BE32-E72D297353CC}">
                  <c16:uniqueId val="{00000006-AE54-4B61-B5DB-82A2602AB87D}"/>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{F57ADA8E-23BB-41D9-83DE-DCC256BAAAE0}</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AE54-4B61-B5DB-82A2602AB87D}"/>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{4D253270-4128-47E5-9FE4-D45BB43DA646}</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AE54-4B61-B5DB-82A2602AB87D}"/>
                </c:ext>
              </c:extLst>
            </c:dLbl>
            <c:dLbl>
              <c:idx val="9"/>
              <c:tx>
                <c:strRef>
                  <c:f>Daten_Diagramme!$E$23</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{5AF2892A-FE6B-4836-B86D-F6BC1684AECF}</c15:txfldGUID>
                      <c15:f>Daten_Diagramme!$E$23</c15:f>
                      <c15:dlblFieldTableCache>
                        <c:ptCount val="1"/>
                        <c:pt idx="0">
                          <c:v>-18.1</c:v>
                        </c:pt>
                      </c15:dlblFieldTableCache>
                    </c15:dlblFTEntry>
                  </c15:dlblFieldTable>
                  <c15:showDataLabelsRange val="0"/>
                </c:ext>
                <c:ext xmlns:c16="http://schemas.microsoft.com/office/drawing/2014/chart" uri="{C3380CC4-5D6E-409C-BE32-E72D297353CC}">
                  <c16:uniqueId val="{00000009-AE54-4B61-B5DB-82A2602AB87D}"/>
                </c:ext>
              </c:extLst>
            </c:dLbl>
            <c:dLbl>
              <c:idx val="10"/>
              <c:tx>
                <c:strRef>
                  <c:f>Daten_Diagramme!$E$24</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{4B8EAC4C-F387-4583-A976-AFC9B62A6236}</c15:txfldGUID>
                      <c15:f>Daten_Diagramme!$E$24</c15:f>
                      <c15:dlblFieldTableCache>
                        <c:ptCount val="1"/>
                        <c:pt idx="0">
                          <c:v>-12.6</c:v>
                        </c:pt>
                      </c15:dlblFieldTableCache>
                    </c15:dlblFTEntry>
                  </c15:dlblFieldTable>
                  <c15:showDataLabelsRange val="0"/>
                </c:ext>
                <c:ext xmlns:c16="http://schemas.microsoft.com/office/drawing/2014/chart" uri="{C3380CC4-5D6E-409C-BE32-E72D297353CC}">
                  <c16:uniqueId val="{0000000A-AE54-4B61-B5DB-82A2602AB87D}"/>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{09F16C66-56D8-4AF9-9E1A-DB99102B90AC}</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AE54-4B61-B5DB-82A2602AB87D}"/>
                </c:ext>
              </c:extLst>
            </c:dLbl>
            <c:dLbl>
              <c:idx val="12"/>
              <c:tx>
                <c:strRef>
                  <c:f>Daten_Diagramme!$E$26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{A111B199-E077-4319-95B5-3574180A990B}</c15:txfldGUID>
                      <c15:f>Daten_Diagramme!$E$26</c15:f>
                      <c15:dlblFieldTableCache>
                        <c:ptCount val="1"/>
                        <c:pt idx="0">
                          <c:v>-6.1</c:v>
                        </c:pt>
                      </c15:dlblFieldTableCache>
                    </c15:dlblFTEntry>
                  </c15:dlblFieldTable>
                  <c15:showDataLabelsRange val="0"/>
                </c:ext>
                <c:ext xmlns:c16="http://schemas.microsoft.com/office/drawing/2014/chart" uri="{C3380CC4-5D6E-409C-BE32-E72D297353CC}">
                  <c16:uniqueId val="{0000000C-AE54-4B61-B5DB-82A2602AB87D}"/>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{9B880D03-E456-4286-9691-8061DACCEAEE}</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AE54-4B61-B5DB-82A2602AB87D}"/>
                </c:ext>
              </c:extLst>
            </c:dLbl>
            <c:dLbl>
              <c:idx val="14"/>
              <c:tx>
                <c:strRef>
                  <c:f>Daten_Diagramme!$E$28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{DE5EF3DC-02D0-4EA5-BFBE-4A2B30EABBA7}</c15:txfldGUID>
                      <c15:f>Daten_Diagramme!$E$28</c15:f>
                      <c15:dlblFieldTableCache>
                        <c:ptCount val="1"/>
                        <c:pt idx="0">
                          <c:v>-5.7</c:v>
                        </c:pt>
                      </c15:dlblFieldTableCache>
                    </c15:dlblFTEntry>
                  </c15:dlblFieldTable>
                  <c15:showDataLabelsRange val="0"/>
                </c:ext>
                <c:ext xmlns:c16="http://schemas.microsoft.com/office/drawing/2014/chart" uri="{C3380CC4-5D6E-409C-BE32-E72D297353CC}">
                  <c16:uniqueId val="{0000000E-AE54-4B61-B5DB-82A2602AB87D}"/>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{DB662A35-296D-424A-949C-170BC4430B16}</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AE54-4B61-B5DB-82A2602AB87D}"/>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{3301F43A-296D-490E-84B3-8C3B16DDFFB5}</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AE54-4B61-B5DB-82A2602AB87D}"/>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{6ABBF228-1041-469D-827A-F5571B29DD87}</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AE54-4B61-B5DB-82A2602AB87D}"/>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{D5AC2B27-0A38-434F-91A2-4DA2026BF8A2}</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AE54-4B61-B5DB-82A2602AB87D}"/>
                </c:ext>
              </c:extLst>
            </c:dLbl>
            <c:dLbl>
              <c:idx val="19"/>
              <c:tx>
                <c:strRef>
                  <c:f>Daten_Diagramme!$E$33</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{D7D319F3-61DA-4D9F-A912-528C03CD1B9D}</c15:txfldGUID>
                      <c15:f>Daten_Diagramme!$E$33</c15:f>
                      <c15:dlblFieldTableCache>
                        <c:ptCount val="1"/>
                        <c:pt idx="0">
                          <c:v>12.1</c:v>
                        </c:pt>
                      </c15:dlblFieldTableCache>
                    </c15:dlblFTEntry>
                  </c15:dlblFieldTable>
                  <c15:showDataLabelsRange val="0"/>
                </c:ext>
                <c:ext xmlns:c16="http://schemas.microsoft.com/office/drawing/2014/chart" uri="{C3380CC4-5D6E-409C-BE32-E72D297353CC}">
                  <c16:uniqueId val="{00000013-AE54-4B61-B5DB-82A2602AB87D}"/>
                </c:ext>
              </c:extLst>
            </c:dLbl>
            <c:dLbl>
              <c:idx val="20"/>
              <c:tx>
                <c:strRef>
                  <c:f>Daten_Diagramme!$E$34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{FF0EC145-DC66-4C10-A25C-B556DAA6736E}</c15:txfldGUID>
                      <c15:f>Daten_Diagramme!$E$34</c15:f>
                      <c15:dlblFieldTableCache>
                        <c:ptCount val="1"/>
                        <c:pt idx="0">
                          <c:v>-6.2</c:v>
                        </c:pt>
                      </c15:dlblFieldTableCache>
                    </c15:dlblFTEntry>
                  </c15:dlblFieldTable>
                  <c15:showDataLabelsRange val="0"/>
                </c:ext>
                <c:ext xmlns:c16="http://schemas.microsoft.com/office/drawing/2014/chart" uri="{C3380CC4-5D6E-409C-BE32-E72D297353CC}">
                  <c16:uniqueId val="{00000014-AE54-4B61-B5DB-82A2602AB87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{2E804DF9-CC76-4F28-B298-04DC4D9FAD8A}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E54-4B61-B5DB-82A2602AB87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{4F246B73-5418-4653-A593-573B2632C6F4}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E54-4B61-B5DB-82A2602AB87D}"/>
                </c:ext>
              </c:extLst>
            </c:dLbl>
            <c:dLbl>
              <c:idx val="23"/>
              <c:tx>
                <c:strRef>
                  <c:f>Daten_Diagramme!$E$37</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{C746F4C9-62F6-4585-83EB-12BB8F54A62B}</c15:txfldGUID>
                      <c15:f>Daten_Diagramme!$E$37</c15:f>
                      <c15:dlblFieldTableCache>
                        <c:ptCount val="1"/>
                        <c:pt idx="0">
                          <c:v>11.3</c:v>
                        </c:pt>
                      </c15:dlblFieldTableCache>
                    </c15:dlblFTEntry>
                  </c15:dlblFieldTable>
                  <c15:showDataLabelsRange val="0"/>
                </c:ext>
                <c:ext xmlns:c16="http://schemas.microsoft.com/office/drawing/2014/chart" uri="{C3380CC4-5D6E-409C-BE32-E72D297353CC}">
                  <c16:uniqueId val="{00000017-AE54-4B61-B5DB-82A2602AB87D}"/>
                </c:ext>
              </c:extLst>
            </c:dLbl>
            <c:dLbl>
              <c:idx val="24"/>
              <c:tx>
                <c:strRef>
                  <c:f>Daten_Diagramme!$E$38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{FA3DE132-F9C0-46B2-8682-412DA39C077E}</c15:txfldGUID>
                      <c15:f>Daten_Diagramme!$E$38</c15:f>
                      <c15:dlblFieldTableCache>
                        <c:ptCount val="1"/>
                        <c:pt idx="0">
                          <c:v>-7.0</c:v>
                        </c:pt>
                      </c15:dlblFieldTableCache>
                    </c15:dlblFTEntry>
                  </c15:dlblFieldTable>
                  <c15:showDataLabelsRange val="0"/>
                </c:ext>
                <c:ext xmlns:c16="http://schemas.microsoft.com/office/drawing/2014/chart" uri="{C3380CC4-5D6E-409C-BE32-E72D297353CC}">
                  <c16:uniqueId val="{00000018-AE54-4B61-B5DB-82A2602AB87D}"/>
                </c:ext>
              </c:extLst>
            </c:dLbl>
            <c:dLbl>
              <c:idx val="25"/>
              <c:tx>
                <c:strRef>
                  <c:f>Daten_Diagramme!$E$39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{7722620E-69F6-4681-84EB-E45E52AAD19F}</c15:txfldGUID>
                      <c15:f>Daten_Diagramme!$E$39</c15:f>
                      <c15:dlblFieldTableCache>
                        <c:ptCount val="1"/>
                        <c:pt idx="0">
                          <c:v>-5.9</c:v>
                        </c:pt>
                      </c15:dlblFieldTableCache>
                    </c15:dlblFTEntry>
                  </c15:dlblFieldTable>
                  <c15:showDataLabelsRange val="0"/>
                </c:ext>
                <c:ext xmlns:c16="http://schemas.microsoft.com/office/drawing/2014/chart" uri="{C3380CC4-5D6E-409C-BE32-E72D297353CC}">
                  <c16:uniqueId val="{00000019-AE54-4B61-B5DB-82A2602AB87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{1E30CBBB-A127-43C6-B53F-1E3D5276AC5D}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E54-4B61-B5DB-82A2602AB87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{DBA27BB7-24D5-4DF3-9366-58034FEA8406}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E54-4B61-B5DB-82A2602AB87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{E0358277-026A-4B09-82AB-522CEF9A4CD6}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E54-4B61-B5DB-82A2602AB87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{991A4F20-79E1-4A5D-9A51-1D0658C8567D}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E54-4B61-B5DB-82A2602AB87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{8170DD52-0874-4C0B-99D4-1153AEB80504}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E54-4B61-B5DB-82A2602AB87D}"/>
                </c:ext>
              </c:extLst>
            </c:dLbl>
            <c:dLbl>
              <c:idx val="31"/>
              <c:tx>
                <c:strRef>
                  <c:f>Daten_Diagramme!$E$45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{55CC00DA-BEBC-46AD-B9FF-304E423518F7}</c15:txfldGUID>
                      <c15:f>Daten_Diagramme!$E$45</c15:f>
                      <c15:dlblFieldTableCache>
                        <c:ptCount val="1"/>
                        <c:pt idx="0">
                          <c:v>-5.9</c:v>
                        </c:pt>
                      </c15:dlblFieldTableCache>
                    </c15:dlblFTEntry>
                  </c15:dlblFieldTable>
                  <c15:showDataLabelsRange val="0"/>
                </c:ext>
                <c:ext xmlns:c16="http://schemas.microsoft.com/office/drawing/2014/chart" uri="{C3380CC4-5D6E-409C-BE32-E72D297353CC}">
                  <c16:uniqueId val="{0000001F-AE54-4B61-B5DB-82A2602AB87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-5.8322767614562583</c:v>
                </c:pt>
                <c:pt idx="1">
                  <c:v>11.340206185567011</c:v>
                </c:pt>
                <c:pt idx="2">
                  <c:v>0</c:v>
                </c:pt>
                <c:pt idx="3">
                  <c:v>-10.046189376443419</c:v>
                </c:pt>
                <c:pt idx="4">
                  <c:v>-8.2446808510638299</c:v>
                </c:pt>
                <c:pt idx="5">
                  <c:v>-15.24822695035461</c:v>
                </c:pt>
                <c:pt idx="6">
                  <c:v>-6.25</c:v>
                </c:pt>
                <c:pt idx="7">
                  <c:v>1.0676156583629892</c:v>
                </c:pt>
                <c:pt idx="8">
                  <c:v>1.2944983818770226</c:v>
                </c:pt>
                <c:pt idx="9">
                  <c:v>-18.129770992366414</c:v>
                </c:pt>
                <c:pt idx="10">
                  <c:v>-12.587412587412587</c:v>
                </c:pt>
                <c:pt idx="11">
                  <c:v>0</c:v>
                </c:pt>
                <c:pt idx="12">
                  <c:v>-6.1224489795918364</c:v>
                </c:pt>
                <c:pt idx="13">
                  <c:v>1.1811023622047243</c:v>
                </c:pt>
                <c:pt idx="14">
                  <c:v>-5.666666666666667</c:v>
                </c:pt>
                <c:pt idx="15">
                  <c:v>0</c:v>
                </c:pt>
                <c:pt idx="16">
                  <c:v>5</c:v>
                </c:pt>
                <c:pt idx="17">
                  <c:v>-2.816901408450704</c:v>
                </c:pt>
                <c:pt idx="18">
                  <c:v>1.834862385321101</c:v>
                </c:pt>
                <c:pt idx="19">
                  <c:v>12.056737588652481</c:v>
                </c:pt>
                <c:pt idx="20">
                  <c:v>-6.2334217506631298</c:v>
                </c:pt>
                <c:pt idx="21">
                  <c:v>0</c:v>
                </c:pt>
                <c:pt idx="23">
                  <c:v>11.340206185567011</c:v>
                </c:pt>
                <c:pt idx="24">
                  <c:v>-6.9709543568464731</c:v>
                </c:pt>
                <c:pt idx="25">
                  <c:v>-5.9018724816307184</c:v>
                </c:pt>
              </c:numCache>
            </c:numRef>
          </c:val>
          <c:extLst>
            <c:ext xmlns:c16="http://schemas.microsoft.com/office/drawing/2014/chart" uri="{C3380CC4-5D6E-409C-BE32-E72D297353CC}">
              <c16:uniqueId val="{00000020-AE54-4B61-B5DB-82A2602AB87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{A746FE99-07D4-41FC-B618-B356A0771F4C}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E54-4B61-B5DB-82A2602AB87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{80D664E9-0955-457D-886D-6A0A900A48A3}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E54-4B61-B5DB-82A2602AB87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{27CFD72C-DFBC-40B7-AC23-436E5A8E30C0}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E54-4B61-B5DB-82A2602AB87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{1F8D4F95-FF5E-47D3-98C5-794F80C16720}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E54-4B61-B5DB-82A2602AB87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{996809AC-AF95-4BEF-A616-1124E9188B67}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E54-4B61-B5DB-82A2602AB87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{1D124052-044D-4F6E-903A-CEADD3C21B3B}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E54-4B61-B5DB-82A2602AB87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{CBF10597-5FB5-48D3-BDD9-1EB62F2C7DF2}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E54-4B61-B5DB-82A2602AB87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{9A02E52A-3153-4469-AE10-D5258E9BCD6A}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E54-4B61-B5DB-82A2602AB87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{BF37BC0C-D50E-49EE-A933-FE2498D5FAD6}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E54-4B61-B5DB-82A2602AB87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{5452CA56-DABA-41BB-B876-11508EA49782}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E54-4B61-B5DB-82A2602AB87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{01257321-3AD5-4AD7-A588-00D76C0ABAB1}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E54-4B61-B5DB-82A2602AB87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{9AC6C7F7-6797-47B0-92A5-20C358722DB2}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E54-4B61-B5DB-82A2602AB87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{21C1485A-4812-408F-ADCA-3FB3B7C39B7D}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E54-4B61-B5DB-82A2602AB87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{9C079B7F-2A58-41B2-92B9-D70969F78D36}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E54-4B61-B5DB-82A2602AB87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{D5F78BFD-00E0-4657-96D8-91A6552B0D1E}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E54-4B61-B5DB-82A2602AB87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{81993677-85C3-44E7-AB17-C26D0A3DE2CC}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E54-4B61-B5DB-82A2602AB87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{DF9BB017-72AC-48CB-B8DD-6013ADE885B3}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E54-4B61-B5DB-82A2602AB87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{07AC105D-8B42-4ABB-BA0E-6EBCF78F0494}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E54-4B61-B5DB-82A2602AB87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{E6B83239-E714-40D7-A350-9F1163ADAA69}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E54-4B61-B5DB-82A2602AB87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{9759C73E-3B81-4957-840A-0554C2799F6B}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E54-4B61-B5DB-82A2602AB87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{7B9A785A-3D22-4084-A83B-6EFFCE113472}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E54-4B61-B5DB-82A2602AB87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{D28788BE-62C9-4DF6-AC5B-3D5F1F8054A8}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E54-4B61-B5DB-82A2602AB87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{41AA028D-509A-409C-8D8B-DF880939EAF2}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E54-4B61-B5DB-82A2602AB87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{661BB157-4513-4695-98E0-595397781F18}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E54-4B61-B5DB-82A2602AB87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{57182D94-8703-4950-8822-A2321163A6D1}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E54-4B61-B5DB-82A2602AB87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{58F17923-B2CF-4827-8D7D-970BC6CA976F}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E54-4B61-B5DB-82A2602AB87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{A9B60D8C-87BF-4D5D-B8F1-E691651739AC}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E54-4B61-B5DB-82A2602AB87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{BEC155F2-978B-4176-B021-38FB18127CE8}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E54-4B61-B5DB-82A2602AB87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{38FD22F0-D035-44BA-9828-2755A7A014BB}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E54-4B61-B5DB-82A2602AB87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{7BFC2646-3FA5-4523-A11E-EAC1C1DD5983}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E54-4B61-B5DB-82A2602AB87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{1F326B91-21E2-4672-AC6A-03F3116CE2A5}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E54-4B61-B5DB-82A2602AB87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{8AE42C01-F3F3-417E-8D0E-3DCCD02D7D1D}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E54-4B61-B5DB-82A2602AB87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E54-4B61-B5DB-82A2602AB87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E54-4B61-B5DB-82A2602AB87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{A1BCA9AD-FF06-4D8D-9C22-A014A09C2F4F}</c15:txfldGUID>
                      <c15:f>Diagramm!$I$46</c15:f>
                      <c15:dlblFieldTableCache>
                        <c:ptCount val="1"/>
                      </c15:dlblFieldTableCache>
                    </c15:dlblFTEntry>
                  </c15:dlblFieldTable>
                  <c15:showDataLabelsRange val="0"/>
                </c:ext>
                <c:ext xmlns:c16="http://schemas.microsoft.com/office/drawing/2014/chart" uri="{C3380CC4-5D6E-409C-BE32-E72D297353CC}">
                  <c16:uniqueId val="{00000000-9047-4499-8C65-AF28EEA1BC5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{65EBCFFC-81D8-4246-B3B2-4B5A6534CA2A}</c15:txfldGUID>
                      <c15:f>Diagramm!$I$47</c15:f>
                      <c15:dlblFieldTableCache>
                        <c:ptCount val="1"/>
                      </c15:dlblFieldTableCache>
                    </c15:dlblFTEntry>
                  </c15:dlblFieldTable>
                  <c15:showDataLabelsRange val="0"/>
                </c:ext>
                <c:ext xmlns:c16="http://schemas.microsoft.com/office/drawing/2014/chart" uri="{C3380CC4-5D6E-409C-BE32-E72D297353CC}">
                  <c16:uniqueId val="{00000001-9047-4499-8C65-AF28EEA1BC5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{6003508F-C4F8-4883-86E5-14392C61215E}</c15:txfldGUID>
                      <c15:f>Diagramm!$I$48</c15:f>
                      <c15:dlblFieldTableCache>
                        <c:ptCount val="1"/>
                      </c15:dlblFieldTableCache>
                    </c15:dlblFTEntry>
                  </c15:dlblFieldTable>
                  <c15:showDataLabelsRange val="0"/>
                </c:ext>
                <c:ext xmlns:c16="http://schemas.microsoft.com/office/drawing/2014/chart" uri="{C3380CC4-5D6E-409C-BE32-E72D297353CC}">
                  <c16:uniqueId val="{00000002-9047-4499-8C65-AF28EEA1BC5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{49CBAEA6-FA84-46E9-ACA3-D485CFF7E3AA}</c15:txfldGUID>
                      <c15:f>Diagramm!$I$49</c15:f>
                      <c15:dlblFieldTableCache>
                        <c:ptCount val="1"/>
                      </c15:dlblFieldTableCache>
                    </c15:dlblFTEntry>
                  </c15:dlblFieldTable>
                  <c15:showDataLabelsRange val="0"/>
                </c:ext>
                <c:ext xmlns:c16="http://schemas.microsoft.com/office/drawing/2014/chart" uri="{C3380CC4-5D6E-409C-BE32-E72D297353CC}">
                  <c16:uniqueId val="{00000003-9047-4499-8C65-AF28EEA1BC5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{3A33D52C-516C-441F-9C35-0FD033860C9E}</c15:txfldGUID>
                      <c15:f>Diagramm!$I$50</c15:f>
                      <c15:dlblFieldTableCache>
                        <c:ptCount val="1"/>
                      </c15:dlblFieldTableCache>
                    </c15:dlblFTEntry>
                  </c15:dlblFieldTable>
                  <c15:showDataLabelsRange val="0"/>
                </c:ext>
                <c:ext xmlns:c16="http://schemas.microsoft.com/office/drawing/2014/chart" uri="{C3380CC4-5D6E-409C-BE32-E72D297353CC}">
                  <c16:uniqueId val="{00000004-9047-4499-8C65-AF28EEA1BC5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{A9BC9A3D-C269-47E7-A814-E8CA90E43EDA}</c15:txfldGUID>
                      <c15:f>Diagramm!$I$51</c15:f>
                      <c15:dlblFieldTableCache>
                        <c:ptCount val="1"/>
                      </c15:dlblFieldTableCache>
                    </c15:dlblFTEntry>
                  </c15:dlblFieldTable>
                  <c15:showDataLabelsRange val="0"/>
                </c:ext>
                <c:ext xmlns:c16="http://schemas.microsoft.com/office/drawing/2014/chart" uri="{C3380CC4-5D6E-409C-BE32-E72D297353CC}">
                  <c16:uniqueId val="{00000005-9047-4499-8C65-AF28EEA1BC5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{ABBDA892-EFA0-4149-8076-E43B3403D733}</c15:txfldGUID>
                      <c15:f>Diagramm!$I$52</c15:f>
                      <c15:dlblFieldTableCache>
                        <c:ptCount val="1"/>
                      </c15:dlblFieldTableCache>
                    </c15:dlblFTEntry>
                  </c15:dlblFieldTable>
                  <c15:showDataLabelsRange val="0"/>
                </c:ext>
                <c:ext xmlns:c16="http://schemas.microsoft.com/office/drawing/2014/chart" uri="{C3380CC4-5D6E-409C-BE32-E72D297353CC}">
                  <c16:uniqueId val="{00000006-9047-4499-8C65-AF28EEA1BC5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{E412DF33-E0A9-4C3D-BFC2-6050B12610D2}</c15:txfldGUID>
                      <c15:f>Diagramm!$I$53</c15:f>
                      <c15:dlblFieldTableCache>
                        <c:ptCount val="1"/>
                      </c15:dlblFieldTableCache>
                    </c15:dlblFTEntry>
                  </c15:dlblFieldTable>
                  <c15:showDataLabelsRange val="0"/>
                </c:ext>
                <c:ext xmlns:c16="http://schemas.microsoft.com/office/drawing/2014/chart" uri="{C3380CC4-5D6E-409C-BE32-E72D297353CC}">
                  <c16:uniqueId val="{00000007-9047-4499-8C65-AF28EEA1BC5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{48DF62A5-8CF2-4D4A-87CF-20B7B4F3A59C}</c15:txfldGUID>
                      <c15:f>Diagramm!$I$54</c15:f>
                      <c15:dlblFieldTableCache>
                        <c:ptCount val="1"/>
                      </c15:dlblFieldTableCache>
                    </c15:dlblFTEntry>
                  </c15:dlblFieldTable>
                  <c15:showDataLabelsRange val="0"/>
                </c:ext>
                <c:ext xmlns:c16="http://schemas.microsoft.com/office/drawing/2014/chart" uri="{C3380CC4-5D6E-409C-BE32-E72D297353CC}">
                  <c16:uniqueId val="{00000008-9047-4499-8C65-AF28EEA1BC5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{A4BA26E6-AD8A-43E8-9BEA-9CDAC6D7B1B6}</c15:txfldGUID>
                      <c15:f>Diagramm!$I$55</c15:f>
                      <c15:dlblFieldTableCache>
                        <c:ptCount val="1"/>
                      </c15:dlblFieldTableCache>
                    </c15:dlblFTEntry>
                  </c15:dlblFieldTable>
                  <c15:showDataLabelsRange val="0"/>
                </c:ext>
                <c:ext xmlns:c16="http://schemas.microsoft.com/office/drawing/2014/chart" uri="{C3380CC4-5D6E-409C-BE32-E72D297353CC}">
                  <c16:uniqueId val="{00000009-9047-4499-8C65-AF28EEA1BC5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{371FE536-4A36-497A-98FB-EA153B6DD763}</c15:txfldGUID>
                      <c15:f>Diagramm!$I$56</c15:f>
                      <c15:dlblFieldTableCache>
                        <c:ptCount val="1"/>
                      </c15:dlblFieldTableCache>
                    </c15:dlblFTEntry>
                  </c15:dlblFieldTable>
                  <c15:showDataLabelsRange val="0"/>
                </c:ext>
                <c:ext xmlns:c16="http://schemas.microsoft.com/office/drawing/2014/chart" uri="{C3380CC4-5D6E-409C-BE32-E72D297353CC}">
                  <c16:uniqueId val="{0000000A-9047-4499-8C65-AF28EEA1BC5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{F94ABB1E-E774-46E0-A61C-117EBCD0006B}</c15:txfldGUID>
                      <c15:f>Diagramm!$I$57</c15:f>
                      <c15:dlblFieldTableCache>
                        <c:ptCount val="1"/>
                      </c15:dlblFieldTableCache>
                    </c15:dlblFTEntry>
                  </c15:dlblFieldTable>
                  <c15:showDataLabelsRange val="0"/>
                </c:ext>
                <c:ext xmlns:c16="http://schemas.microsoft.com/office/drawing/2014/chart" uri="{C3380CC4-5D6E-409C-BE32-E72D297353CC}">
                  <c16:uniqueId val="{0000000B-9047-4499-8C65-AF28EEA1BC5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{FC1C38C0-DDEC-4C02-93E6-41D36C2AB078}</c15:txfldGUID>
                      <c15:f>Diagramm!$I$58</c15:f>
                      <c15:dlblFieldTableCache>
                        <c:ptCount val="1"/>
                      </c15:dlblFieldTableCache>
                    </c15:dlblFTEntry>
                  </c15:dlblFieldTable>
                  <c15:showDataLabelsRange val="0"/>
                </c:ext>
                <c:ext xmlns:c16="http://schemas.microsoft.com/office/drawing/2014/chart" uri="{C3380CC4-5D6E-409C-BE32-E72D297353CC}">
                  <c16:uniqueId val="{0000000C-9047-4499-8C65-AF28EEA1BC5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{F19FD572-5BE4-445A-B62B-2F2405258871}</c15:txfldGUID>
                      <c15:f>Diagramm!$I$59</c15:f>
                      <c15:dlblFieldTableCache>
                        <c:ptCount val="1"/>
                      </c15:dlblFieldTableCache>
                    </c15:dlblFTEntry>
                  </c15:dlblFieldTable>
                  <c15:showDataLabelsRange val="0"/>
                </c:ext>
                <c:ext xmlns:c16="http://schemas.microsoft.com/office/drawing/2014/chart" uri="{C3380CC4-5D6E-409C-BE32-E72D297353CC}">
                  <c16:uniqueId val="{0000000D-9047-4499-8C65-AF28EEA1BC5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{FE5C8C6C-31BA-41EE-95DA-BEA6D559A3D7}</c15:txfldGUID>
                      <c15:f>Diagramm!$I$60</c15:f>
                      <c15:dlblFieldTableCache>
                        <c:ptCount val="1"/>
                      </c15:dlblFieldTableCache>
                    </c15:dlblFTEntry>
                  </c15:dlblFieldTable>
                  <c15:showDataLabelsRange val="0"/>
                </c:ext>
                <c:ext xmlns:c16="http://schemas.microsoft.com/office/drawing/2014/chart" uri="{C3380CC4-5D6E-409C-BE32-E72D297353CC}">
                  <c16:uniqueId val="{0000000E-9047-4499-8C65-AF28EEA1BC5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{B1F08CA2-64E9-4B46-B6F2-A9EC6AFE92DF}</c15:txfldGUID>
                      <c15:f>Diagramm!$I$61</c15:f>
                      <c15:dlblFieldTableCache>
                        <c:ptCount val="1"/>
                      </c15:dlblFieldTableCache>
                    </c15:dlblFTEntry>
                  </c15:dlblFieldTable>
                  <c15:showDataLabelsRange val="0"/>
                </c:ext>
                <c:ext xmlns:c16="http://schemas.microsoft.com/office/drawing/2014/chart" uri="{C3380CC4-5D6E-409C-BE32-E72D297353CC}">
                  <c16:uniqueId val="{0000000F-9047-4499-8C65-AF28EEA1BC5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{4879A388-1227-4D2C-8D8D-DAF9942D54F9}</c15:txfldGUID>
                      <c15:f>Diagramm!$I$62</c15:f>
                      <c15:dlblFieldTableCache>
                        <c:ptCount val="1"/>
                      </c15:dlblFieldTableCache>
                    </c15:dlblFTEntry>
                  </c15:dlblFieldTable>
                  <c15:showDataLabelsRange val="0"/>
                </c:ext>
                <c:ext xmlns:c16="http://schemas.microsoft.com/office/drawing/2014/chart" uri="{C3380CC4-5D6E-409C-BE32-E72D297353CC}">
                  <c16:uniqueId val="{00000010-9047-4499-8C65-AF28EEA1BC5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{F6EF41EB-0C09-41C7-A5F2-B87F5EB244FE}</c15:txfldGUID>
                      <c15:f>Diagramm!$I$63</c15:f>
                      <c15:dlblFieldTableCache>
                        <c:ptCount val="1"/>
                      </c15:dlblFieldTableCache>
                    </c15:dlblFTEntry>
                  </c15:dlblFieldTable>
                  <c15:showDataLabelsRange val="0"/>
                </c:ext>
                <c:ext xmlns:c16="http://schemas.microsoft.com/office/drawing/2014/chart" uri="{C3380CC4-5D6E-409C-BE32-E72D297353CC}">
                  <c16:uniqueId val="{00000011-9047-4499-8C65-AF28EEA1BC5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{55F0C8E3-209E-4A9D-8EAD-11FDD62BB7D8}</c15:txfldGUID>
                      <c15:f>Diagramm!$I$64</c15:f>
                      <c15:dlblFieldTableCache>
                        <c:ptCount val="1"/>
                      </c15:dlblFieldTableCache>
                    </c15:dlblFTEntry>
                  </c15:dlblFieldTable>
                  <c15:showDataLabelsRange val="0"/>
                </c:ext>
                <c:ext xmlns:c16="http://schemas.microsoft.com/office/drawing/2014/chart" uri="{C3380CC4-5D6E-409C-BE32-E72D297353CC}">
                  <c16:uniqueId val="{00000012-9047-4499-8C65-AF28EEA1BC5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{32DC0DCB-B647-4FA3-BE62-B20DCD702748}</c15:txfldGUID>
                      <c15:f>Diagramm!$I$65</c15:f>
                      <c15:dlblFieldTableCache>
                        <c:ptCount val="1"/>
                      </c15:dlblFieldTableCache>
                    </c15:dlblFTEntry>
                  </c15:dlblFieldTable>
                  <c15:showDataLabelsRange val="0"/>
                </c:ext>
                <c:ext xmlns:c16="http://schemas.microsoft.com/office/drawing/2014/chart" uri="{C3380CC4-5D6E-409C-BE32-E72D297353CC}">
                  <c16:uniqueId val="{00000013-9047-4499-8C65-AF28EEA1BC5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{AB3AFABD-D2DB-4EC9-9D80-5F2DBBC27F22}</c15:txfldGUID>
                      <c15:f>Diagramm!$I$66</c15:f>
                      <c15:dlblFieldTableCache>
                        <c:ptCount val="1"/>
                      </c15:dlblFieldTableCache>
                    </c15:dlblFTEntry>
                  </c15:dlblFieldTable>
                  <c15:showDataLabelsRange val="0"/>
                </c:ext>
                <c:ext xmlns:c16="http://schemas.microsoft.com/office/drawing/2014/chart" uri="{C3380CC4-5D6E-409C-BE32-E72D297353CC}">
                  <c16:uniqueId val="{00000014-9047-4499-8C65-AF28EEA1BC5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{3C5B1084-3201-4335-B09D-8562020EA4AD}</c15:txfldGUID>
                      <c15:f>Diagramm!$I$67</c15:f>
                      <c15:dlblFieldTableCache>
                        <c:ptCount val="1"/>
                      </c15:dlblFieldTableCache>
                    </c15:dlblFTEntry>
                  </c15:dlblFieldTable>
                  <c15:showDataLabelsRange val="0"/>
                </c:ext>
                <c:ext xmlns:c16="http://schemas.microsoft.com/office/drawing/2014/chart" uri="{C3380CC4-5D6E-409C-BE32-E72D297353CC}">
                  <c16:uniqueId val="{00000015-9047-4499-8C65-AF28EEA1BC5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047-4499-8C65-AF28EEA1BC5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{CD94BE31-6502-4E4F-9DF1-00BDB1FA7C1A}</c15:txfldGUID>
                      <c15:f>Diagramm!$K$46</c15:f>
                      <c15:dlblFieldTableCache>
                        <c:ptCount val="1"/>
                      </c15:dlblFieldTableCache>
                    </c15:dlblFTEntry>
                  </c15:dlblFieldTable>
                  <c15:showDataLabelsRange val="0"/>
                </c:ext>
                <c:ext xmlns:c16="http://schemas.microsoft.com/office/drawing/2014/chart" uri="{C3380CC4-5D6E-409C-BE32-E72D297353CC}">
                  <c16:uniqueId val="{00000017-9047-4499-8C65-AF28EEA1BC5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{5B6A0776-5694-476D-9CDD-901F7B1D74CB}</c15:txfldGUID>
                      <c15:f>Diagramm!$K$47</c15:f>
                      <c15:dlblFieldTableCache>
                        <c:ptCount val="1"/>
                      </c15:dlblFieldTableCache>
                    </c15:dlblFTEntry>
                  </c15:dlblFieldTable>
                  <c15:showDataLabelsRange val="0"/>
                </c:ext>
                <c:ext xmlns:c16="http://schemas.microsoft.com/office/drawing/2014/chart" uri="{C3380CC4-5D6E-409C-BE32-E72D297353CC}">
                  <c16:uniqueId val="{00000018-9047-4499-8C65-AF28EEA1BC5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{EBF94B80-3CEF-43DC-B6D2-6C55EF307E71}</c15:txfldGUID>
                      <c15:f>Diagramm!$K$48</c15:f>
                      <c15:dlblFieldTableCache>
                        <c:ptCount val="1"/>
                      </c15:dlblFieldTableCache>
                    </c15:dlblFTEntry>
                  </c15:dlblFieldTable>
                  <c15:showDataLabelsRange val="0"/>
                </c:ext>
                <c:ext xmlns:c16="http://schemas.microsoft.com/office/drawing/2014/chart" uri="{C3380CC4-5D6E-409C-BE32-E72D297353CC}">
                  <c16:uniqueId val="{00000019-9047-4499-8C65-AF28EEA1BC5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{4707ACE4-2C58-492D-8A61-E6DC81AAEFB0}</c15:txfldGUID>
                      <c15:f>Diagramm!$K$49</c15:f>
                      <c15:dlblFieldTableCache>
                        <c:ptCount val="1"/>
                      </c15:dlblFieldTableCache>
                    </c15:dlblFTEntry>
                  </c15:dlblFieldTable>
                  <c15:showDataLabelsRange val="0"/>
                </c:ext>
                <c:ext xmlns:c16="http://schemas.microsoft.com/office/drawing/2014/chart" uri="{C3380CC4-5D6E-409C-BE32-E72D297353CC}">
                  <c16:uniqueId val="{0000001A-9047-4499-8C65-AF28EEA1BC5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{695AE7B8-904D-4884-8268-7741F8229C3B}</c15:txfldGUID>
                      <c15:f>Diagramm!$K$50</c15:f>
                      <c15:dlblFieldTableCache>
                        <c:ptCount val="1"/>
                      </c15:dlblFieldTableCache>
                    </c15:dlblFTEntry>
                  </c15:dlblFieldTable>
                  <c15:showDataLabelsRange val="0"/>
                </c:ext>
                <c:ext xmlns:c16="http://schemas.microsoft.com/office/drawing/2014/chart" uri="{C3380CC4-5D6E-409C-BE32-E72D297353CC}">
                  <c16:uniqueId val="{0000001B-9047-4499-8C65-AF28EEA1BC5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{CF2B9106-D1E1-4E26-B03F-AB4B830C000C}</c15:txfldGUID>
                      <c15:f>Diagramm!$K$51</c15:f>
                      <c15:dlblFieldTableCache>
                        <c:ptCount val="1"/>
                      </c15:dlblFieldTableCache>
                    </c15:dlblFTEntry>
                  </c15:dlblFieldTable>
                  <c15:showDataLabelsRange val="0"/>
                </c:ext>
                <c:ext xmlns:c16="http://schemas.microsoft.com/office/drawing/2014/chart" uri="{C3380CC4-5D6E-409C-BE32-E72D297353CC}">
                  <c16:uniqueId val="{0000001C-9047-4499-8C65-AF28EEA1BC5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{1075C096-835D-48B5-8B1E-8CD6AFFDC71B}</c15:txfldGUID>
                      <c15:f>Diagramm!$K$52</c15:f>
                      <c15:dlblFieldTableCache>
                        <c:ptCount val="1"/>
                      </c15:dlblFieldTableCache>
                    </c15:dlblFTEntry>
                  </c15:dlblFieldTable>
                  <c15:showDataLabelsRange val="0"/>
                </c:ext>
                <c:ext xmlns:c16="http://schemas.microsoft.com/office/drawing/2014/chart" uri="{C3380CC4-5D6E-409C-BE32-E72D297353CC}">
                  <c16:uniqueId val="{0000001D-9047-4499-8C65-AF28EEA1BC5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{46B942FD-F2CB-43B5-A922-D4618EE6CC3F}</c15:txfldGUID>
                      <c15:f>Diagramm!$K$53</c15:f>
                      <c15:dlblFieldTableCache>
                        <c:ptCount val="1"/>
                      </c15:dlblFieldTableCache>
                    </c15:dlblFTEntry>
                  </c15:dlblFieldTable>
                  <c15:showDataLabelsRange val="0"/>
                </c:ext>
                <c:ext xmlns:c16="http://schemas.microsoft.com/office/drawing/2014/chart" uri="{C3380CC4-5D6E-409C-BE32-E72D297353CC}">
                  <c16:uniqueId val="{0000001E-9047-4499-8C65-AF28EEA1BC5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{541AC42A-09CA-42CA-BFC8-AC5EC10EC124}</c15:txfldGUID>
                      <c15:f>Diagramm!$K$54</c15:f>
                      <c15:dlblFieldTableCache>
                        <c:ptCount val="1"/>
                      </c15:dlblFieldTableCache>
                    </c15:dlblFTEntry>
                  </c15:dlblFieldTable>
                  <c15:showDataLabelsRange val="0"/>
                </c:ext>
                <c:ext xmlns:c16="http://schemas.microsoft.com/office/drawing/2014/chart" uri="{C3380CC4-5D6E-409C-BE32-E72D297353CC}">
                  <c16:uniqueId val="{0000001F-9047-4499-8C65-AF28EEA1BC5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{12096E37-9067-4350-A5B9-2FD5D5CCE578}</c15:txfldGUID>
                      <c15:f>Diagramm!$K$55</c15:f>
                      <c15:dlblFieldTableCache>
                        <c:ptCount val="1"/>
                      </c15:dlblFieldTableCache>
                    </c15:dlblFTEntry>
                  </c15:dlblFieldTable>
                  <c15:showDataLabelsRange val="0"/>
                </c:ext>
                <c:ext xmlns:c16="http://schemas.microsoft.com/office/drawing/2014/chart" uri="{C3380CC4-5D6E-409C-BE32-E72D297353CC}">
                  <c16:uniqueId val="{00000020-9047-4499-8C65-AF28EEA1BC5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{FBFBE0DA-923B-4CCE-80D1-0402330B1808}</c15:txfldGUID>
                      <c15:f>Diagramm!$K$56</c15:f>
                      <c15:dlblFieldTableCache>
                        <c:ptCount val="1"/>
                      </c15:dlblFieldTableCache>
                    </c15:dlblFTEntry>
                  </c15:dlblFieldTable>
                  <c15:showDataLabelsRange val="0"/>
                </c:ext>
                <c:ext xmlns:c16="http://schemas.microsoft.com/office/drawing/2014/chart" uri="{C3380CC4-5D6E-409C-BE32-E72D297353CC}">
                  <c16:uniqueId val="{00000021-9047-4499-8C65-AF28EEA1BC5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{A896CB38-7781-46F1-BED9-ECBCC76008F1}</c15:txfldGUID>
                      <c15:f>Diagramm!$K$57</c15:f>
                      <c15:dlblFieldTableCache>
                        <c:ptCount val="1"/>
                      </c15:dlblFieldTableCache>
                    </c15:dlblFTEntry>
                  </c15:dlblFieldTable>
                  <c15:showDataLabelsRange val="0"/>
                </c:ext>
                <c:ext xmlns:c16="http://schemas.microsoft.com/office/drawing/2014/chart" uri="{C3380CC4-5D6E-409C-BE32-E72D297353CC}">
                  <c16:uniqueId val="{00000022-9047-4499-8C65-AF28EEA1BC5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{6B3B266F-F907-4DCD-8E7F-C4686D7CD5DF}</c15:txfldGUID>
                      <c15:f>Diagramm!$K$58</c15:f>
                      <c15:dlblFieldTableCache>
                        <c:ptCount val="1"/>
                      </c15:dlblFieldTableCache>
                    </c15:dlblFTEntry>
                  </c15:dlblFieldTable>
                  <c15:showDataLabelsRange val="0"/>
                </c:ext>
                <c:ext xmlns:c16="http://schemas.microsoft.com/office/drawing/2014/chart" uri="{C3380CC4-5D6E-409C-BE32-E72D297353CC}">
                  <c16:uniqueId val="{00000023-9047-4499-8C65-AF28EEA1BC5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{3011C126-1715-42F5-BBCF-33A24EA0CECF}</c15:txfldGUID>
                      <c15:f>Diagramm!$K$59</c15:f>
                      <c15:dlblFieldTableCache>
                        <c:ptCount val="1"/>
                      </c15:dlblFieldTableCache>
                    </c15:dlblFTEntry>
                  </c15:dlblFieldTable>
                  <c15:showDataLabelsRange val="0"/>
                </c:ext>
                <c:ext xmlns:c16="http://schemas.microsoft.com/office/drawing/2014/chart" uri="{C3380CC4-5D6E-409C-BE32-E72D297353CC}">
                  <c16:uniqueId val="{00000024-9047-4499-8C65-AF28EEA1BC5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{3F669A39-4012-430E-95DA-5575ADDA618F}</c15:txfldGUID>
                      <c15:f>Diagramm!$K$60</c15:f>
                      <c15:dlblFieldTableCache>
                        <c:ptCount val="1"/>
                      </c15:dlblFieldTableCache>
                    </c15:dlblFTEntry>
                  </c15:dlblFieldTable>
                  <c15:showDataLabelsRange val="0"/>
                </c:ext>
                <c:ext xmlns:c16="http://schemas.microsoft.com/office/drawing/2014/chart" uri="{C3380CC4-5D6E-409C-BE32-E72D297353CC}">
                  <c16:uniqueId val="{00000025-9047-4499-8C65-AF28EEA1BC5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{16D70B34-4B86-4717-9C1E-13AFD1BB48DD}</c15:txfldGUID>
                      <c15:f>Diagramm!$K$61</c15:f>
                      <c15:dlblFieldTableCache>
                        <c:ptCount val="1"/>
                      </c15:dlblFieldTableCache>
                    </c15:dlblFTEntry>
                  </c15:dlblFieldTable>
                  <c15:showDataLabelsRange val="0"/>
                </c:ext>
                <c:ext xmlns:c16="http://schemas.microsoft.com/office/drawing/2014/chart" uri="{C3380CC4-5D6E-409C-BE32-E72D297353CC}">
                  <c16:uniqueId val="{00000026-9047-4499-8C65-AF28EEA1BC5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{C7DBC1B6-7A0B-4313-BD34-396F6A2604D2}</c15:txfldGUID>
                      <c15:f>Diagramm!$K$62</c15:f>
                      <c15:dlblFieldTableCache>
                        <c:ptCount val="1"/>
                      </c15:dlblFieldTableCache>
                    </c15:dlblFTEntry>
                  </c15:dlblFieldTable>
                  <c15:showDataLabelsRange val="0"/>
                </c:ext>
                <c:ext xmlns:c16="http://schemas.microsoft.com/office/drawing/2014/chart" uri="{C3380CC4-5D6E-409C-BE32-E72D297353CC}">
                  <c16:uniqueId val="{00000027-9047-4499-8C65-AF28EEA1BC5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{8D20C436-6F06-4B05-BD9C-8E6BC5E0A054}</c15:txfldGUID>
                      <c15:f>Diagramm!$K$63</c15:f>
                      <c15:dlblFieldTableCache>
                        <c:ptCount val="1"/>
                      </c15:dlblFieldTableCache>
                    </c15:dlblFTEntry>
                  </c15:dlblFieldTable>
                  <c15:showDataLabelsRange val="0"/>
                </c:ext>
                <c:ext xmlns:c16="http://schemas.microsoft.com/office/drawing/2014/chart" uri="{C3380CC4-5D6E-409C-BE32-E72D297353CC}">
                  <c16:uniqueId val="{00000028-9047-4499-8C65-AF28EEA1BC5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{B3BFBCC1-A5D5-4172-A134-6CD0652CACA5}</c15:txfldGUID>
                      <c15:f>Diagramm!$K$64</c15:f>
                      <c15:dlblFieldTableCache>
                        <c:ptCount val="1"/>
                      </c15:dlblFieldTableCache>
                    </c15:dlblFTEntry>
                  </c15:dlblFieldTable>
                  <c15:showDataLabelsRange val="0"/>
                </c:ext>
                <c:ext xmlns:c16="http://schemas.microsoft.com/office/drawing/2014/chart" uri="{C3380CC4-5D6E-409C-BE32-E72D297353CC}">
                  <c16:uniqueId val="{00000029-9047-4499-8C65-AF28EEA1BC5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{5BFC1AAA-4DCE-4CB3-A6E7-C1B49F44B018}</c15:txfldGUID>
                      <c15:f>Diagramm!$K$65</c15:f>
                      <c15:dlblFieldTableCache>
                        <c:ptCount val="1"/>
                      </c15:dlblFieldTableCache>
                    </c15:dlblFTEntry>
                  </c15:dlblFieldTable>
                  <c15:showDataLabelsRange val="0"/>
                </c:ext>
                <c:ext xmlns:c16="http://schemas.microsoft.com/office/drawing/2014/chart" uri="{C3380CC4-5D6E-409C-BE32-E72D297353CC}">
                  <c16:uniqueId val="{0000002A-9047-4499-8C65-AF28EEA1BC5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{C47814EE-6C7B-4BEC-818E-8829B9486FA1}</c15:txfldGUID>
                      <c15:f>Diagramm!$K$66</c15:f>
                      <c15:dlblFieldTableCache>
                        <c:ptCount val="1"/>
                      </c15:dlblFieldTableCache>
                    </c15:dlblFTEntry>
                  </c15:dlblFieldTable>
                  <c15:showDataLabelsRange val="0"/>
                </c:ext>
                <c:ext xmlns:c16="http://schemas.microsoft.com/office/drawing/2014/chart" uri="{C3380CC4-5D6E-409C-BE32-E72D297353CC}">
                  <c16:uniqueId val="{0000002B-9047-4499-8C65-AF28EEA1BC5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{FAAB1674-C1D7-4887-8A34-DAE669E88B5F}</c15:txfldGUID>
                      <c15:f>Diagramm!$K$67</c15:f>
                      <c15:dlblFieldTableCache>
                        <c:ptCount val="1"/>
                      </c15:dlblFieldTableCache>
                    </c15:dlblFTEntry>
                  </c15:dlblFieldTable>
                  <c15:showDataLabelsRange val="0"/>
                </c:ext>
                <c:ext xmlns:c16="http://schemas.microsoft.com/office/drawing/2014/chart" uri="{C3380CC4-5D6E-409C-BE32-E72D297353CC}">
                  <c16:uniqueId val="{0000002C-9047-4499-8C65-AF28EEA1BC5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047-4499-8C65-AF28EEA1BC5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{234ADDEB-A794-40EC-8B3E-91B1F4B74CB3}</c15:txfldGUID>
                      <c15:f>Diagramm!$J$46</c15:f>
                      <c15:dlblFieldTableCache>
                        <c:ptCount val="1"/>
                      </c15:dlblFieldTableCache>
                    </c15:dlblFTEntry>
                  </c15:dlblFieldTable>
                  <c15:showDataLabelsRange val="0"/>
                </c:ext>
                <c:ext xmlns:c16="http://schemas.microsoft.com/office/drawing/2014/chart" uri="{C3380CC4-5D6E-409C-BE32-E72D297353CC}">
                  <c16:uniqueId val="{0000002E-9047-4499-8C65-AF28EEA1BC5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{421576D8-53B8-4680-A5A5-39A3292983CF}</c15:txfldGUID>
                      <c15:f>Diagramm!$J$47</c15:f>
                      <c15:dlblFieldTableCache>
                        <c:ptCount val="1"/>
                      </c15:dlblFieldTableCache>
                    </c15:dlblFTEntry>
                  </c15:dlblFieldTable>
                  <c15:showDataLabelsRange val="0"/>
                </c:ext>
                <c:ext xmlns:c16="http://schemas.microsoft.com/office/drawing/2014/chart" uri="{C3380CC4-5D6E-409C-BE32-E72D297353CC}">
                  <c16:uniqueId val="{0000002F-9047-4499-8C65-AF28EEA1BC5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{9B3A9DD9-DF6F-45AE-946E-BC10402E773E}</c15:txfldGUID>
                      <c15:f>Diagramm!$J$48</c15:f>
                      <c15:dlblFieldTableCache>
                        <c:ptCount val="1"/>
                      </c15:dlblFieldTableCache>
                    </c15:dlblFTEntry>
                  </c15:dlblFieldTable>
                  <c15:showDataLabelsRange val="0"/>
                </c:ext>
                <c:ext xmlns:c16="http://schemas.microsoft.com/office/drawing/2014/chart" uri="{C3380CC4-5D6E-409C-BE32-E72D297353CC}">
                  <c16:uniqueId val="{00000030-9047-4499-8C65-AF28EEA1BC5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{E3209D0D-2D54-4E2D-9142-3DAFBB33C78C}</c15:txfldGUID>
                      <c15:f>Diagramm!$J$49</c15:f>
                      <c15:dlblFieldTableCache>
                        <c:ptCount val="1"/>
                      </c15:dlblFieldTableCache>
                    </c15:dlblFTEntry>
                  </c15:dlblFieldTable>
                  <c15:showDataLabelsRange val="0"/>
                </c:ext>
                <c:ext xmlns:c16="http://schemas.microsoft.com/office/drawing/2014/chart" uri="{C3380CC4-5D6E-409C-BE32-E72D297353CC}">
                  <c16:uniqueId val="{00000031-9047-4499-8C65-AF28EEA1BC5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{308549B4-02E7-4986-8807-043E790D4D1B}</c15:txfldGUID>
                      <c15:f>Diagramm!$J$50</c15:f>
                      <c15:dlblFieldTableCache>
                        <c:ptCount val="1"/>
                      </c15:dlblFieldTableCache>
                    </c15:dlblFTEntry>
                  </c15:dlblFieldTable>
                  <c15:showDataLabelsRange val="0"/>
                </c:ext>
                <c:ext xmlns:c16="http://schemas.microsoft.com/office/drawing/2014/chart" uri="{C3380CC4-5D6E-409C-BE32-E72D297353CC}">
                  <c16:uniqueId val="{00000032-9047-4499-8C65-AF28EEA1BC5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{0ECF9043-BA96-4B0C-BD14-84E75EEB9C71}</c15:txfldGUID>
                      <c15:f>Diagramm!$J$51</c15:f>
                      <c15:dlblFieldTableCache>
                        <c:ptCount val="1"/>
                      </c15:dlblFieldTableCache>
                    </c15:dlblFTEntry>
                  </c15:dlblFieldTable>
                  <c15:showDataLabelsRange val="0"/>
                </c:ext>
                <c:ext xmlns:c16="http://schemas.microsoft.com/office/drawing/2014/chart" uri="{C3380CC4-5D6E-409C-BE32-E72D297353CC}">
                  <c16:uniqueId val="{00000033-9047-4499-8C65-AF28EEA1BC5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{76DD2772-A873-44E3-9D27-AB59F9446BA1}</c15:txfldGUID>
                      <c15:f>Diagramm!$J$52</c15:f>
                      <c15:dlblFieldTableCache>
                        <c:ptCount val="1"/>
                      </c15:dlblFieldTableCache>
                    </c15:dlblFTEntry>
                  </c15:dlblFieldTable>
                  <c15:showDataLabelsRange val="0"/>
                </c:ext>
                <c:ext xmlns:c16="http://schemas.microsoft.com/office/drawing/2014/chart" uri="{C3380CC4-5D6E-409C-BE32-E72D297353CC}">
                  <c16:uniqueId val="{00000034-9047-4499-8C65-AF28EEA1BC5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{0E493232-D003-43E9-81AB-E445489B2AAF}</c15:txfldGUID>
                      <c15:f>Diagramm!$J$53</c15:f>
                      <c15:dlblFieldTableCache>
                        <c:ptCount val="1"/>
                      </c15:dlblFieldTableCache>
                    </c15:dlblFTEntry>
                  </c15:dlblFieldTable>
                  <c15:showDataLabelsRange val="0"/>
                </c:ext>
                <c:ext xmlns:c16="http://schemas.microsoft.com/office/drawing/2014/chart" uri="{C3380CC4-5D6E-409C-BE32-E72D297353CC}">
                  <c16:uniqueId val="{00000035-9047-4499-8C65-AF28EEA1BC5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{852398CE-D6FC-4E50-BA03-5A945A562C27}</c15:txfldGUID>
                      <c15:f>Diagramm!$J$54</c15:f>
                      <c15:dlblFieldTableCache>
                        <c:ptCount val="1"/>
                      </c15:dlblFieldTableCache>
                    </c15:dlblFTEntry>
                  </c15:dlblFieldTable>
                  <c15:showDataLabelsRange val="0"/>
                </c:ext>
                <c:ext xmlns:c16="http://schemas.microsoft.com/office/drawing/2014/chart" uri="{C3380CC4-5D6E-409C-BE32-E72D297353CC}">
                  <c16:uniqueId val="{00000036-9047-4499-8C65-AF28EEA1BC5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{5743F679-4809-4C76-8BF0-3654ECF53C7B}</c15:txfldGUID>
                      <c15:f>Diagramm!$J$55</c15:f>
                      <c15:dlblFieldTableCache>
                        <c:ptCount val="1"/>
                      </c15:dlblFieldTableCache>
                    </c15:dlblFTEntry>
                  </c15:dlblFieldTable>
                  <c15:showDataLabelsRange val="0"/>
                </c:ext>
                <c:ext xmlns:c16="http://schemas.microsoft.com/office/drawing/2014/chart" uri="{C3380CC4-5D6E-409C-BE32-E72D297353CC}">
                  <c16:uniqueId val="{00000037-9047-4499-8C65-AF28EEA1BC5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{D06F8B11-E58D-4E3F-B226-F38691E1B94F}</c15:txfldGUID>
                      <c15:f>Diagramm!$J$56</c15:f>
                      <c15:dlblFieldTableCache>
                        <c:ptCount val="1"/>
                      </c15:dlblFieldTableCache>
                    </c15:dlblFTEntry>
                  </c15:dlblFieldTable>
                  <c15:showDataLabelsRange val="0"/>
                </c:ext>
                <c:ext xmlns:c16="http://schemas.microsoft.com/office/drawing/2014/chart" uri="{C3380CC4-5D6E-409C-BE32-E72D297353CC}">
                  <c16:uniqueId val="{00000038-9047-4499-8C65-AF28EEA1BC5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{109BD157-7959-491C-9FE7-0232F560E86E}</c15:txfldGUID>
                      <c15:f>Diagramm!$J$57</c15:f>
                      <c15:dlblFieldTableCache>
                        <c:ptCount val="1"/>
                      </c15:dlblFieldTableCache>
                    </c15:dlblFTEntry>
                  </c15:dlblFieldTable>
                  <c15:showDataLabelsRange val="0"/>
                </c:ext>
                <c:ext xmlns:c16="http://schemas.microsoft.com/office/drawing/2014/chart" uri="{C3380CC4-5D6E-409C-BE32-E72D297353CC}">
                  <c16:uniqueId val="{00000039-9047-4499-8C65-AF28EEA1BC5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{18C855D2-5241-4027-838E-9EDDC99E1C28}</c15:txfldGUID>
                      <c15:f>Diagramm!$J$58</c15:f>
                      <c15:dlblFieldTableCache>
                        <c:ptCount val="1"/>
                      </c15:dlblFieldTableCache>
                    </c15:dlblFTEntry>
                  </c15:dlblFieldTable>
                  <c15:showDataLabelsRange val="0"/>
                </c:ext>
                <c:ext xmlns:c16="http://schemas.microsoft.com/office/drawing/2014/chart" uri="{C3380CC4-5D6E-409C-BE32-E72D297353CC}">
                  <c16:uniqueId val="{0000003A-9047-4499-8C65-AF28EEA1BC5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{BF6BC99E-3039-44FB-92D3-59FBC990555F}</c15:txfldGUID>
                      <c15:f>Diagramm!$J$59</c15:f>
                      <c15:dlblFieldTableCache>
                        <c:ptCount val="1"/>
                      </c15:dlblFieldTableCache>
                    </c15:dlblFTEntry>
                  </c15:dlblFieldTable>
                  <c15:showDataLabelsRange val="0"/>
                </c:ext>
                <c:ext xmlns:c16="http://schemas.microsoft.com/office/drawing/2014/chart" uri="{C3380CC4-5D6E-409C-BE32-E72D297353CC}">
                  <c16:uniqueId val="{0000003B-9047-4499-8C65-AF28EEA1BC5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{0A174629-1842-4816-98A1-8AE297104ABB}</c15:txfldGUID>
                      <c15:f>Diagramm!$J$60</c15:f>
                      <c15:dlblFieldTableCache>
                        <c:ptCount val="1"/>
                      </c15:dlblFieldTableCache>
                    </c15:dlblFTEntry>
                  </c15:dlblFieldTable>
                  <c15:showDataLabelsRange val="0"/>
                </c:ext>
                <c:ext xmlns:c16="http://schemas.microsoft.com/office/drawing/2014/chart" uri="{C3380CC4-5D6E-409C-BE32-E72D297353CC}">
                  <c16:uniqueId val="{0000003C-9047-4499-8C65-AF28EEA1BC5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{6C055BA7-CBAE-4D93-85DD-5E808D7D20C1}</c15:txfldGUID>
                      <c15:f>Diagramm!$J$61</c15:f>
                      <c15:dlblFieldTableCache>
                        <c:ptCount val="1"/>
                      </c15:dlblFieldTableCache>
                    </c15:dlblFTEntry>
                  </c15:dlblFieldTable>
                  <c15:showDataLabelsRange val="0"/>
                </c:ext>
                <c:ext xmlns:c16="http://schemas.microsoft.com/office/drawing/2014/chart" uri="{C3380CC4-5D6E-409C-BE32-E72D297353CC}">
                  <c16:uniqueId val="{0000003D-9047-4499-8C65-AF28EEA1BC5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{FA75147E-583E-49EC-8AD7-157CA1A76E07}</c15:txfldGUID>
                      <c15:f>Diagramm!$J$62</c15:f>
                      <c15:dlblFieldTableCache>
                        <c:ptCount val="1"/>
                      </c15:dlblFieldTableCache>
                    </c15:dlblFTEntry>
                  </c15:dlblFieldTable>
                  <c15:showDataLabelsRange val="0"/>
                </c:ext>
                <c:ext xmlns:c16="http://schemas.microsoft.com/office/drawing/2014/chart" uri="{C3380CC4-5D6E-409C-BE32-E72D297353CC}">
                  <c16:uniqueId val="{0000003E-9047-4499-8C65-AF28EEA1BC5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{A6FF5220-A31E-446E-80CF-8AE0FA2EFA46}</c15:txfldGUID>
                      <c15:f>Diagramm!$J$63</c15:f>
                      <c15:dlblFieldTableCache>
                        <c:ptCount val="1"/>
                      </c15:dlblFieldTableCache>
                    </c15:dlblFTEntry>
                  </c15:dlblFieldTable>
                  <c15:showDataLabelsRange val="0"/>
                </c:ext>
                <c:ext xmlns:c16="http://schemas.microsoft.com/office/drawing/2014/chart" uri="{C3380CC4-5D6E-409C-BE32-E72D297353CC}">
                  <c16:uniqueId val="{0000003F-9047-4499-8C65-AF28EEA1BC5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{A22471A6-89AC-47FB-9B4B-A5500B767833}</c15:txfldGUID>
                      <c15:f>Diagramm!$J$64</c15:f>
                      <c15:dlblFieldTableCache>
                        <c:ptCount val="1"/>
                      </c15:dlblFieldTableCache>
                    </c15:dlblFTEntry>
                  </c15:dlblFieldTable>
                  <c15:showDataLabelsRange val="0"/>
                </c:ext>
                <c:ext xmlns:c16="http://schemas.microsoft.com/office/drawing/2014/chart" uri="{C3380CC4-5D6E-409C-BE32-E72D297353CC}">
                  <c16:uniqueId val="{00000040-9047-4499-8C65-AF28EEA1BC5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{F2B80041-4706-4519-B3D0-072521FE0A75}</c15:txfldGUID>
                      <c15:f>Diagramm!$J$65</c15:f>
                      <c15:dlblFieldTableCache>
                        <c:ptCount val="1"/>
                      </c15:dlblFieldTableCache>
                    </c15:dlblFTEntry>
                  </c15:dlblFieldTable>
                  <c15:showDataLabelsRange val="0"/>
                </c:ext>
                <c:ext xmlns:c16="http://schemas.microsoft.com/office/drawing/2014/chart" uri="{C3380CC4-5D6E-409C-BE32-E72D297353CC}">
                  <c16:uniqueId val="{00000041-9047-4499-8C65-AF28EEA1BC5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{B2CA8CAC-75A9-48FB-995A-6A97501B0803}</c15:txfldGUID>
                      <c15:f>Diagramm!$J$66</c15:f>
                      <c15:dlblFieldTableCache>
                        <c:ptCount val="1"/>
                      </c15:dlblFieldTableCache>
                    </c15:dlblFTEntry>
                  </c15:dlblFieldTable>
                  <c15:showDataLabelsRange val="0"/>
                </c:ext>
                <c:ext xmlns:c16="http://schemas.microsoft.com/office/drawing/2014/chart" uri="{C3380CC4-5D6E-409C-BE32-E72D297353CC}">
                  <c16:uniqueId val="{00000042-9047-4499-8C65-AF28EEA1BC5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{45C0A3D5-6DCB-4366-A38C-F7DA5B7D6979}</c15:txfldGUID>
                      <c15:f>Diagramm!$J$67</c15:f>
                      <c15:dlblFieldTableCache>
                        <c:ptCount val="1"/>
                      </c15:dlblFieldTableCache>
                    </c15:dlblFTEntry>
                  </c15:dlblFieldTable>
                  <c15:showDataLabelsRange val="0"/>
                </c:ext>
                <c:ext xmlns:c16="http://schemas.microsoft.com/office/drawing/2014/chart" uri="{C3380CC4-5D6E-409C-BE32-E72D297353CC}">
                  <c16:uniqueId val="{00000043-9047-4499-8C65-AF28EEA1BC5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047-4499-8C65-AF28EEA1BC5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9A-4343-9270-8FA66D01215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9A-4343-9270-8FA66D01215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9A-4343-9270-8FA66D01215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9A-4343-9270-8FA66D01215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9A-4343-9270-8FA66D01215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9A-4343-9270-8FA66D01215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9A-4343-9270-8FA66D01215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9A-4343-9270-8FA66D01215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9A-4343-9270-8FA66D01215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9A-4343-9270-8FA66D01215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9A-4343-9270-8FA66D01215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9A-4343-9270-8FA66D01215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9A-4343-9270-8FA66D01215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9A-4343-9270-8FA66D01215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9A-4343-9270-8FA66D01215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29A-4343-9270-8FA66D01215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9A-4343-9270-8FA66D01215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9A-4343-9270-8FA66D01215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9A-4343-9270-8FA66D01215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29A-4343-9270-8FA66D01215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29A-4343-9270-8FA66D01215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29A-4343-9270-8FA66D0121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29A-4343-9270-8FA66D01215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29A-4343-9270-8FA66D01215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29A-4343-9270-8FA66D01215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29A-4343-9270-8FA66D01215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29A-4343-9270-8FA66D01215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29A-4343-9270-8FA66D01215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29A-4343-9270-8FA66D01215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29A-4343-9270-8FA66D01215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29A-4343-9270-8FA66D01215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29A-4343-9270-8FA66D01215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9A-4343-9270-8FA66D01215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9A-4343-9270-8FA66D01215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9A-4343-9270-8FA66D01215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29A-4343-9270-8FA66D01215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29A-4343-9270-8FA66D01215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29A-4343-9270-8FA66D01215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29A-4343-9270-8FA66D01215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29A-4343-9270-8FA66D01215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29A-4343-9270-8FA66D01215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29A-4343-9270-8FA66D01215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29A-4343-9270-8FA66D01215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29A-4343-9270-8FA66D01215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29A-4343-9270-8FA66D01215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29A-4343-9270-8FA66D01215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29A-4343-9270-8FA66D01215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29A-4343-9270-8FA66D01215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9A-4343-9270-8FA66D01215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9A-4343-9270-8FA66D01215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9A-4343-9270-8FA66D01215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29A-4343-9270-8FA66D01215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29A-4343-9270-8FA66D01215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29A-4343-9270-8FA66D01215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29A-4343-9270-8FA66D01215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29A-4343-9270-8FA66D01215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29A-4343-9270-8FA66D01215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29A-4343-9270-8FA66D01215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29A-4343-9270-8FA66D01215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29A-4343-9270-8FA66D01215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29A-4343-9270-8FA66D01215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29A-4343-9270-8FA66D01215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29A-4343-9270-8FA66D01215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29A-4343-9270-8FA66D01215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29A-4343-9270-8FA66D01215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29A-4343-9270-8FA66D01215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29A-4343-9270-8FA66D01215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29A-4343-9270-8FA66D0121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29A-4343-9270-8FA66D01215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100.44319533023456</c:v>
                </c:pt>
                <c:pt idx="2">
                  <c:v>101.3980470579757</c:v>
                </c:pt>
                <c:pt idx="3">
                  <c:v>99.895506792058512</c:v>
                </c:pt>
                <c:pt idx="4">
                  <c:v>99.924332504594091</c:v>
                </c:pt>
                <c:pt idx="5">
                  <c:v>100.95485172774114</c:v>
                </c:pt>
                <c:pt idx="6">
                  <c:v>102.10788022916442</c:v>
                </c:pt>
                <c:pt idx="7">
                  <c:v>101.171044571758</c:v>
                </c:pt>
                <c:pt idx="8">
                  <c:v>101.0197095809462</c:v>
                </c:pt>
                <c:pt idx="9">
                  <c:v>101.34760206103846</c:v>
                </c:pt>
                <c:pt idx="10">
                  <c:v>102.5150434187295</c:v>
                </c:pt>
                <c:pt idx="11">
                  <c:v>102.50423377652866</c:v>
                </c:pt>
                <c:pt idx="12">
                  <c:v>102.98346124743271</c:v>
                </c:pt>
                <c:pt idx="13">
                  <c:v>102.93661946456238</c:v>
                </c:pt>
                <c:pt idx="14">
                  <c:v>104.48960472741686</c:v>
                </c:pt>
                <c:pt idx="15">
                  <c:v>103.64284942168413</c:v>
                </c:pt>
                <c:pt idx="16">
                  <c:v>103.653659063885</c:v>
                </c:pt>
                <c:pt idx="17">
                  <c:v>104.25179259899831</c:v>
                </c:pt>
                <c:pt idx="18">
                  <c:v>105.23547003927503</c:v>
                </c:pt>
                <c:pt idx="19">
                  <c:v>104.53644651028718</c:v>
                </c:pt>
                <c:pt idx="20">
                  <c:v>104.99765791085649</c:v>
                </c:pt>
                <c:pt idx="21">
                  <c:v>105.20664432673945</c:v>
                </c:pt>
                <c:pt idx="22">
                  <c:v>105.58137858970203</c:v>
                </c:pt>
                <c:pt idx="23">
                  <c:v>104.13648974885599</c:v>
                </c:pt>
                <c:pt idx="24">
                  <c:v>103.67888156235361</c:v>
                </c:pt>
              </c:numCache>
            </c:numRef>
          </c:val>
          <c:smooth val="0"/>
          <c:extLst>
            <c:ext xmlns:c16="http://schemas.microsoft.com/office/drawing/2014/chart" uri="{C3380CC4-5D6E-409C-BE32-E72D297353CC}">
              <c16:uniqueId val="{00000000-ECA6-4999-A156-F93338945BD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103.98604882909817</c:v>
                </c:pt>
                <c:pt idx="2">
                  <c:v>108.61983059292477</c:v>
                </c:pt>
                <c:pt idx="3">
                  <c:v>108.3208769307424</c:v>
                </c:pt>
                <c:pt idx="4">
                  <c:v>103.03936223218734</c:v>
                </c:pt>
                <c:pt idx="5">
                  <c:v>106.92575984055806</c:v>
                </c:pt>
                <c:pt idx="6">
                  <c:v>110.06477329347284</c:v>
                </c:pt>
                <c:pt idx="7">
                  <c:v>110.31390134529148</c:v>
                </c:pt>
                <c:pt idx="8">
                  <c:v>110.61285500747384</c:v>
                </c:pt>
                <c:pt idx="9">
                  <c:v>113.35326357747881</c:v>
                </c:pt>
                <c:pt idx="10">
                  <c:v>116.54210264075735</c:v>
                </c:pt>
                <c:pt idx="11">
                  <c:v>114.05082212257101</c:v>
                </c:pt>
                <c:pt idx="12">
                  <c:v>114.10064773293473</c:v>
                </c:pt>
                <c:pt idx="13">
                  <c:v>116.19332336821127</c:v>
                </c:pt>
                <c:pt idx="14">
                  <c:v>117.14000996512209</c:v>
                </c:pt>
                <c:pt idx="15">
                  <c:v>118.23617339312406</c:v>
                </c:pt>
                <c:pt idx="16">
                  <c:v>115.59541604384653</c:v>
                </c:pt>
                <c:pt idx="17">
                  <c:v>119.73094170403587</c:v>
                </c:pt>
                <c:pt idx="18">
                  <c:v>121.12605879422023</c:v>
                </c:pt>
                <c:pt idx="19">
                  <c:v>120.67762830094668</c:v>
                </c:pt>
                <c:pt idx="20">
                  <c:v>119.13303437967116</c:v>
                </c:pt>
                <c:pt idx="21">
                  <c:v>123.36821126058794</c:v>
                </c:pt>
                <c:pt idx="22">
                  <c:v>120.27902341803687</c:v>
                </c:pt>
                <c:pt idx="23">
                  <c:v>121.17588440458395</c:v>
                </c:pt>
                <c:pt idx="24">
                  <c:v>114.10064773293473</c:v>
                </c:pt>
              </c:numCache>
            </c:numRef>
          </c:val>
          <c:smooth val="0"/>
          <c:extLst>
            <c:ext xmlns:c16="http://schemas.microsoft.com/office/drawing/2014/chart" uri="{C3380CC4-5D6E-409C-BE32-E72D297353CC}">
              <c16:uniqueId val="{00000001-ECA6-4999-A156-F93338945BD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101.032753024491</c:v>
                </c:pt>
                <c:pt idx="2">
                  <c:v>101.26881085866037</c:v>
                </c:pt>
                <c:pt idx="3">
                  <c:v>101.32782531720272</c:v>
                </c:pt>
                <c:pt idx="4">
                  <c:v>97.904986721746823</c:v>
                </c:pt>
                <c:pt idx="5">
                  <c:v>97.934493951017998</c:v>
                </c:pt>
                <c:pt idx="6">
                  <c:v>96.813219238713486</c:v>
                </c:pt>
                <c:pt idx="7">
                  <c:v>98.259073473000882</c:v>
                </c:pt>
                <c:pt idx="8">
                  <c:v>98.347595160814407</c:v>
                </c:pt>
                <c:pt idx="9">
                  <c:v>97.432871053408093</c:v>
                </c:pt>
                <c:pt idx="10">
                  <c:v>97.639421658306276</c:v>
                </c:pt>
                <c:pt idx="11">
                  <c:v>99.468869873118919</c:v>
                </c:pt>
                <c:pt idx="12">
                  <c:v>98.790203599881977</c:v>
                </c:pt>
                <c:pt idx="13">
                  <c:v>97.491885511950429</c:v>
                </c:pt>
                <c:pt idx="14">
                  <c:v>96.075538506934194</c:v>
                </c:pt>
                <c:pt idx="15">
                  <c:v>96.282089111832406</c:v>
                </c:pt>
                <c:pt idx="16">
                  <c:v>95.249336087341391</c:v>
                </c:pt>
                <c:pt idx="17">
                  <c:v>96.134552965476544</c:v>
                </c:pt>
                <c:pt idx="18">
                  <c:v>95.21982885807023</c:v>
                </c:pt>
                <c:pt idx="19">
                  <c:v>96.164060194747719</c:v>
                </c:pt>
                <c:pt idx="20">
                  <c:v>92.3576276187666</c:v>
                </c:pt>
                <c:pt idx="21">
                  <c:v>91.737975804072008</c:v>
                </c:pt>
                <c:pt idx="22">
                  <c:v>89.406904691649459</c:v>
                </c:pt>
                <c:pt idx="23">
                  <c:v>88.639716730598991</c:v>
                </c:pt>
                <c:pt idx="24">
                  <c:v>85.836529949837711</c:v>
                </c:pt>
              </c:numCache>
            </c:numRef>
          </c:val>
          <c:smooth val="0"/>
          <c:extLst>
            <c:ext xmlns:c16="http://schemas.microsoft.com/office/drawing/2014/chart" uri="{C3380CC4-5D6E-409C-BE32-E72D297353CC}">
              <c16:uniqueId val="{00000002-ECA6-4999-A156-F93338945BD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CA6-4999-A156-F93338945BDE}"/>
                </c:ext>
              </c:extLst>
            </c:dLbl>
            <c:dLbl>
              <c:idx val="1"/>
              <c:delete val="1"/>
              <c:extLst>
                <c:ext xmlns:c15="http://schemas.microsoft.com/office/drawing/2012/chart" uri="{CE6537A1-D6FC-4f65-9D91-7224C49458BB}"/>
                <c:ext xmlns:c16="http://schemas.microsoft.com/office/drawing/2014/chart" uri="{C3380CC4-5D6E-409C-BE32-E72D297353CC}">
                  <c16:uniqueId val="{00000004-ECA6-4999-A156-F93338945BDE}"/>
                </c:ext>
              </c:extLst>
            </c:dLbl>
            <c:dLbl>
              <c:idx val="2"/>
              <c:delete val="1"/>
              <c:extLst>
                <c:ext xmlns:c15="http://schemas.microsoft.com/office/drawing/2012/chart" uri="{CE6537A1-D6FC-4f65-9D91-7224C49458BB}"/>
                <c:ext xmlns:c16="http://schemas.microsoft.com/office/drawing/2014/chart" uri="{C3380CC4-5D6E-409C-BE32-E72D297353CC}">
                  <c16:uniqueId val="{00000005-ECA6-4999-A156-F93338945BDE}"/>
                </c:ext>
              </c:extLst>
            </c:dLbl>
            <c:dLbl>
              <c:idx val="3"/>
              <c:delete val="1"/>
              <c:extLst>
                <c:ext xmlns:c15="http://schemas.microsoft.com/office/drawing/2012/chart" uri="{CE6537A1-D6FC-4f65-9D91-7224C49458BB}"/>
                <c:ext xmlns:c16="http://schemas.microsoft.com/office/drawing/2014/chart" uri="{C3380CC4-5D6E-409C-BE32-E72D297353CC}">
                  <c16:uniqueId val="{00000006-ECA6-4999-A156-F93338945BDE}"/>
                </c:ext>
              </c:extLst>
            </c:dLbl>
            <c:dLbl>
              <c:idx val="4"/>
              <c:delete val="1"/>
              <c:extLst>
                <c:ext xmlns:c15="http://schemas.microsoft.com/office/drawing/2012/chart" uri="{CE6537A1-D6FC-4f65-9D91-7224C49458BB}"/>
                <c:ext xmlns:c16="http://schemas.microsoft.com/office/drawing/2014/chart" uri="{C3380CC4-5D6E-409C-BE32-E72D297353CC}">
                  <c16:uniqueId val="{00000007-ECA6-4999-A156-F93338945BDE}"/>
                </c:ext>
              </c:extLst>
            </c:dLbl>
            <c:dLbl>
              <c:idx val="5"/>
              <c:delete val="1"/>
              <c:extLst>
                <c:ext xmlns:c15="http://schemas.microsoft.com/office/drawing/2012/chart" uri="{CE6537A1-D6FC-4f65-9D91-7224C49458BB}"/>
                <c:ext xmlns:c16="http://schemas.microsoft.com/office/drawing/2014/chart" uri="{C3380CC4-5D6E-409C-BE32-E72D297353CC}">
                  <c16:uniqueId val="{00000008-ECA6-4999-A156-F93338945BDE}"/>
                </c:ext>
              </c:extLst>
            </c:dLbl>
            <c:dLbl>
              <c:idx val="6"/>
              <c:delete val="1"/>
              <c:extLst>
                <c:ext xmlns:c15="http://schemas.microsoft.com/office/drawing/2012/chart" uri="{CE6537A1-D6FC-4f65-9D91-7224C49458BB}"/>
                <c:ext xmlns:c16="http://schemas.microsoft.com/office/drawing/2014/chart" uri="{C3380CC4-5D6E-409C-BE32-E72D297353CC}">
                  <c16:uniqueId val="{00000009-ECA6-4999-A156-F93338945BDE}"/>
                </c:ext>
              </c:extLst>
            </c:dLbl>
            <c:dLbl>
              <c:idx val="7"/>
              <c:delete val="1"/>
              <c:extLst>
                <c:ext xmlns:c15="http://schemas.microsoft.com/office/drawing/2012/chart" uri="{CE6537A1-D6FC-4f65-9D91-7224C49458BB}"/>
                <c:ext xmlns:c16="http://schemas.microsoft.com/office/drawing/2014/chart" uri="{C3380CC4-5D6E-409C-BE32-E72D297353CC}">
                  <c16:uniqueId val="{0000000A-ECA6-4999-A156-F93338945BDE}"/>
                </c:ext>
              </c:extLst>
            </c:dLbl>
            <c:dLbl>
              <c:idx val="8"/>
              <c:delete val="1"/>
              <c:extLst>
                <c:ext xmlns:c15="http://schemas.microsoft.com/office/drawing/2012/chart" uri="{CE6537A1-D6FC-4f65-9D91-7224C49458BB}"/>
                <c:ext xmlns:c16="http://schemas.microsoft.com/office/drawing/2014/chart" uri="{C3380CC4-5D6E-409C-BE32-E72D297353CC}">
                  <c16:uniqueId val="{0000000B-ECA6-4999-A156-F93338945BDE}"/>
                </c:ext>
              </c:extLst>
            </c:dLbl>
            <c:dLbl>
              <c:idx val="9"/>
              <c:delete val="1"/>
              <c:extLst>
                <c:ext xmlns:c15="http://schemas.microsoft.com/office/drawing/2012/chart" uri="{CE6537A1-D6FC-4f65-9D91-7224C49458BB}"/>
                <c:ext xmlns:c16="http://schemas.microsoft.com/office/drawing/2014/chart" uri="{C3380CC4-5D6E-409C-BE32-E72D297353CC}">
                  <c16:uniqueId val="{0000000C-ECA6-4999-A156-F93338945BDE}"/>
                </c:ext>
              </c:extLst>
            </c:dLbl>
            <c:dLbl>
              <c:idx val="10"/>
              <c:delete val="1"/>
              <c:extLst>
                <c:ext xmlns:c15="http://schemas.microsoft.com/office/drawing/2012/chart" uri="{CE6537A1-D6FC-4f65-9D91-7224C49458BB}"/>
                <c:ext xmlns:c16="http://schemas.microsoft.com/office/drawing/2014/chart" uri="{C3380CC4-5D6E-409C-BE32-E72D297353CC}">
                  <c16:uniqueId val="{0000000D-ECA6-4999-A156-F93338945BDE}"/>
                </c:ext>
              </c:extLst>
            </c:dLbl>
            <c:dLbl>
              <c:idx val="11"/>
              <c:delete val="1"/>
              <c:extLst>
                <c:ext xmlns:c15="http://schemas.microsoft.com/office/drawing/2012/chart" uri="{CE6537A1-D6FC-4f65-9D91-7224C49458BB}"/>
                <c:ext xmlns:c16="http://schemas.microsoft.com/office/drawing/2014/chart" uri="{C3380CC4-5D6E-409C-BE32-E72D297353CC}">
                  <c16:uniqueId val="{0000000E-ECA6-4999-A156-F93338945BDE}"/>
                </c:ext>
              </c:extLst>
            </c:dLbl>
            <c:dLbl>
              <c:idx val="12"/>
              <c:delete val="1"/>
              <c:extLst>
                <c:ext xmlns:c15="http://schemas.microsoft.com/office/drawing/2012/chart" uri="{CE6537A1-D6FC-4f65-9D91-7224C49458BB}"/>
                <c:ext xmlns:c16="http://schemas.microsoft.com/office/drawing/2014/chart" uri="{C3380CC4-5D6E-409C-BE32-E72D297353CC}">
                  <c16:uniqueId val="{0000000F-ECA6-4999-A156-F93338945BD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A6-4999-A156-F93338945BDE}"/>
                </c:ext>
              </c:extLst>
            </c:dLbl>
            <c:dLbl>
              <c:idx val="14"/>
              <c:delete val="1"/>
              <c:extLst>
                <c:ext xmlns:c15="http://schemas.microsoft.com/office/drawing/2012/chart" uri="{CE6537A1-D6FC-4f65-9D91-7224C49458BB}"/>
                <c:ext xmlns:c16="http://schemas.microsoft.com/office/drawing/2014/chart" uri="{C3380CC4-5D6E-409C-BE32-E72D297353CC}">
                  <c16:uniqueId val="{00000011-ECA6-4999-A156-F93338945BDE}"/>
                </c:ext>
              </c:extLst>
            </c:dLbl>
            <c:dLbl>
              <c:idx val="15"/>
              <c:delete val="1"/>
              <c:extLst>
                <c:ext xmlns:c15="http://schemas.microsoft.com/office/drawing/2012/chart" uri="{CE6537A1-D6FC-4f65-9D91-7224C49458BB}"/>
                <c:ext xmlns:c16="http://schemas.microsoft.com/office/drawing/2014/chart" uri="{C3380CC4-5D6E-409C-BE32-E72D297353CC}">
                  <c16:uniqueId val="{00000012-ECA6-4999-A156-F93338945BDE}"/>
                </c:ext>
              </c:extLst>
            </c:dLbl>
            <c:dLbl>
              <c:idx val="16"/>
              <c:delete val="1"/>
              <c:extLst>
                <c:ext xmlns:c15="http://schemas.microsoft.com/office/drawing/2012/chart" uri="{CE6537A1-D6FC-4f65-9D91-7224C49458BB}"/>
                <c:ext xmlns:c16="http://schemas.microsoft.com/office/drawing/2014/chart" uri="{C3380CC4-5D6E-409C-BE32-E72D297353CC}">
                  <c16:uniqueId val="{00000013-ECA6-4999-A156-F93338945BDE}"/>
                </c:ext>
              </c:extLst>
            </c:dLbl>
            <c:dLbl>
              <c:idx val="17"/>
              <c:delete val="1"/>
              <c:extLst>
                <c:ext xmlns:c15="http://schemas.microsoft.com/office/drawing/2012/chart" uri="{CE6537A1-D6FC-4f65-9D91-7224C49458BB}"/>
                <c:ext xmlns:c16="http://schemas.microsoft.com/office/drawing/2014/chart" uri="{C3380CC4-5D6E-409C-BE32-E72D297353CC}">
                  <c16:uniqueId val="{00000014-ECA6-4999-A156-F93338945BDE}"/>
                </c:ext>
              </c:extLst>
            </c:dLbl>
            <c:dLbl>
              <c:idx val="18"/>
              <c:delete val="1"/>
              <c:extLst>
                <c:ext xmlns:c15="http://schemas.microsoft.com/office/drawing/2012/chart" uri="{CE6537A1-D6FC-4f65-9D91-7224C49458BB}"/>
                <c:ext xmlns:c16="http://schemas.microsoft.com/office/drawing/2014/chart" uri="{C3380CC4-5D6E-409C-BE32-E72D297353CC}">
                  <c16:uniqueId val="{00000015-ECA6-4999-A156-F93338945BDE}"/>
                </c:ext>
              </c:extLst>
            </c:dLbl>
            <c:dLbl>
              <c:idx val="19"/>
              <c:delete val="1"/>
              <c:extLst>
                <c:ext xmlns:c15="http://schemas.microsoft.com/office/drawing/2012/chart" uri="{CE6537A1-D6FC-4f65-9D91-7224C49458BB}"/>
                <c:ext xmlns:c16="http://schemas.microsoft.com/office/drawing/2014/chart" uri="{C3380CC4-5D6E-409C-BE32-E72D297353CC}">
                  <c16:uniqueId val="{00000016-ECA6-4999-A156-F93338945BDE}"/>
                </c:ext>
              </c:extLst>
            </c:dLbl>
            <c:dLbl>
              <c:idx val="20"/>
              <c:delete val="1"/>
              <c:extLst>
                <c:ext xmlns:c15="http://schemas.microsoft.com/office/drawing/2012/chart" uri="{CE6537A1-D6FC-4f65-9D91-7224C49458BB}"/>
                <c:ext xmlns:c16="http://schemas.microsoft.com/office/drawing/2014/chart" uri="{C3380CC4-5D6E-409C-BE32-E72D297353CC}">
                  <c16:uniqueId val="{00000017-ECA6-4999-A156-F93338945BDE}"/>
                </c:ext>
              </c:extLst>
            </c:dLbl>
            <c:dLbl>
              <c:idx val="21"/>
              <c:delete val="1"/>
              <c:extLst>
                <c:ext xmlns:c15="http://schemas.microsoft.com/office/drawing/2012/chart" uri="{CE6537A1-D6FC-4f65-9D91-7224C49458BB}"/>
                <c:ext xmlns:c16="http://schemas.microsoft.com/office/drawing/2014/chart" uri="{C3380CC4-5D6E-409C-BE32-E72D297353CC}">
                  <c16:uniqueId val="{00000018-ECA6-4999-A156-F93338945BDE}"/>
                </c:ext>
              </c:extLst>
            </c:dLbl>
            <c:dLbl>
              <c:idx val="22"/>
              <c:delete val="1"/>
              <c:extLst>
                <c:ext xmlns:c15="http://schemas.microsoft.com/office/drawing/2012/chart" uri="{CE6537A1-D6FC-4f65-9D91-7224C49458BB}"/>
                <c:ext xmlns:c16="http://schemas.microsoft.com/office/drawing/2014/chart" uri="{C3380CC4-5D6E-409C-BE32-E72D297353CC}">
                  <c16:uniqueId val="{00000019-ECA6-4999-A156-F93338945BDE}"/>
                </c:ext>
              </c:extLst>
            </c:dLbl>
            <c:dLbl>
              <c:idx val="23"/>
              <c:delete val="1"/>
              <c:extLst>
                <c:ext xmlns:c15="http://schemas.microsoft.com/office/drawing/2012/chart" uri="{CE6537A1-D6FC-4f65-9D91-7224C49458BB}"/>
                <c:ext xmlns:c16="http://schemas.microsoft.com/office/drawing/2014/chart" uri="{C3380CC4-5D6E-409C-BE32-E72D297353CC}">
                  <c16:uniqueId val="{0000001A-ECA6-4999-A156-F93338945BDE}"/>
                </c:ext>
              </c:extLst>
            </c:dLbl>
            <c:dLbl>
              <c:idx val="24"/>
              <c:delete val="1"/>
              <c:extLst>
                <c:ext xmlns:c15="http://schemas.microsoft.com/office/drawing/2012/chart" uri="{CE6537A1-D6FC-4f65-9D91-7224C49458BB}"/>
                <c:ext xmlns:c16="http://schemas.microsoft.com/office/drawing/2014/chart" uri="{C3380CC4-5D6E-409C-BE32-E72D297353CC}">
                  <c16:uniqueId val="{0000001B-ECA6-4999-A156-F93338945BD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CA6-4999-A156-F93338945BD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Coburg (09473)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28774</v>
      </c>
      <c r="F11" s="238">
        <v>28901</v>
      </c>
      <c r="G11" s="238">
        <v>29302</v>
      </c>
      <c r="H11" s="238">
        <v>29198</v>
      </c>
      <c r="I11" s="265">
        <v>29140</v>
      </c>
      <c r="J11" s="263">
        <v>-366</v>
      </c>
      <c r="K11" s="266">
        <v>-1.2560054907343858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16.799888788489607</v>
      </c>
      <c r="E13" s="115">
        <v>4834</v>
      </c>
      <c r="F13" s="114">
        <v>4833</v>
      </c>
      <c r="G13" s="114">
        <v>4939</v>
      </c>
      <c r="H13" s="114">
        <v>5029</v>
      </c>
      <c r="I13" s="140">
        <v>4983</v>
      </c>
      <c r="J13" s="115">
        <v>-149</v>
      </c>
      <c r="K13" s="116">
        <v>-2.9901665663255068</v>
      </c>
    </row>
    <row r="14" spans="1:255" ht="14.1" customHeight="1" x14ac:dyDescent="0.2">
      <c r="A14" s="306" t="s">
        <v>230</v>
      </c>
      <c r="B14" s="307"/>
      <c r="C14" s="308"/>
      <c r="D14" s="113">
        <v>64.937095989434908</v>
      </c>
      <c r="E14" s="115">
        <v>18685</v>
      </c>
      <c r="F14" s="114">
        <v>18851</v>
      </c>
      <c r="G14" s="114">
        <v>19089</v>
      </c>
      <c r="H14" s="114">
        <v>18891</v>
      </c>
      <c r="I14" s="140">
        <v>18915</v>
      </c>
      <c r="J14" s="115">
        <v>-230</v>
      </c>
      <c r="K14" s="116">
        <v>-1.2159661644197726</v>
      </c>
    </row>
    <row r="15" spans="1:255" ht="14.1" customHeight="1" x14ac:dyDescent="0.2">
      <c r="A15" s="306" t="s">
        <v>231</v>
      </c>
      <c r="B15" s="307"/>
      <c r="C15" s="308"/>
      <c r="D15" s="113">
        <v>9.8873983457287835</v>
      </c>
      <c r="E15" s="115">
        <v>2845</v>
      </c>
      <c r="F15" s="114">
        <v>2815</v>
      </c>
      <c r="G15" s="114">
        <v>2828</v>
      </c>
      <c r="H15" s="114">
        <v>2846</v>
      </c>
      <c r="I15" s="140">
        <v>2833</v>
      </c>
      <c r="J15" s="115">
        <v>12</v>
      </c>
      <c r="K15" s="116">
        <v>0.42357924461701374</v>
      </c>
    </row>
    <row r="16" spans="1:255" ht="14.1" customHeight="1" x14ac:dyDescent="0.2">
      <c r="A16" s="306" t="s">
        <v>232</v>
      </c>
      <c r="B16" s="307"/>
      <c r="C16" s="308"/>
      <c r="D16" s="113">
        <v>5.5014944046708836</v>
      </c>
      <c r="E16" s="115">
        <v>1583</v>
      </c>
      <c r="F16" s="114">
        <v>1567</v>
      </c>
      <c r="G16" s="114">
        <v>1602</v>
      </c>
      <c r="H16" s="114">
        <v>1591</v>
      </c>
      <c r="I16" s="140">
        <v>1572</v>
      </c>
      <c r="J16" s="115">
        <v>11</v>
      </c>
      <c r="K16" s="116">
        <v>0.69974554707379133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0.58038506985472993</v>
      </c>
      <c r="E18" s="115">
        <v>167</v>
      </c>
      <c r="F18" s="114">
        <v>160</v>
      </c>
      <c r="G18" s="114">
        <v>165</v>
      </c>
      <c r="H18" s="114">
        <v>168</v>
      </c>
      <c r="I18" s="140">
        <v>165</v>
      </c>
      <c r="J18" s="115">
        <v>2</v>
      </c>
      <c r="K18" s="116">
        <v>1.2121212121212122</v>
      </c>
    </row>
    <row r="19" spans="1:255" ht="14.1" customHeight="1" x14ac:dyDescent="0.2">
      <c r="A19" s="306" t="s">
        <v>235</v>
      </c>
      <c r="B19" s="307" t="s">
        <v>236</v>
      </c>
      <c r="C19" s="308"/>
      <c r="D19" s="113">
        <v>0.36143740877180786</v>
      </c>
      <c r="E19" s="115">
        <v>104</v>
      </c>
      <c r="F19" s="114">
        <v>102</v>
      </c>
      <c r="G19" s="114">
        <v>109</v>
      </c>
      <c r="H19" s="114">
        <v>110</v>
      </c>
      <c r="I19" s="140">
        <v>107</v>
      </c>
      <c r="J19" s="115">
        <v>-3</v>
      </c>
      <c r="K19" s="116">
        <v>-2.8037383177570092</v>
      </c>
    </row>
    <row r="20" spans="1:255" ht="14.1" customHeight="1" x14ac:dyDescent="0.2">
      <c r="A20" s="306">
        <v>12</v>
      </c>
      <c r="B20" s="307" t="s">
        <v>237</v>
      </c>
      <c r="C20" s="308"/>
      <c r="D20" s="113">
        <v>0.59081114895391673</v>
      </c>
      <c r="E20" s="115">
        <v>170</v>
      </c>
      <c r="F20" s="114">
        <v>153</v>
      </c>
      <c r="G20" s="114">
        <v>186</v>
      </c>
      <c r="H20" s="114">
        <v>184</v>
      </c>
      <c r="I20" s="140">
        <v>165</v>
      </c>
      <c r="J20" s="115">
        <v>5</v>
      </c>
      <c r="K20" s="116">
        <v>3.0303030303030303</v>
      </c>
    </row>
    <row r="21" spans="1:255" ht="14.1" customHeight="1" x14ac:dyDescent="0.2">
      <c r="A21" s="306">
        <v>21</v>
      </c>
      <c r="B21" s="307" t="s">
        <v>238</v>
      </c>
      <c r="C21" s="308"/>
      <c r="D21" s="113">
        <v>0.56648363105581423</v>
      </c>
      <c r="E21" s="115">
        <v>163</v>
      </c>
      <c r="F21" s="114">
        <v>150</v>
      </c>
      <c r="G21" s="114">
        <v>159</v>
      </c>
      <c r="H21" s="114">
        <v>160</v>
      </c>
      <c r="I21" s="140">
        <v>159</v>
      </c>
      <c r="J21" s="115">
        <v>4</v>
      </c>
      <c r="K21" s="116">
        <v>2.5157232704402515</v>
      </c>
    </row>
    <row r="22" spans="1:255" ht="14.1" customHeight="1" x14ac:dyDescent="0.2">
      <c r="A22" s="306">
        <v>22</v>
      </c>
      <c r="B22" s="307" t="s">
        <v>239</v>
      </c>
      <c r="C22" s="308"/>
      <c r="D22" s="113">
        <v>7.9863765899770627</v>
      </c>
      <c r="E22" s="115">
        <v>2298</v>
      </c>
      <c r="F22" s="114">
        <v>2337</v>
      </c>
      <c r="G22" s="114">
        <v>2371</v>
      </c>
      <c r="H22" s="114">
        <v>2403</v>
      </c>
      <c r="I22" s="140">
        <v>2413</v>
      </c>
      <c r="J22" s="115">
        <v>-115</v>
      </c>
      <c r="K22" s="116">
        <v>-4.7658516369664321</v>
      </c>
    </row>
    <row r="23" spans="1:255" ht="14.1" customHeight="1" x14ac:dyDescent="0.2">
      <c r="A23" s="306">
        <v>23</v>
      </c>
      <c r="B23" s="307" t="s">
        <v>240</v>
      </c>
      <c r="C23" s="308"/>
      <c r="D23" s="113">
        <v>2.9505803850698546</v>
      </c>
      <c r="E23" s="115">
        <v>849</v>
      </c>
      <c r="F23" s="114">
        <v>848</v>
      </c>
      <c r="G23" s="114">
        <v>864</v>
      </c>
      <c r="H23" s="114">
        <v>845</v>
      </c>
      <c r="I23" s="140">
        <v>850</v>
      </c>
      <c r="J23" s="115">
        <v>-1</v>
      </c>
      <c r="K23" s="116">
        <v>-0.11764705882352941</v>
      </c>
    </row>
    <row r="24" spans="1:255" ht="14.1" customHeight="1" x14ac:dyDescent="0.2">
      <c r="A24" s="306">
        <v>24</v>
      </c>
      <c r="B24" s="307" t="s">
        <v>241</v>
      </c>
      <c r="C24" s="308"/>
      <c r="D24" s="113">
        <v>5.2582192256898592</v>
      </c>
      <c r="E24" s="115">
        <v>1513</v>
      </c>
      <c r="F24" s="114">
        <v>1542</v>
      </c>
      <c r="G24" s="114">
        <v>1555</v>
      </c>
      <c r="H24" s="114">
        <v>1584</v>
      </c>
      <c r="I24" s="140">
        <v>1609</v>
      </c>
      <c r="J24" s="115">
        <v>-96</v>
      </c>
      <c r="K24" s="116">
        <v>-5.9664387818520819</v>
      </c>
    </row>
    <row r="25" spans="1:255" ht="14.1" customHeight="1" x14ac:dyDescent="0.2">
      <c r="A25" s="306">
        <v>25</v>
      </c>
      <c r="B25" s="307" t="s">
        <v>242</v>
      </c>
      <c r="C25" s="308"/>
      <c r="D25" s="113">
        <v>5.5501494404670879</v>
      </c>
      <c r="E25" s="115">
        <v>1597</v>
      </c>
      <c r="F25" s="114">
        <v>1613</v>
      </c>
      <c r="G25" s="114">
        <v>1633</v>
      </c>
      <c r="H25" s="114">
        <v>1643</v>
      </c>
      <c r="I25" s="140">
        <v>1646</v>
      </c>
      <c r="J25" s="115">
        <v>-49</v>
      </c>
      <c r="K25" s="116">
        <v>-2.976913730255164</v>
      </c>
    </row>
    <row r="26" spans="1:255" ht="14.1" customHeight="1" x14ac:dyDescent="0.2">
      <c r="A26" s="306">
        <v>26</v>
      </c>
      <c r="B26" s="307" t="s">
        <v>243</v>
      </c>
      <c r="C26" s="308"/>
      <c r="D26" s="113">
        <v>1.9740043094460276</v>
      </c>
      <c r="E26" s="115">
        <v>568</v>
      </c>
      <c r="F26" s="114">
        <v>590</v>
      </c>
      <c r="G26" s="114">
        <v>593</v>
      </c>
      <c r="H26" s="114">
        <v>578</v>
      </c>
      <c r="I26" s="140">
        <v>560</v>
      </c>
      <c r="J26" s="115">
        <v>8</v>
      </c>
      <c r="K26" s="116">
        <v>1.4285714285714286</v>
      </c>
    </row>
    <row r="27" spans="1:255" ht="14.1" customHeight="1" x14ac:dyDescent="0.2">
      <c r="A27" s="306">
        <v>27</v>
      </c>
      <c r="B27" s="307" t="s">
        <v>244</v>
      </c>
      <c r="C27" s="308"/>
      <c r="D27" s="113">
        <v>3.6421769653159104</v>
      </c>
      <c r="E27" s="115">
        <v>1048</v>
      </c>
      <c r="F27" s="114">
        <v>1066</v>
      </c>
      <c r="G27" s="114">
        <v>1097</v>
      </c>
      <c r="H27" s="114">
        <v>1105</v>
      </c>
      <c r="I27" s="140">
        <v>1110</v>
      </c>
      <c r="J27" s="115">
        <v>-62</v>
      </c>
      <c r="K27" s="116">
        <v>-5.5855855855855854</v>
      </c>
    </row>
    <row r="28" spans="1:255" ht="14.1" customHeight="1" x14ac:dyDescent="0.2">
      <c r="A28" s="306">
        <v>28</v>
      </c>
      <c r="B28" s="307" t="s">
        <v>245</v>
      </c>
      <c r="C28" s="308"/>
      <c r="D28" s="113">
        <v>2.7177312851880169</v>
      </c>
      <c r="E28" s="115">
        <v>782</v>
      </c>
      <c r="F28" s="114">
        <v>791</v>
      </c>
      <c r="G28" s="114">
        <v>811</v>
      </c>
      <c r="H28" s="114">
        <v>827</v>
      </c>
      <c r="I28" s="140">
        <v>856</v>
      </c>
      <c r="J28" s="115">
        <v>-74</v>
      </c>
      <c r="K28" s="116">
        <v>-8.6448598130841123</v>
      </c>
    </row>
    <row r="29" spans="1:255" ht="14.1" customHeight="1" x14ac:dyDescent="0.2">
      <c r="A29" s="306">
        <v>29</v>
      </c>
      <c r="B29" s="307" t="s">
        <v>246</v>
      </c>
      <c r="C29" s="308"/>
      <c r="D29" s="113">
        <v>3.0722179745603668</v>
      </c>
      <c r="E29" s="115">
        <v>884</v>
      </c>
      <c r="F29" s="114">
        <v>884</v>
      </c>
      <c r="G29" s="114">
        <v>867</v>
      </c>
      <c r="H29" s="114">
        <v>844</v>
      </c>
      <c r="I29" s="140">
        <v>852</v>
      </c>
      <c r="J29" s="115">
        <v>32</v>
      </c>
      <c r="K29" s="116">
        <v>3.755868544600939</v>
      </c>
    </row>
    <row r="30" spans="1:255" ht="14.1" customHeight="1" x14ac:dyDescent="0.2">
      <c r="A30" s="306" t="s">
        <v>247</v>
      </c>
      <c r="B30" s="307" t="s">
        <v>248</v>
      </c>
      <c r="C30" s="308"/>
      <c r="D30" s="113">
        <v>1.7689580871620212</v>
      </c>
      <c r="E30" s="115">
        <v>509</v>
      </c>
      <c r="F30" s="114">
        <v>509</v>
      </c>
      <c r="G30" s="114">
        <v>498</v>
      </c>
      <c r="H30" s="114">
        <v>489</v>
      </c>
      <c r="I30" s="140">
        <v>489</v>
      </c>
      <c r="J30" s="115">
        <v>20</v>
      </c>
      <c r="K30" s="116">
        <v>4.0899795501022496</v>
      </c>
    </row>
    <row r="31" spans="1:255" ht="14.1" customHeight="1" x14ac:dyDescent="0.2">
      <c r="A31" s="306" t="s">
        <v>249</v>
      </c>
      <c r="B31" s="307" t="s">
        <v>250</v>
      </c>
      <c r="C31" s="308"/>
      <c r="D31" s="113">
        <v>1.2650309307013277</v>
      </c>
      <c r="E31" s="115">
        <v>364</v>
      </c>
      <c r="F31" s="114">
        <v>364</v>
      </c>
      <c r="G31" s="114">
        <v>359</v>
      </c>
      <c r="H31" s="114">
        <v>347</v>
      </c>
      <c r="I31" s="140">
        <v>355</v>
      </c>
      <c r="J31" s="115">
        <v>9</v>
      </c>
      <c r="K31" s="116">
        <v>2.535211267605634</v>
      </c>
    </row>
    <row r="32" spans="1:255" ht="14.1" customHeight="1" x14ac:dyDescent="0.2">
      <c r="A32" s="306">
        <v>31</v>
      </c>
      <c r="B32" s="307" t="s">
        <v>251</v>
      </c>
      <c r="C32" s="308"/>
      <c r="D32" s="113">
        <v>0.29888093417668726</v>
      </c>
      <c r="E32" s="115">
        <v>86</v>
      </c>
      <c r="F32" s="114">
        <v>87</v>
      </c>
      <c r="G32" s="114">
        <v>91</v>
      </c>
      <c r="H32" s="114">
        <v>91</v>
      </c>
      <c r="I32" s="140">
        <v>93</v>
      </c>
      <c r="J32" s="115">
        <v>-7</v>
      </c>
      <c r="K32" s="116">
        <v>-7.5268817204301079</v>
      </c>
    </row>
    <row r="33" spans="1:11" ht="14.1" customHeight="1" x14ac:dyDescent="0.2">
      <c r="A33" s="306">
        <v>32</v>
      </c>
      <c r="B33" s="307" t="s">
        <v>252</v>
      </c>
      <c r="C33" s="308"/>
      <c r="D33" s="113">
        <v>1.6994508931674428</v>
      </c>
      <c r="E33" s="115">
        <v>489</v>
      </c>
      <c r="F33" s="114">
        <v>466</v>
      </c>
      <c r="G33" s="114">
        <v>485</v>
      </c>
      <c r="H33" s="114">
        <v>469</v>
      </c>
      <c r="I33" s="140">
        <v>451</v>
      </c>
      <c r="J33" s="115">
        <v>38</v>
      </c>
      <c r="K33" s="116">
        <v>8.4257206208425721</v>
      </c>
    </row>
    <row r="34" spans="1:11" ht="14.1" customHeight="1" x14ac:dyDescent="0.2">
      <c r="A34" s="306">
        <v>33</v>
      </c>
      <c r="B34" s="307" t="s">
        <v>253</v>
      </c>
      <c r="C34" s="308"/>
      <c r="D34" s="113">
        <v>1.4770278723847918</v>
      </c>
      <c r="E34" s="115">
        <v>425</v>
      </c>
      <c r="F34" s="114">
        <v>442</v>
      </c>
      <c r="G34" s="114">
        <v>477</v>
      </c>
      <c r="H34" s="114">
        <v>471</v>
      </c>
      <c r="I34" s="140">
        <v>448</v>
      </c>
      <c r="J34" s="115">
        <v>-23</v>
      </c>
      <c r="K34" s="116">
        <v>-5.1339285714285712</v>
      </c>
    </row>
    <row r="35" spans="1:11" ht="14.1" customHeight="1" x14ac:dyDescent="0.2">
      <c r="A35" s="306">
        <v>34</v>
      </c>
      <c r="B35" s="307" t="s">
        <v>254</v>
      </c>
      <c r="C35" s="308"/>
      <c r="D35" s="113">
        <v>2.5161604226037393</v>
      </c>
      <c r="E35" s="115">
        <v>724</v>
      </c>
      <c r="F35" s="114">
        <v>736</v>
      </c>
      <c r="G35" s="114">
        <v>738</v>
      </c>
      <c r="H35" s="114">
        <v>718</v>
      </c>
      <c r="I35" s="140">
        <v>726</v>
      </c>
      <c r="J35" s="115">
        <v>-2</v>
      </c>
      <c r="K35" s="116">
        <v>-0.27548209366391185</v>
      </c>
    </row>
    <row r="36" spans="1:11" ht="14.1" customHeight="1" x14ac:dyDescent="0.2">
      <c r="A36" s="306">
        <v>41</v>
      </c>
      <c r="B36" s="307" t="s">
        <v>255</v>
      </c>
      <c r="C36" s="308"/>
      <c r="D36" s="113">
        <v>0.28845485507750052</v>
      </c>
      <c r="E36" s="115">
        <v>83</v>
      </c>
      <c r="F36" s="114">
        <v>83</v>
      </c>
      <c r="G36" s="114">
        <v>86</v>
      </c>
      <c r="H36" s="114">
        <v>85</v>
      </c>
      <c r="I36" s="140">
        <v>83</v>
      </c>
      <c r="J36" s="115">
        <v>0</v>
      </c>
      <c r="K36" s="116">
        <v>0</v>
      </c>
    </row>
    <row r="37" spans="1:11" ht="14.1" customHeight="1" x14ac:dyDescent="0.2">
      <c r="A37" s="306">
        <v>42</v>
      </c>
      <c r="B37" s="307" t="s">
        <v>256</v>
      </c>
      <c r="C37" s="308"/>
      <c r="D37" s="113">
        <v>0.14248974768888581</v>
      </c>
      <c r="E37" s="115">
        <v>41</v>
      </c>
      <c r="F37" s="114">
        <v>40</v>
      </c>
      <c r="G37" s="114">
        <v>41</v>
      </c>
      <c r="H37" s="114">
        <v>42</v>
      </c>
      <c r="I37" s="140">
        <v>44</v>
      </c>
      <c r="J37" s="115">
        <v>-3</v>
      </c>
      <c r="K37" s="116">
        <v>-6.8181818181818183</v>
      </c>
    </row>
    <row r="38" spans="1:11" ht="14.1" customHeight="1" x14ac:dyDescent="0.2">
      <c r="A38" s="306">
        <v>43</v>
      </c>
      <c r="B38" s="307" t="s">
        <v>257</v>
      </c>
      <c r="C38" s="308"/>
      <c r="D38" s="113">
        <v>0.75067769514144711</v>
      </c>
      <c r="E38" s="115">
        <v>216</v>
      </c>
      <c r="F38" s="114">
        <v>217</v>
      </c>
      <c r="G38" s="114">
        <v>221</v>
      </c>
      <c r="H38" s="114">
        <v>203</v>
      </c>
      <c r="I38" s="140">
        <v>204</v>
      </c>
      <c r="J38" s="115">
        <v>12</v>
      </c>
      <c r="K38" s="116">
        <v>5.882352941176471</v>
      </c>
    </row>
    <row r="39" spans="1:11" ht="14.1" customHeight="1" x14ac:dyDescent="0.2">
      <c r="A39" s="306">
        <v>51</v>
      </c>
      <c r="B39" s="307" t="s">
        <v>258</v>
      </c>
      <c r="C39" s="308"/>
      <c r="D39" s="113">
        <v>7.2078960172377844</v>
      </c>
      <c r="E39" s="115">
        <v>2074</v>
      </c>
      <c r="F39" s="114">
        <v>2111</v>
      </c>
      <c r="G39" s="114">
        <v>2152</v>
      </c>
      <c r="H39" s="114">
        <v>2222</v>
      </c>
      <c r="I39" s="140">
        <v>2247</v>
      </c>
      <c r="J39" s="115">
        <v>-173</v>
      </c>
      <c r="K39" s="116">
        <v>-7.6991544281263904</v>
      </c>
    </row>
    <row r="40" spans="1:11" ht="14.1" customHeight="1" x14ac:dyDescent="0.2">
      <c r="A40" s="306" t="s">
        <v>259</v>
      </c>
      <c r="B40" s="307" t="s">
        <v>260</v>
      </c>
      <c r="C40" s="308"/>
      <c r="D40" s="113">
        <v>6.4850211996941685</v>
      </c>
      <c r="E40" s="115">
        <v>1866</v>
      </c>
      <c r="F40" s="114">
        <v>1907</v>
      </c>
      <c r="G40" s="114">
        <v>1952</v>
      </c>
      <c r="H40" s="114">
        <v>2026</v>
      </c>
      <c r="I40" s="140">
        <v>2058</v>
      </c>
      <c r="J40" s="115">
        <v>-192</v>
      </c>
      <c r="K40" s="116">
        <v>-9.3294460641399422</v>
      </c>
    </row>
    <row r="41" spans="1:11" ht="14.1" customHeight="1" x14ac:dyDescent="0.2">
      <c r="A41" s="306"/>
      <c r="B41" s="307" t="s">
        <v>261</v>
      </c>
      <c r="C41" s="308"/>
      <c r="D41" s="113">
        <v>6.0506012372280535</v>
      </c>
      <c r="E41" s="115">
        <v>1741</v>
      </c>
      <c r="F41" s="114">
        <v>1767</v>
      </c>
      <c r="G41" s="114">
        <v>1811</v>
      </c>
      <c r="H41" s="114">
        <v>1887</v>
      </c>
      <c r="I41" s="140">
        <v>1921</v>
      </c>
      <c r="J41" s="115">
        <v>-180</v>
      </c>
      <c r="K41" s="116">
        <v>-9.3701197293076515</v>
      </c>
    </row>
    <row r="42" spans="1:11" ht="14.1" customHeight="1" x14ac:dyDescent="0.2">
      <c r="A42" s="306">
        <v>52</v>
      </c>
      <c r="B42" s="307" t="s">
        <v>262</v>
      </c>
      <c r="C42" s="308"/>
      <c r="D42" s="113">
        <v>4.2434141933690137</v>
      </c>
      <c r="E42" s="115">
        <v>1221</v>
      </c>
      <c r="F42" s="114">
        <v>1223</v>
      </c>
      <c r="G42" s="114">
        <v>1244</v>
      </c>
      <c r="H42" s="114">
        <v>1246</v>
      </c>
      <c r="I42" s="140">
        <v>1249</v>
      </c>
      <c r="J42" s="115">
        <v>-28</v>
      </c>
      <c r="K42" s="116">
        <v>-2.2417934347477981</v>
      </c>
    </row>
    <row r="43" spans="1:11" ht="14.1" customHeight="1" x14ac:dyDescent="0.2">
      <c r="A43" s="306" t="s">
        <v>263</v>
      </c>
      <c r="B43" s="307" t="s">
        <v>264</v>
      </c>
      <c r="C43" s="308"/>
      <c r="D43" s="113">
        <v>3.6004726489191632</v>
      </c>
      <c r="E43" s="115">
        <v>1036</v>
      </c>
      <c r="F43" s="114">
        <v>1051</v>
      </c>
      <c r="G43" s="114">
        <v>1064</v>
      </c>
      <c r="H43" s="114">
        <v>1065</v>
      </c>
      <c r="I43" s="140">
        <v>1069</v>
      </c>
      <c r="J43" s="115">
        <v>-33</v>
      </c>
      <c r="K43" s="116">
        <v>-3.0869971936389149</v>
      </c>
    </row>
    <row r="44" spans="1:11" ht="14.1" customHeight="1" x14ac:dyDescent="0.2">
      <c r="A44" s="306">
        <v>53</v>
      </c>
      <c r="B44" s="307" t="s">
        <v>265</v>
      </c>
      <c r="C44" s="308"/>
      <c r="D44" s="113">
        <v>0.35796204907207896</v>
      </c>
      <c r="E44" s="115">
        <v>103</v>
      </c>
      <c r="F44" s="114">
        <v>101</v>
      </c>
      <c r="G44" s="114">
        <v>100</v>
      </c>
      <c r="H44" s="114">
        <v>111</v>
      </c>
      <c r="I44" s="140">
        <v>110</v>
      </c>
      <c r="J44" s="115">
        <v>-7</v>
      </c>
      <c r="K44" s="116">
        <v>-6.3636363636363633</v>
      </c>
    </row>
    <row r="45" spans="1:11" ht="14.1" customHeight="1" x14ac:dyDescent="0.2">
      <c r="A45" s="306" t="s">
        <v>266</v>
      </c>
      <c r="B45" s="307" t="s">
        <v>267</v>
      </c>
      <c r="C45" s="308"/>
      <c r="D45" s="113">
        <v>0.34753596997289221</v>
      </c>
      <c r="E45" s="115">
        <v>100</v>
      </c>
      <c r="F45" s="114">
        <v>99</v>
      </c>
      <c r="G45" s="114">
        <v>98</v>
      </c>
      <c r="H45" s="114">
        <v>109</v>
      </c>
      <c r="I45" s="140">
        <v>107</v>
      </c>
      <c r="J45" s="115">
        <v>-7</v>
      </c>
      <c r="K45" s="116">
        <v>-6.5420560747663554</v>
      </c>
    </row>
    <row r="46" spans="1:11" ht="14.1" customHeight="1" x14ac:dyDescent="0.2">
      <c r="A46" s="306">
        <v>54</v>
      </c>
      <c r="B46" s="307" t="s">
        <v>268</v>
      </c>
      <c r="C46" s="308"/>
      <c r="D46" s="113">
        <v>2.4118996316118717</v>
      </c>
      <c r="E46" s="115">
        <v>694</v>
      </c>
      <c r="F46" s="114">
        <v>701</v>
      </c>
      <c r="G46" s="114">
        <v>711</v>
      </c>
      <c r="H46" s="114">
        <v>705</v>
      </c>
      <c r="I46" s="140">
        <v>690</v>
      </c>
      <c r="J46" s="115">
        <v>4</v>
      </c>
      <c r="K46" s="116">
        <v>0.57971014492753625</v>
      </c>
    </row>
    <row r="47" spans="1:11" ht="14.1" customHeight="1" x14ac:dyDescent="0.2">
      <c r="A47" s="306">
        <v>61</v>
      </c>
      <c r="B47" s="307" t="s">
        <v>269</v>
      </c>
      <c r="C47" s="308"/>
      <c r="D47" s="113">
        <v>2.7872384791825953</v>
      </c>
      <c r="E47" s="115">
        <v>802</v>
      </c>
      <c r="F47" s="114">
        <v>812</v>
      </c>
      <c r="G47" s="114">
        <v>826</v>
      </c>
      <c r="H47" s="114">
        <v>830</v>
      </c>
      <c r="I47" s="140">
        <v>808</v>
      </c>
      <c r="J47" s="115">
        <v>-6</v>
      </c>
      <c r="K47" s="116">
        <v>-0.74257425742574257</v>
      </c>
    </row>
    <row r="48" spans="1:11" ht="14.1" customHeight="1" x14ac:dyDescent="0.2">
      <c r="A48" s="306">
        <v>62</v>
      </c>
      <c r="B48" s="307" t="s">
        <v>270</v>
      </c>
      <c r="C48" s="308"/>
      <c r="D48" s="113">
        <v>6.1201084312226319</v>
      </c>
      <c r="E48" s="115">
        <v>1761</v>
      </c>
      <c r="F48" s="114">
        <v>1749</v>
      </c>
      <c r="G48" s="114">
        <v>1743</v>
      </c>
      <c r="H48" s="114">
        <v>1720</v>
      </c>
      <c r="I48" s="140">
        <v>1706</v>
      </c>
      <c r="J48" s="115">
        <v>55</v>
      </c>
      <c r="K48" s="116">
        <v>3.2239155920281362</v>
      </c>
    </row>
    <row r="49" spans="1:11" ht="14.1" customHeight="1" x14ac:dyDescent="0.2">
      <c r="A49" s="306">
        <v>63</v>
      </c>
      <c r="B49" s="307" t="s">
        <v>271</v>
      </c>
      <c r="C49" s="308"/>
      <c r="D49" s="113">
        <v>1.3901438798915688</v>
      </c>
      <c r="E49" s="115">
        <v>400</v>
      </c>
      <c r="F49" s="114">
        <v>410</v>
      </c>
      <c r="G49" s="114">
        <v>420</v>
      </c>
      <c r="H49" s="114">
        <v>425</v>
      </c>
      <c r="I49" s="140">
        <v>410</v>
      </c>
      <c r="J49" s="115">
        <v>-10</v>
      </c>
      <c r="K49" s="116">
        <v>-2.4390243902439024</v>
      </c>
    </row>
    <row r="50" spans="1:11" ht="14.1" customHeight="1" x14ac:dyDescent="0.2">
      <c r="A50" s="306" t="s">
        <v>272</v>
      </c>
      <c r="B50" s="307" t="s">
        <v>273</v>
      </c>
      <c r="C50" s="308"/>
      <c r="D50" s="113">
        <v>0.33710989087370541</v>
      </c>
      <c r="E50" s="115">
        <v>97</v>
      </c>
      <c r="F50" s="114">
        <v>97</v>
      </c>
      <c r="G50" s="114">
        <v>98</v>
      </c>
      <c r="H50" s="114">
        <v>97</v>
      </c>
      <c r="I50" s="140">
        <v>92</v>
      </c>
      <c r="J50" s="115">
        <v>5</v>
      </c>
      <c r="K50" s="116">
        <v>5.4347826086956523</v>
      </c>
    </row>
    <row r="51" spans="1:11" ht="14.1" customHeight="1" x14ac:dyDescent="0.2">
      <c r="A51" s="306" t="s">
        <v>274</v>
      </c>
      <c r="B51" s="307" t="s">
        <v>275</v>
      </c>
      <c r="C51" s="308"/>
      <c r="D51" s="113">
        <v>0.93139639952735109</v>
      </c>
      <c r="E51" s="115">
        <v>268</v>
      </c>
      <c r="F51" s="114">
        <v>276</v>
      </c>
      <c r="G51" s="114">
        <v>281</v>
      </c>
      <c r="H51" s="114">
        <v>285</v>
      </c>
      <c r="I51" s="140">
        <v>276</v>
      </c>
      <c r="J51" s="115">
        <v>-8</v>
      </c>
      <c r="K51" s="116">
        <v>-2.8985507246376812</v>
      </c>
    </row>
    <row r="52" spans="1:11" ht="14.1" customHeight="1" x14ac:dyDescent="0.2">
      <c r="A52" s="306">
        <v>71</v>
      </c>
      <c r="B52" s="307" t="s">
        <v>276</v>
      </c>
      <c r="C52" s="308"/>
      <c r="D52" s="113">
        <v>12.692013623410023</v>
      </c>
      <c r="E52" s="115">
        <v>3652</v>
      </c>
      <c r="F52" s="114">
        <v>3645</v>
      </c>
      <c r="G52" s="114">
        <v>3701</v>
      </c>
      <c r="H52" s="114">
        <v>3677</v>
      </c>
      <c r="I52" s="140">
        <v>3692</v>
      </c>
      <c r="J52" s="115">
        <v>-40</v>
      </c>
      <c r="K52" s="116">
        <v>-1.0834236186348862</v>
      </c>
    </row>
    <row r="53" spans="1:11" ht="14.1" customHeight="1" x14ac:dyDescent="0.2">
      <c r="A53" s="306" t="s">
        <v>277</v>
      </c>
      <c r="B53" s="307" t="s">
        <v>278</v>
      </c>
      <c r="C53" s="308"/>
      <c r="D53" s="113">
        <v>8.0454577048724545</v>
      </c>
      <c r="E53" s="115">
        <v>2315</v>
      </c>
      <c r="F53" s="114">
        <v>2288</v>
      </c>
      <c r="G53" s="114">
        <v>2323</v>
      </c>
      <c r="H53" s="114">
        <v>2313</v>
      </c>
      <c r="I53" s="140">
        <v>2313</v>
      </c>
      <c r="J53" s="115">
        <v>2</v>
      </c>
      <c r="K53" s="116">
        <v>8.6467790747946388E-2</v>
      </c>
    </row>
    <row r="54" spans="1:11" ht="14.1" customHeight="1" x14ac:dyDescent="0.2">
      <c r="A54" s="306" t="s">
        <v>279</v>
      </c>
      <c r="B54" s="307" t="s">
        <v>280</v>
      </c>
      <c r="C54" s="308"/>
      <c r="D54" s="113">
        <v>3.9897129352888023</v>
      </c>
      <c r="E54" s="115">
        <v>1148</v>
      </c>
      <c r="F54" s="114">
        <v>1178</v>
      </c>
      <c r="G54" s="114">
        <v>1203</v>
      </c>
      <c r="H54" s="114">
        <v>1194</v>
      </c>
      <c r="I54" s="140">
        <v>1210</v>
      </c>
      <c r="J54" s="115">
        <v>-62</v>
      </c>
      <c r="K54" s="116">
        <v>-5.1239669421487601</v>
      </c>
    </row>
    <row r="55" spans="1:11" ht="14.1" customHeight="1" x14ac:dyDescent="0.2">
      <c r="A55" s="306">
        <v>72</v>
      </c>
      <c r="B55" s="307" t="s">
        <v>281</v>
      </c>
      <c r="C55" s="308"/>
      <c r="D55" s="113">
        <v>1.9392507124487384</v>
      </c>
      <c r="E55" s="115">
        <v>558</v>
      </c>
      <c r="F55" s="114">
        <v>539</v>
      </c>
      <c r="G55" s="114">
        <v>534</v>
      </c>
      <c r="H55" s="114">
        <v>450</v>
      </c>
      <c r="I55" s="140">
        <v>458</v>
      </c>
      <c r="J55" s="115">
        <v>100</v>
      </c>
      <c r="K55" s="116">
        <v>21.834061135371179</v>
      </c>
    </row>
    <row r="56" spans="1:11" ht="14.1" customHeight="1" x14ac:dyDescent="0.2">
      <c r="A56" s="306" t="s">
        <v>282</v>
      </c>
      <c r="B56" s="307" t="s">
        <v>283</v>
      </c>
      <c r="C56" s="308"/>
      <c r="D56" s="113">
        <v>0.799332730937652</v>
      </c>
      <c r="E56" s="115">
        <v>230</v>
      </c>
      <c r="F56" s="114">
        <v>209</v>
      </c>
      <c r="G56" s="114">
        <v>202</v>
      </c>
      <c r="H56" s="114">
        <v>125</v>
      </c>
      <c r="I56" s="140">
        <v>129</v>
      </c>
      <c r="J56" s="115">
        <v>101</v>
      </c>
      <c r="K56" s="116">
        <v>78.294573643410857</v>
      </c>
    </row>
    <row r="57" spans="1:11" ht="14.1" customHeight="1" x14ac:dyDescent="0.2">
      <c r="A57" s="306" t="s">
        <v>284</v>
      </c>
      <c r="B57" s="307" t="s">
        <v>285</v>
      </c>
      <c r="C57" s="308"/>
      <c r="D57" s="113">
        <v>1.0148050323208453</v>
      </c>
      <c r="E57" s="115">
        <v>292</v>
      </c>
      <c r="F57" s="114">
        <v>289</v>
      </c>
      <c r="G57" s="114">
        <v>292</v>
      </c>
      <c r="H57" s="114">
        <v>286</v>
      </c>
      <c r="I57" s="140">
        <v>290</v>
      </c>
      <c r="J57" s="115">
        <v>2</v>
      </c>
      <c r="K57" s="116">
        <v>0.68965517241379315</v>
      </c>
    </row>
    <row r="58" spans="1:11" ht="14.1" customHeight="1" x14ac:dyDescent="0.2">
      <c r="A58" s="306">
        <v>73</v>
      </c>
      <c r="B58" s="307" t="s">
        <v>286</v>
      </c>
      <c r="C58" s="308"/>
      <c r="D58" s="113">
        <v>1.0148050323208453</v>
      </c>
      <c r="E58" s="115">
        <v>292</v>
      </c>
      <c r="F58" s="114">
        <v>293</v>
      </c>
      <c r="G58" s="114">
        <v>291</v>
      </c>
      <c r="H58" s="114">
        <v>295</v>
      </c>
      <c r="I58" s="140">
        <v>291</v>
      </c>
      <c r="J58" s="115">
        <v>1</v>
      </c>
      <c r="K58" s="116">
        <v>0.3436426116838488</v>
      </c>
    </row>
    <row r="59" spans="1:11" ht="14.1" customHeight="1" x14ac:dyDescent="0.2">
      <c r="A59" s="306" t="s">
        <v>287</v>
      </c>
      <c r="B59" s="307" t="s">
        <v>288</v>
      </c>
      <c r="C59" s="308"/>
      <c r="D59" s="113">
        <v>0.9140196010287065</v>
      </c>
      <c r="E59" s="115">
        <v>263</v>
      </c>
      <c r="F59" s="114">
        <v>264</v>
      </c>
      <c r="G59" s="114">
        <v>259</v>
      </c>
      <c r="H59" s="114">
        <v>264</v>
      </c>
      <c r="I59" s="140">
        <v>261</v>
      </c>
      <c r="J59" s="115">
        <v>2</v>
      </c>
      <c r="K59" s="116">
        <v>0.76628352490421459</v>
      </c>
    </row>
    <row r="60" spans="1:11" ht="14.1" customHeight="1" x14ac:dyDescent="0.2">
      <c r="A60" s="306">
        <v>81</v>
      </c>
      <c r="B60" s="307" t="s">
        <v>289</v>
      </c>
      <c r="C60" s="308"/>
      <c r="D60" s="113">
        <v>4.3441996246611527</v>
      </c>
      <c r="E60" s="115">
        <v>1250</v>
      </c>
      <c r="F60" s="114">
        <v>1253</v>
      </c>
      <c r="G60" s="114">
        <v>1259</v>
      </c>
      <c r="H60" s="114">
        <v>1240</v>
      </c>
      <c r="I60" s="140">
        <v>1222</v>
      </c>
      <c r="J60" s="115">
        <v>28</v>
      </c>
      <c r="K60" s="116">
        <v>2.2913256955810146</v>
      </c>
    </row>
    <row r="61" spans="1:11" ht="14.1" customHeight="1" x14ac:dyDescent="0.2">
      <c r="A61" s="306" t="s">
        <v>290</v>
      </c>
      <c r="B61" s="307" t="s">
        <v>291</v>
      </c>
      <c r="C61" s="308"/>
      <c r="D61" s="113">
        <v>1.4874539514839786</v>
      </c>
      <c r="E61" s="115">
        <v>428</v>
      </c>
      <c r="F61" s="114">
        <v>431</v>
      </c>
      <c r="G61" s="114">
        <v>438</v>
      </c>
      <c r="H61" s="114">
        <v>421</v>
      </c>
      <c r="I61" s="140">
        <v>422</v>
      </c>
      <c r="J61" s="115">
        <v>6</v>
      </c>
      <c r="K61" s="116">
        <v>1.4218009478672986</v>
      </c>
    </row>
    <row r="62" spans="1:11" ht="14.1" customHeight="1" x14ac:dyDescent="0.2">
      <c r="A62" s="306" t="s">
        <v>292</v>
      </c>
      <c r="B62" s="307" t="s">
        <v>293</v>
      </c>
      <c r="C62" s="308"/>
      <c r="D62" s="113">
        <v>1.3380134843956351</v>
      </c>
      <c r="E62" s="115">
        <v>385</v>
      </c>
      <c r="F62" s="114">
        <v>392</v>
      </c>
      <c r="G62" s="114">
        <v>392</v>
      </c>
      <c r="H62" s="114">
        <v>389</v>
      </c>
      <c r="I62" s="140">
        <v>376</v>
      </c>
      <c r="J62" s="115">
        <v>9</v>
      </c>
      <c r="K62" s="116">
        <v>2.3936170212765959</v>
      </c>
    </row>
    <row r="63" spans="1:11" ht="14.1" customHeight="1" x14ac:dyDescent="0.2">
      <c r="A63" s="306"/>
      <c r="B63" s="307" t="s">
        <v>294</v>
      </c>
      <c r="C63" s="308"/>
      <c r="D63" s="113">
        <v>1.2163758949051227</v>
      </c>
      <c r="E63" s="115">
        <v>350</v>
      </c>
      <c r="F63" s="114">
        <v>358</v>
      </c>
      <c r="G63" s="114">
        <v>357</v>
      </c>
      <c r="H63" s="114">
        <v>353</v>
      </c>
      <c r="I63" s="140">
        <v>338</v>
      </c>
      <c r="J63" s="115">
        <v>12</v>
      </c>
      <c r="K63" s="116">
        <v>3.5502958579881656</v>
      </c>
    </row>
    <row r="64" spans="1:11" ht="14.1" customHeight="1" x14ac:dyDescent="0.2">
      <c r="A64" s="306" t="s">
        <v>295</v>
      </c>
      <c r="B64" s="307" t="s">
        <v>296</v>
      </c>
      <c r="C64" s="308"/>
      <c r="D64" s="113">
        <v>0.21547230138319315</v>
      </c>
      <c r="E64" s="115">
        <v>62</v>
      </c>
      <c r="F64" s="114">
        <v>58</v>
      </c>
      <c r="G64" s="114">
        <v>59</v>
      </c>
      <c r="H64" s="114">
        <v>60</v>
      </c>
      <c r="I64" s="140">
        <v>56</v>
      </c>
      <c r="J64" s="115">
        <v>6</v>
      </c>
      <c r="K64" s="116">
        <v>10.714285714285714</v>
      </c>
    </row>
    <row r="65" spans="1:11" ht="14.1" customHeight="1" x14ac:dyDescent="0.2">
      <c r="A65" s="306" t="s">
        <v>297</v>
      </c>
      <c r="B65" s="307" t="s">
        <v>298</v>
      </c>
      <c r="C65" s="308"/>
      <c r="D65" s="113">
        <v>0.8306109682352123</v>
      </c>
      <c r="E65" s="115">
        <v>239</v>
      </c>
      <c r="F65" s="114">
        <v>230</v>
      </c>
      <c r="G65" s="114">
        <v>224</v>
      </c>
      <c r="H65" s="114">
        <v>227</v>
      </c>
      <c r="I65" s="140">
        <v>227</v>
      </c>
      <c r="J65" s="115">
        <v>12</v>
      </c>
      <c r="K65" s="116">
        <v>5.286343612334802</v>
      </c>
    </row>
    <row r="66" spans="1:11" ht="14.1" customHeight="1" x14ac:dyDescent="0.2">
      <c r="A66" s="306">
        <v>82</v>
      </c>
      <c r="B66" s="307" t="s">
        <v>299</v>
      </c>
      <c r="C66" s="308"/>
      <c r="D66" s="113">
        <v>2.8358935149788005</v>
      </c>
      <c r="E66" s="115">
        <v>816</v>
      </c>
      <c r="F66" s="114">
        <v>822</v>
      </c>
      <c r="G66" s="114">
        <v>810</v>
      </c>
      <c r="H66" s="114">
        <v>788</v>
      </c>
      <c r="I66" s="140">
        <v>788</v>
      </c>
      <c r="J66" s="115">
        <v>28</v>
      </c>
      <c r="K66" s="116">
        <v>3.5532994923857868</v>
      </c>
    </row>
    <row r="67" spans="1:11" ht="14.1" customHeight="1" x14ac:dyDescent="0.2">
      <c r="A67" s="306" t="s">
        <v>300</v>
      </c>
      <c r="B67" s="307" t="s">
        <v>301</v>
      </c>
      <c r="C67" s="308"/>
      <c r="D67" s="113">
        <v>2.2763606033224439</v>
      </c>
      <c r="E67" s="115">
        <v>655</v>
      </c>
      <c r="F67" s="114">
        <v>655</v>
      </c>
      <c r="G67" s="114">
        <v>645</v>
      </c>
      <c r="H67" s="114">
        <v>633</v>
      </c>
      <c r="I67" s="140">
        <v>632</v>
      </c>
      <c r="J67" s="115">
        <v>23</v>
      </c>
      <c r="K67" s="116">
        <v>3.6392405063291138</v>
      </c>
    </row>
    <row r="68" spans="1:11" ht="14.1" customHeight="1" x14ac:dyDescent="0.2">
      <c r="A68" s="306" t="s">
        <v>302</v>
      </c>
      <c r="B68" s="307" t="s">
        <v>303</v>
      </c>
      <c r="C68" s="308"/>
      <c r="D68" s="113">
        <v>0.399666365468826</v>
      </c>
      <c r="E68" s="115">
        <v>115</v>
      </c>
      <c r="F68" s="114">
        <v>116</v>
      </c>
      <c r="G68" s="114">
        <v>120</v>
      </c>
      <c r="H68" s="114">
        <v>114</v>
      </c>
      <c r="I68" s="140">
        <v>115</v>
      </c>
      <c r="J68" s="115">
        <v>0</v>
      </c>
      <c r="K68" s="116">
        <v>0</v>
      </c>
    </row>
    <row r="69" spans="1:11" ht="14.1" customHeight="1" x14ac:dyDescent="0.2">
      <c r="A69" s="306">
        <v>83</v>
      </c>
      <c r="B69" s="307" t="s">
        <v>304</v>
      </c>
      <c r="C69" s="308"/>
      <c r="D69" s="113">
        <v>4.7855703065267257</v>
      </c>
      <c r="E69" s="115">
        <v>1377</v>
      </c>
      <c r="F69" s="114">
        <v>1372</v>
      </c>
      <c r="G69" s="114">
        <v>1375</v>
      </c>
      <c r="H69" s="114">
        <v>1336</v>
      </c>
      <c r="I69" s="140">
        <v>1320</v>
      </c>
      <c r="J69" s="115">
        <v>57</v>
      </c>
      <c r="K69" s="116">
        <v>4.3181818181818183</v>
      </c>
    </row>
    <row r="70" spans="1:11" ht="14.1" customHeight="1" x14ac:dyDescent="0.2">
      <c r="A70" s="306" t="s">
        <v>305</v>
      </c>
      <c r="B70" s="307" t="s">
        <v>306</v>
      </c>
      <c r="C70" s="308"/>
      <c r="D70" s="113">
        <v>4.017515812886634</v>
      </c>
      <c r="E70" s="115">
        <v>1156</v>
      </c>
      <c r="F70" s="114">
        <v>1151</v>
      </c>
      <c r="G70" s="114">
        <v>1158</v>
      </c>
      <c r="H70" s="114">
        <v>1125</v>
      </c>
      <c r="I70" s="140">
        <v>1101</v>
      </c>
      <c r="J70" s="115">
        <v>55</v>
      </c>
      <c r="K70" s="116">
        <v>4.995458673932788</v>
      </c>
    </row>
    <row r="71" spans="1:11" ht="14.1" customHeight="1" x14ac:dyDescent="0.2">
      <c r="A71" s="306"/>
      <c r="B71" s="307" t="s">
        <v>307</v>
      </c>
      <c r="C71" s="308"/>
      <c r="D71" s="113">
        <v>2.6169458538958783</v>
      </c>
      <c r="E71" s="115">
        <v>753</v>
      </c>
      <c r="F71" s="114">
        <v>750</v>
      </c>
      <c r="G71" s="114">
        <v>749</v>
      </c>
      <c r="H71" s="114">
        <v>715</v>
      </c>
      <c r="I71" s="140">
        <v>702</v>
      </c>
      <c r="J71" s="115">
        <v>51</v>
      </c>
      <c r="K71" s="116">
        <v>7.2649572649572649</v>
      </c>
    </row>
    <row r="72" spans="1:11" ht="14.1" customHeight="1" x14ac:dyDescent="0.2">
      <c r="A72" s="306">
        <v>84</v>
      </c>
      <c r="B72" s="307" t="s">
        <v>308</v>
      </c>
      <c r="C72" s="308"/>
      <c r="D72" s="113">
        <v>0.28150413567804267</v>
      </c>
      <c r="E72" s="115">
        <v>81</v>
      </c>
      <c r="F72" s="114">
        <v>90</v>
      </c>
      <c r="G72" s="114">
        <v>90</v>
      </c>
      <c r="H72" s="114">
        <v>95</v>
      </c>
      <c r="I72" s="140">
        <v>95</v>
      </c>
      <c r="J72" s="115">
        <v>-14</v>
      </c>
      <c r="K72" s="116">
        <v>-14.736842105263158</v>
      </c>
    </row>
    <row r="73" spans="1:11" ht="14.1" customHeight="1" x14ac:dyDescent="0.2">
      <c r="A73" s="306" t="s">
        <v>309</v>
      </c>
      <c r="B73" s="307" t="s">
        <v>310</v>
      </c>
      <c r="C73" s="308"/>
      <c r="D73" s="113">
        <v>8.3408632793494128E-2</v>
      </c>
      <c r="E73" s="115">
        <v>24</v>
      </c>
      <c r="F73" s="114">
        <v>25</v>
      </c>
      <c r="G73" s="114">
        <v>26</v>
      </c>
      <c r="H73" s="114">
        <v>30</v>
      </c>
      <c r="I73" s="140">
        <v>31</v>
      </c>
      <c r="J73" s="115">
        <v>-7</v>
      </c>
      <c r="K73" s="116">
        <v>-22.580645161290324</v>
      </c>
    </row>
    <row r="74" spans="1:11" ht="14.1" customHeight="1" x14ac:dyDescent="0.2">
      <c r="A74" s="306" t="s">
        <v>311</v>
      </c>
      <c r="B74" s="307" t="s">
        <v>312</v>
      </c>
      <c r="C74" s="308"/>
      <c r="D74" s="113">
        <v>4.5179676096475982E-2</v>
      </c>
      <c r="E74" s="115">
        <v>13</v>
      </c>
      <c r="F74" s="114">
        <v>12</v>
      </c>
      <c r="G74" s="114">
        <v>12</v>
      </c>
      <c r="H74" s="114">
        <v>11</v>
      </c>
      <c r="I74" s="140">
        <v>10</v>
      </c>
      <c r="J74" s="115">
        <v>3</v>
      </c>
      <c r="K74" s="116">
        <v>30</v>
      </c>
    </row>
    <row r="75" spans="1:11" ht="14.1" customHeight="1" x14ac:dyDescent="0.2">
      <c r="A75" s="306" t="s">
        <v>313</v>
      </c>
      <c r="B75" s="307" t="s">
        <v>314</v>
      </c>
      <c r="C75" s="308"/>
      <c r="D75" s="113">
        <v>2.4327517898102453E-2</v>
      </c>
      <c r="E75" s="115">
        <v>7</v>
      </c>
      <c r="F75" s="114">
        <v>8</v>
      </c>
      <c r="G75" s="114">
        <v>8</v>
      </c>
      <c r="H75" s="114">
        <v>8</v>
      </c>
      <c r="I75" s="140">
        <v>8</v>
      </c>
      <c r="J75" s="115">
        <v>-1</v>
      </c>
      <c r="K75" s="116">
        <v>-12.5</v>
      </c>
    </row>
    <row r="76" spans="1:11" ht="14.1" customHeight="1" x14ac:dyDescent="0.2">
      <c r="A76" s="306">
        <v>91</v>
      </c>
      <c r="B76" s="307" t="s">
        <v>315</v>
      </c>
      <c r="C76" s="308"/>
      <c r="D76" s="113">
        <v>3.1278237297560296E-2</v>
      </c>
      <c r="E76" s="115">
        <v>9</v>
      </c>
      <c r="F76" s="114">
        <v>9</v>
      </c>
      <c r="G76" s="114">
        <v>10</v>
      </c>
      <c r="H76" s="114">
        <v>7</v>
      </c>
      <c r="I76" s="140">
        <v>7</v>
      </c>
      <c r="J76" s="115">
        <v>2</v>
      </c>
      <c r="K76" s="116">
        <v>28.571428571428573</v>
      </c>
    </row>
    <row r="77" spans="1:11" ht="14.1" customHeight="1" x14ac:dyDescent="0.2">
      <c r="A77" s="306">
        <v>92</v>
      </c>
      <c r="B77" s="307" t="s">
        <v>316</v>
      </c>
      <c r="C77" s="308"/>
      <c r="D77" s="113">
        <v>1.0426079099186767</v>
      </c>
      <c r="E77" s="115">
        <v>300</v>
      </c>
      <c r="F77" s="114">
        <v>296</v>
      </c>
      <c r="G77" s="114">
        <v>300</v>
      </c>
      <c r="H77" s="114">
        <v>314</v>
      </c>
      <c r="I77" s="140">
        <v>329</v>
      </c>
      <c r="J77" s="115">
        <v>-29</v>
      </c>
      <c r="K77" s="116">
        <v>-8.8145896656534948</v>
      </c>
    </row>
    <row r="78" spans="1:11" ht="14.1" customHeight="1" x14ac:dyDescent="0.2">
      <c r="A78" s="306">
        <v>93</v>
      </c>
      <c r="B78" s="307" t="s">
        <v>317</v>
      </c>
      <c r="C78" s="308"/>
      <c r="D78" s="113">
        <v>1.3136859664975324</v>
      </c>
      <c r="E78" s="115">
        <v>378</v>
      </c>
      <c r="F78" s="114">
        <v>369</v>
      </c>
      <c r="G78" s="114">
        <v>379</v>
      </c>
      <c r="H78" s="114">
        <v>384</v>
      </c>
      <c r="I78" s="140">
        <v>380</v>
      </c>
      <c r="J78" s="115">
        <v>-2</v>
      </c>
      <c r="K78" s="116">
        <v>-0.52631578947368418</v>
      </c>
    </row>
    <row r="79" spans="1:11" ht="14.1" customHeight="1" x14ac:dyDescent="0.2">
      <c r="A79" s="306">
        <v>94</v>
      </c>
      <c r="B79" s="307" t="s">
        <v>318</v>
      </c>
      <c r="C79" s="308"/>
      <c r="D79" s="113">
        <v>0.25022589838048237</v>
      </c>
      <c r="E79" s="115">
        <v>72</v>
      </c>
      <c r="F79" s="114">
        <v>62</v>
      </c>
      <c r="G79" s="114">
        <v>69</v>
      </c>
      <c r="H79" s="114">
        <v>88</v>
      </c>
      <c r="I79" s="140">
        <v>64</v>
      </c>
      <c r="J79" s="115">
        <v>8</v>
      </c>
      <c r="K79" s="116">
        <v>12.5</v>
      </c>
    </row>
    <row r="80" spans="1:11" ht="14.1" customHeight="1" x14ac:dyDescent="0.2">
      <c r="A80" s="306" t="s">
        <v>319</v>
      </c>
      <c r="B80" s="307" t="s">
        <v>320</v>
      </c>
      <c r="C80" s="308"/>
      <c r="D80" s="113">
        <v>1.3901438798915687E-2</v>
      </c>
      <c r="E80" s="115">
        <v>4</v>
      </c>
      <c r="F80" s="114">
        <v>4</v>
      </c>
      <c r="G80" s="114">
        <v>4</v>
      </c>
      <c r="H80" s="114">
        <v>4</v>
      </c>
      <c r="I80" s="140">
        <v>3</v>
      </c>
      <c r="J80" s="115">
        <v>1</v>
      </c>
      <c r="K80" s="116">
        <v>33.333333333333336</v>
      </c>
    </row>
    <row r="81" spans="1:11" ht="14.1" customHeight="1" x14ac:dyDescent="0.2">
      <c r="A81" s="310" t="s">
        <v>321</v>
      </c>
      <c r="B81" s="311" t="s">
        <v>224</v>
      </c>
      <c r="C81" s="312"/>
      <c r="D81" s="125">
        <v>2.8741224716758182</v>
      </c>
      <c r="E81" s="143">
        <v>827</v>
      </c>
      <c r="F81" s="144">
        <v>835</v>
      </c>
      <c r="G81" s="144">
        <v>844</v>
      </c>
      <c r="H81" s="144">
        <v>841</v>
      </c>
      <c r="I81" s="145">
        <v>837</v>
      </c>
      <c r="J81" s="143">
        <v>-10</v>
      </c>
      <c r="K81" s="146">
        <v>-1.1947431302270013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5199</v>
      </c>
      <c r="E12" s="114">
        <v>5436</v>
      </c>
      <c r="F12" s="114">
        <v>5444</v>
      </c>
      <c r="G12" s="114">
        <v>5585</v>
      </c>
      <c r="H12" s="140">
        <v>5521</v>
      </c>
      <c r="I12" s="115">
        <v>-322</v>
      </c>
      <c r="J12" s="116">
        <v>-5.8322767614562583</v>
      </c>
      <c r="K12"/>
      <c r="L12"/>
      <c r="M12"/>
      <c r="N12"/>
      <c r="O12"/>
      <c r="P12"/>
    </row>
    <row r="13" spans="1:16" s="110" customFormat="1" ht="14.45" customHeight="1" x14ac:dyDescent="0.2">
      <c r="A13" s="120" t="s">
        <v>105</v>
      </c>
      <c r="B13" s="119" t="s">
        <v>106</v>
      </c>
      <c r="C13" s="113">
        <v>41.969609540296211</v>
      </c>
      <c r="D13" s="115">
        <v>2182</v>
      </c>
      <c r="E13" s="114">
        <v>2245</v>
      </c>
      <c r="F13" s="114">
        <v>2246</v>
      </c>
      <c r="G13" s="114">
        <v>2278</v>
      </c>
      <c r="H13" s="140">
        <v>2273</v>
      </c>
      <c r="I13" s="115">
        <v>-91</v>
      </c>
      <c r="J13" s="116">
        <v>-4.0035195776506818</v>
      </c>
      <c r="K13"/>
      <c r="L13"/>
      <c r="M13"/>
      <c r="N13"/>
      <c r="O13"/>
      <c r="P13"/>
    </row>
    <row r="14" spans="1:16" s="110" customFormat="1" ht="14.45" customHeight="1" x14ac:dyDescent="0.2">
      <c r="A14" s="120"/>
      <c r="B14" s="119" t="s">
        <v>107</v>
      </c>
      <c r="C14" s="113">
        <v>58.030390459703789</v>
      </c>
      <c r="D14" s="115">
        <v>3017</v>
      </c>
      <c r="E14" s="114">
        <v>3191</v>
      </c>
      <c r="F14" s="114">
        <v>3198</v>
      </c>
      <c r="G14" s="114">
        <v>3307</v>
      </c>
      <c r="H14" s="140">
        <v>3248</v>
      </c>
      <c r="I14" s="115">
        <v>-231</v>
      </c>
      <c r="J14" s="116">
        <v>-7.1120689655172411</v>
      </c>
      <c r="K14"/>
      <c r="L14"/>
      <c r="M14"/>
      <c r="N14"/>
      <c r="O14"/>
      <c r="P14"/>
    </row>
    <row r="15" spans="1:16" s="110" customFormat="1" ht="14.45" customHeight="1" x14ac:dyDescent="0.2">
      <c r="A15" s="118" t="s">
        <v>105</v>
      </c>
      <c r="B15" s="121" t="s">
        <v>108</v>
      </c>
      <c r="C15" s="113">
        <v>12.079246008847855</v>
      </c>
      <c r="D15" s="115">
        <v>628</v>
      </c>
      <c r="E15" s="114">
        <v>686</v>
      </c>
      <c r="F15" s="114">
        <v>685</v>
      </c>
      <c r="G15" s="114">
        <v>736</v>
      </c>
      <c r="H15" s="140">
        <v>709</v>
      </c>
      <c r="I15" s="115">
        <v>-81</v>
      </c>
      <c r="J15" s="116">
        <v>-11.424541607898448</v>
      </c>
      <c r="K15"/>
      <c r="L15"/>
      <c r="M15"/>
      <c r="N15"/>
      <c r="O15"/>
      <c r="P15"/>
    </row>
    <row r="16" spans="1:16" s="110" customFormat="1" ht="14.45" customHeight="1" x14ac:dyDescent="0.2">
      <c r="A16" s="118"/>
      <c r="B16" s="121" t="s">
        <v>109</v>
      </c>
      <c r="C16" s="113">
        <v>46.316599346028084</v>
      </c>
      <c r="D16" s="115">
        <v>2408</v>
      </c>
      <c r="E16" s="114">
        <v>2490</v>
      </c>
      <c r="F16" s="114">
        <v>2498</v>
      </c>
      <c r="G16" s="114">
        <v>2590</v>
      </c>
      <c r="H16" s="140">
        <v>2606</v>
      </c>
      <c r="I16" s="115">
        <v>-198</v>
      </c>
      <c r="J16" s="116">
        <v>-7.5978511128165769</v>
      </c>
      <c r="K16"/>
      <c r="L16"/>
      <c r="M16"/>
      <c r="N16"/>
      <c r="O16"/>
      <c r="P16"/>
    </row>
    <row r="17" spans="1:16" s="110" customFormat="1" ht="14.45" customHeight="1" x14ac:dyDescent="0.2">
      <c r="A17" s="118"/>
      <c r="B17" s="121" t="s">
        <v>110</v>
      </c>
      <c r="C17" s="113">
        <v>21.715714560492401</v>
      </c>
      <c r="D17" s="115">
        <v>1129</v>
      </c>
      <c r="E17" s="114">
        <v>1177</v>
      </c>
      <c r="F17" s="114">
        <v>1184</v>
      </c>
      <c r="G17" s="114">
        <v>1182</v>
      </c>
      <c r="H17" s="140">
        <v>1157</v>
      </c>
      <c r="I17" s="115">
        <v>-28</v>
      </c>
      <c r="J17" s="116">
        <v>-2.4200518582541055</v>
      </c>
      <c r="K17"/>
      <c r="L17"/>
      <c r="M17"/>
      <c r="N17"/>
      <c r="O17"/>
      <c r="P17"/>
    </row>
    <row r="18" spans="1:16" s="110" customFormat="1" ht="14.45" customHeight="1" x14ac:dyDescent="0.2">
      <c r="A18" s="120"/>
      <c r="B18" s="121" t="s">
        <v>111</v>
      </c>
      <c r="C18" s="113">
        <v>19.888440084631661</v>
      </c>
      <c r="D18" s="115">
        <v>1034</v>
      </c>
      <c r="E18" s="114">
        <v>1083</v>
      </c>
      <c r="F18" s="114">
        <v>1077</v>
      </c>
      <c r="G18" s="114">
        <v>1077</v>
      </c>
      <c r="H18" s="140">
        <v>1049</v>
      </c>
      <c r="I18" s="115">
        <v>-15</v>
      </c>
      <c r="J18" s="116">
        <v>-1.4299332697807436</v>
      </c>
      <c r="K18"/>
      <c r="L18"/>
      <c r="M18"/>
      <c r="N18"/>
      <c r="O18"/>
      <c r="P18"/>
    </row>
    <row r="19" spans="1:16" s="110" customFormat="1" ht="14.45" customHeight="1" x14ac:dyDescent="0.2">
      <c r="A19" s="120"/>
      <c r="B19" s="121" t="s">
        <v>112</v>
      </c>
      <c r="C19" s="113">
        <v>1.8657434121946528</v>
      </c>
      <c r="D19" s="115">
        <v>97</v>
      </c>
      <c r="E19" s="114">
        <v>93</v>
      </c>
      <c r="F19" s="114">
        <v>103</v>
      </c>
      <c r="G19" s="114">
        <v>89</v>
      </c>
      <c r="H19" s="140">
        <v>97</v>
      </c>
      <c r="I19" s="115">
        <v>0</v>
      </c>
      <c r="J19" s="116">
        <v>0</v>
      </c>
      <c r="K19"/>
      <c r="L19"/>
      <c r="M19"/>
      <c r="N19"/>
      <c r="O19"/>
      <c r="P19"/>
    </row>
    <row r="20" spans="1:16" s="110" customFormat="1" ht="14.45" customHeight="1" x14ac:dyDescent="0.2">
      <c r="A20" s="120" t="s">
        <v>113</v>
      </c>
      <c r="B20" s="119" t="s">
        <v>116</v>
      </c>
      <c r="C20" s="113">
        <v>94.114252740911709</v>
      </c>
      <c r="D20" s="115">
        <v>4893</v>
      </c>
      <c r="E20" s="114">
        <v>5112</v>
      </c>
      <c r="F20" s="114">
        <v>5126</v>
      </c>
      <c r="G20" s="114">
        <v>5259</v>
      </c>
      <c r="H20" s="140">
        <v>5184</v>
      </c>
      <c r="I20" s="115">
        <v>-291</v>
      </c>
      <c r="J20" s="116">
        <v>-5.6134259259259256</v>
      </c>
      <c r="K20"/>
      <c r="L20"/>
      <c r="M20"/>
      <c r="N20"/>
      <c r="O20"/>
      <c r="P20"/>
    </row>
    <row r="21" spans="1:16" s="110" customFormat="1" ht="14.45" customHeight="1" x14ac:dyDescent="0.2">
      <c r="A21" s="123"/>
      <c r="B21" s="124" t="s">
        <v>117</v>
      </c>
      <c r="C21" s="125">
        <v>5.7511059819195998</v>
      </c>
      <c r="D21" s="143">
        <v>299</v>
      </c>
      <c r="E21" s="144">
        <v>317</v>
      </c>
      <c r="F21" s="144">
        <v>311</v>
      </c>
      <c r="G21" s="144">
        <v>320</v>
      </c>
      <c r="H21" s="145">
        <v>330</v>
      </c>
      <c r="I21" s="143">
        <v>-31</v>
      </c>
      <c r="J21" s="146">
        <v>-9.3939393939393945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6882</v>
      </c>
      <c r="E56" s="114">
        <v>7212</v>
      </c>
      <c r="F56" s="114">
        <v>7216</v>
      </c>
      <c r="G56" s="114">
        <v>7255</v>
      </c>
      <c r="H56" s="140">
        <v>7138</v>
      </c>
      <c r="I56" s="115">
        <v>-256</v>
      </c>
      <c r="J56" s="116">
        <v>-3.586438778369291</v>
      </c>
      <c r="K56"/>
      <c r="L56"/>
      <c r="M56"/>
      <c r="N56"/>
      <c r="O56"/>
      <c r="P56"/>
    </row>
    <row r="57" spans="1:16" s="110" customFormat="1" ht="14.45" customHeight="1" x14ac:dyDescent="0.2">
      <c r="A57" s="120" t="s">
        <v>105</v>
      </c>
      <c r="B57" s="119" t="s">
        <v>106</v>
      </c>
      <c r="C57" s="113">
        <v>41.063644289450743</v>
      </c>
      <c r="D57" s="115">
        <v>2826</v>
      </c>
      <c r="E57" s="114">
        <v>2907</v>
      </c>
      <c r="F57" s="114">
        <v>2900</v>
      </c>
      <c r="G57" s="114">
        <v>2897</v>
      </c>
      <c r="H57" s="140">
        <v>2875</v>
      </c>
      <c r="I57" s="115">
        <v>-49</v>
      </c>
      <c r="J57" s="116">
        <v>-1.7043478260869565</v>
      </c>
    </row>
    <row r="58" spans="1:16" s="110" customFormat="1" ht="14.45" customHeight="1" x14ac:dyDescent="0.2">
      <c r="A58" s="120"/>
      <c r="B58" s="119" t="s">
        <v>107</v>
      </c>
      <c r="C58" s="113">
        <v>58.936355710549257</v>
      </c>
      <c r="D58" s="115">
        <v>4056</v>
      </c>
      <c r="E58" s="114">
        <v>4305</v>
      </c>
      <c r="F58" s="114">
        <v>4316</v>
      </c>
      <c r="G58" s="114">
        <v>4358</v>
      </c>
      <c r="H58" s="140">
        <v>4263</v>
      </c>
      <c r="I58" s="115">
        <v>-207</v>
      </c>
      <c r="J58" s="116">
        <v>-4.8557353976073188</v>
      </c>
    </row>
    <row r="59" spans="1:16" s="110" customFormat="1" ht="14.45" customHeight="1" x14ac:dyDescent="0.2">
      <c r="A59" s="118" t="s">
        <v>105</v>
      </c>
      <c r="B59" s="121" t="s">
        <v>108</v>
      </c>
      <c r="C59" s="113">
        <v>13.934902644580063</v>
      </c>
      <c r="D59" s="115">
        <v>959</v>
      </c>
      <c r="E59" s="114">
        <v>1063</v>
      </c>
      <c r="F59" s="114">
        <v>1065</v>
      </c>
      <c r="G59" s="114">
        <v>1097</v>
      </c>
      <c r="H59" s="140">
        <v>1070</v>
      </c>
      <c r="I59" s="115">
        <v>-111</v>
      </c>
      <c r="J59" s="116">
        <v>-10.373831775700934</v>
      </c>
    </row>
    <row r="60" spans="1:16" s="110" customFormat="1" ht="14.45" customHeight="1" x14ac:dyDescent="0.2">
      <c r="A60" s="118"/>
      <c r="B60" s="121" t="s">
        <v>109</v>
      </c>
      <c r="C60" s="113">
        <v>45.422842197035749</v>
      </c>
      <c r="D60" s="115">
        <v>3126</v>
      </c>
      <c r="E60" s="114">
        <v>3246</v>
      </c>
      <c r="F60" s="114">
        <v>3240</v>
      </c>
      <c r="G60" s="114">
        <v>3281</v>
      </c>
      <c r="H60" s="140">
        <v>3272</v>
      </c>
      <c r="I60" s="115">
        <v>-146</v>
      </c>
      <c r="J60" s="116">
        <v>-4.462102689486553</v>
      </c>
    </row>
    <row r="61" spans="1:16" s="110" customFormat="1" ht="14.45" customHeight="1" x14ac:dyDescent="0.2">
      <c r="A61" s="118"/>
      <c r="B61" s="121" t="s">
        <v>110</v>
      </c>
      <c r="C61" s="113">
        <v>21.418192385934322</v>
      </c>
      <c r="D61" s="115">
        <v>1474</v>
      </c>
      <c r="E61" s="114">
        <v>1526</v>
      </c>
      <c r="F61" s="114">
        <v>1541</v>
      </c>
      <c r="G61" s="114">
        <v>1542</v>
      </c>
      <c r="H61" s="140">
        <v>1510</v>
      </c>
      <c r="I61" s="115">
        <v>-36</v>
      </c>
      <c r="J61" s="116">
        <v>-2.3841059602649008</v>
      </c>
    </row>
    <row r="62" spans="1:16" s="110" customFormat="1" ht="14.45" customHeight="1" x14ac:dyDescent="0.2">
      <c r="A62" s="120"/>
      <c r="B62" s="121" t="s">
        <v>111</v>
      </c>
      <c r="C62" s="113">
        <v>19.224062772449869</v>
      </c>
      <c r="D62" s="115">
        <v>1323</v>
      </c>
      <c r="E62" s="114">
        <v>1377</v>
      </c>
      <c r="F62" s="114">
        <v>1370</v>
      </c>
      <c r="G62" s="114">
        <v>1335</v>
      </c>
      <c r="H62" s="140">
        <v>1286</v>
      </c>
      <c r="I62" s="115">
        <v>37</v>
      </c>
      <c r="J62" s="116">
        <v>2.8771384136858478</v>
      </c>
    </row>
    <row r="63" spans="1:16" s="110" customFormat="1" ht="14.45" customHeight="1" x14ac:dyDescent="0.2">
      <c r="A63" s="120"/>
      <c r="B63" s="121" t="s">
        <v>112</v>
      </c>
      <c r="C63" s="113">
        <v>1.8599244405696018</v>
      </c>
      <c r="D63" s="115">
        <v>128</v>
      </c>
      <c r="E63" s="114">
        <v>133</v>
      </c>
      <c r="F63" s="114">
        <v>148</v>
      </c>
      <c r="G63" s="114">
        <v>119</v>
      </c>
      <c r="H63" s="140">
        <v>113</v>
      </c>
      <c r="I63" s="115">
        <v>15</v>
      </c>
      <c r="J63" s="116">
        <v>13.274336283185841</v>
      </c>
    </row>
    <row r="64" spans="1:16" s="110" customFormat="1" ht="14.45" customHeight="1" x14ac:dyDescent="0.2">
      <c r="A64" s="120" t="s">
        <v>113</v>
      </c>
      <c r="B64" s="119" t="s">
        <v>116</v>
      </c>
      <c r="C64" s="113">
        <v>95.204882301656497</v>
      </c>
      <c r="D64" s="115">
        <v>6552</v>
      </c>
      <c r="E64" s="114">
        <v>6882</v>
      </c>
      <c r="F64" s="114">
        <v>6881</v>
      </c>
      <c r="G64" s="114">
        <v>6939</v>
      </c>
      <c r="H64" s="140">
        <v>6803</v>
      </c>
      <c r="I64" s="115">
        <v>-251</v>
      </c>
      <c r="J64" s="116">
        <v>-3.6895487285021313</v>
      </c>
    </row>
    <row r="65" spans="1:10" s="110" customFormat="1" ht="14.45" customHeight="1" x14ac:dyDescent="0.2">
      <c r="A65" s="123"/>
      <c r="B65" s="124" t="s">
        <v>117</v>
      </c>
      <c r="C65" s="125">
        <v>4.6934030804998548</v>
      </c>
      <c r="D65" s="143">
        <v>323</v>
      </c>
      <c r="E65" s="144">
        <v>324</v>
      </c>
      <c r="F65" s="144">
        <v>330</v>
      </c>
      <c r="G65" s="144">
        <v>310</v>
      </c>
      <c r="H65" s="145">
        <v>329</v>
      </c>
      <c r="I65" s="143">
        <v>-6</v>
      </c>
      <c r="J65" s="146">
        <v>-1.8237082066869301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5199</v>
      </c>
      <c r="G11" s="114">
        <v>5436</v>
      </c>
      <c r="H11" s="114">
        <v>5444</v>
      </c>
      <c r="I11" s="114">
        <v>5585</v>
      </c>
      <c r="J11" s="140">
        <v>5521</v>
      </c>
      <c r="K11" s="114">
        <v>-322</v>
      </c>
      <c r="L11" s="116">
        <v>-5.8322767614562583</v>
      </c>
    </row>
    <row r="12" spans="1:17" s="110" customFormat="1" ht="24" customHeight="1" x14ac:dyDescent="0.2">
      <c r="A12" s="604" t="s">
        <v>185</v>
      </c>
      <c r="B12" s="605"/>
      <c r="C12" s="605"/>
      <c r="D12" s="606"/>
      <c r="E12" s="113">
        <v>41.969609540296211</v>
      </c>
      <c r="F12" s="115">
        <v>2182</v>
      </c>
      <c r="G12" s="114">
        <v>2245</v>
      </c>
      <c r="H12" s="114">
        <v>2246</v>
      </c>
      <c r="I12" s="114">
        <v>2278</v>
      </c>
      <c r="J12" s="140">
        <v>2273</v>
      </c>
      <c r="K12" s="114">
        <v>-91</v>
      </c>
      <c r="L12" s="116">
        <v>-4.0035195776506818</v>
      </c>
    </row>
    <row r="13" spans="1:17" s="110" customFormat="1" ht="15" customHeight="1" x14ac:dyDescent="0.2">
      <c r="A13" s="120"/>
      <c r="B13" s="612" t="s">
        <v>107</v>
      </c>
      <c r="C13" s="612"/>
      <c r="E13" s="113">
        <v>58.030390459703789</v>
      </c>
      <c r="F13" s="115">
        <v>3017</v>
      </c>
      <c r="G13" s="114">
        <v>3191</v>
      </c>
      <c r="H13" s="114">
        <v>3198</v>
      </c>
      <c r="I13" s="114">
        <v>3307</v>
      </c>
      <c r="J13" s="140">
        <v>3248</v>
      </c>
      <c r="K13" s="114">
        <v>-231</v>
      </c>
      <c r="L13" s="116">
        <v>-7.1120689655172411</v>
      </c>
    </row>
    <row r="14" spans="1:17" s="110" customFormat="1" ht="22.5" customHeight="1" x14ac:dyDescent="0.2">
      <c r="A14" s="604" t="s">
        <v>186</v>
      </c>
      <c r="B14" s="605"/>
      <c r="C14" s="605"/>
      <c r="D14" s="606"/>
      <c r="E14" s="113">
        <v>12.079246008847855</v>
      </c>
      <c r="F14" s="115">
        <v>628</v>
      </c>
      <c r="G14" s="114">
        <v>686</v>
      </c>
      <c r="H14" s="114">
        <v>685</v>
      </c>
      <c r="I14" s="114">
        <v>736</v>
      </c>
      <c r="J14" s="140">
        <v>709</v>
      </c>
      <c r="K14" s="114">
        <v>-81</v>
      </c>
      <c r="L14" s="116">
        <v>-11.424541607898448</v>
      </c>
    </row>
    <row r="15" spans="1:17" s="110" customFormat="1" ht="15" customHeight="1" x14ac:dyDescent="0.2">
      <c r="A15" s="120"/>
      <c r="B15" s="119"/>
      <c r="C15" s="258" t="s">
        <v>106</v>
      </c>
      <c r="E15" s="113">
        <v>45.541401273885349</v>
      </c>
      <c r="F15" s="115">
        <v>286</v>
      </c>
      <c r="G15" s="114">
        <v>293</v>
      </c>
      <c r="H15" s="114">
        <v>295</v>
      </c>
      <c r="I15" s="114">
        <v>308</v>
      </c>
      <c r="J15" s="140">
        <v>315</v>
      </c>
      <c r="K15" s="114">
        <v>-29</v>
      </c>
      <c r="L15" s="116">
        <v>-9.2063492063492056</v>
      </c>
    </row>
    <row r="16" spans="1:17" s="110" customFormat="1" ht="15" customHeight="1" x14ac:dyDescent="0.2">
      <c r="A16" s="120"/>
      <c r="B16" s="119"/>
      <c r="C16" s="258" t="s">
        <v>107</v>
      </c>
      <c r="E16" s="113">
        <v>54.458598726114651</v>
      </c>
      <c r="F16" s="115">
        <v>342</v>
      </c>
      <c r="G16" s="114">
        <v>393</v>
      </c>
      <c r="H16" s="114">
        <v>390</v>
      </c>
      <c r="I16" s="114">
        <v>428</v>
      </c>
      <c r="J16" s="140">
        <v>394</v>
      </c>
      <c r="K16" s="114">
        <v>-52</v>
      </c>
      <c r="L16" s="116">
        <v>-13.197969543147208</v>
      </c>
    </row>
    <row r="17" spans="1:12" s="110" customFormat="1" ht="15" customHeight="1" x14ac:dyDescent="0.2">
      <c r="A17" s="120"/>
      <c r="B17" s="121" t="s">
        <v>109</v>
      </c>
      <c r="C17" s="258"/>
      <c r="E17" s="113">
        <v>46.316599346028084</v>
      </c>
      <c r="F17" s="115">
        <v>2408</v>
      </c>
      <c r="G17" s="114">
        <v>2490</v>
      </c>
      <c r="H17" s="114">
        <v>2498</v>
      </c>
      <c r="I17" s="114">
        <v>2590</v>
      </c>
      <c r="J17" s="140">
        <v>2606</v>
      </c>
      <c r="K17" s="114">
        <v>-198</v>
      </c>
      <c r="L17" s="116">
        <v>-7.5978511128165769</v>
      </c>
    </row>
    <row r="18" spans="1:12" s="110" customFormat="1" ht="15" customHeight="1" x14ac:dyDescent="0.2">
      <c r="A18" s="120"/>
      <c r="B18" s="119"/>
      <c r="C18" s="258" t="s">
        <v>106</v>
      </c>
      <c r="E18" s="113">
        <v>39.32724252491694</v>
      </c>
      <c r="F18" s="115">
        <v>947</v>
      </c>
      <c r="G18" s="114">
        <v>961</v>
      </c>
      <c r="H18" s="114">
        <v>961</v>
      </c>
      <c r="I18" s="114">
        <v>966</v>
      </c>
      <c r="J18" s="140">
        <v>987</v>
      </c>
      <c r="K18" s="114">
        <v>-40</v>
      </c>
      <c r="L18" s="116">
        <v>-4.0526849037487338</v>
      </c>
    </row>
    <row r="19" spans="1:12" s="110" customFormat="1" ht="15" customHeight="1" x14ac:dyDescent="0.2">
      <c r="A19" s="120"/>
      <c r="B19" s="119"/>
      <c r="C19" s="258" t="s">
        <v>107</v>
      </c>
      <c r="E19" s="113">
        <v>60.67275747508306</v>
      </c>
      <c r="F19" s="115">
        <v>1461</v>
      </c>
      <c r="G19" s="114">
        <v>1529</v>
      </c>
      <c r="H19" s="114">
        <v>1537</v>
      </c>
      <c r="I19" s="114">
        <v>1624</v>
      </c>
      <c r="J19" s="140">
        <v>1619</v>
      </c>
      <c r="K19" s="114">
        <v>-158</v>
      </c>
      <c r="L19" s="116">
        <v>-9.7591105620753549</v>
      </c>
    </row>
    <row r="20" spans="1:12" s="110" customFormat="1" ht="15" customHeight="1" x14ac:dyDescent="0.2">
      <c r="A20" s="120"/>
      <c r="B20" s="121" t="s">
        <v>110</v>
      </c>
      <c r="C20" s="258"/>
      <c r="E20" s="113">
        <v>21.715714560492401</v>
      </c>
      <c r="F20" s="115">
        <v>1129</v>
      </c>
      <c r="G20" s="114">
        <v>1177</v>
      </c>
      <c r="H20" s="114">
        <v>1184</v>
      </c>
      <c r="I20" s="114">
        <v>1182</v>
      </c>
      <c r="J20" s="140">
        <v>1157</v>
      </c>
      <c r="K20" s="114">
        <v>-28</v>
      </c>
      <c r="L20" s="116">
        <v>-2.4200518582541055</v>
      </c>
    </row>
    <row r="21" spans="1:12" s="110" customFormat="1" ht="15" customHeight="1" x14ac:dyDescent="0.2">
      <c r="A21" s="120"/>
      <c r="B21" s="119"/>
      <c r="C21" s="258" t="s">
        <v>106</v>
      </c>
      <c r="E21" s="113">
        <v>34.278122232063772</v>
      </c>
      <c r="F21" s="115">
        <v>387</v>
      </c>
      <c r="G21" s="114">
        <v>408</v>
      </c>
      <c r="H21" s="114">
        <v>411</v>
      </c>
      <c r="I21" s="114">
        <v>419</v>
      </c>
      <c r="J21" s="140">
        <v>402</v>
      </c>
      <c r="K21" s="114">
        <v>-15</v>
      </c>
      <c r="L21" s="116">
        <v>-3.7313432835820897</v>
      </c>
    </row>
    <row r="22" spans="1:12" s="110" customFormat="1" ht="15" customHeight="1" x14ac:dyDescent="0.2">
      <c r="A22" s="120"/>
      <c r="B22" s="119"/>
      <c r="C22" s="258" t="s">
        <v>107</v>
      </c>
      <c r="E22" s="113">
        <v>65.72187776793622</v>
      </c>
      <c r="F22" s="115">
        <v>742</v>
      </c>
      <c r="G22" s="114">
        <v>769</v>
      </c>
      <c r="H22" s="114">
        <v>773</v>
      </c>
      <c r="I22" s="114">
        <v>763</v>
      </c>
      <c r="J22" s="140">
        <v>755</v>
      </c>
      <c r="K22" s="114">
        <v>-13</v>
      </c>
      <c r="L22" s="116">
        <v>-1.7218543046357615</v>
      </c>
    </row>
    <row r="23" spans="1:12" s="110" customFormat="1" ht="15" customHeight="1" x14ac:dyDescent="0.2">
      <c r="A23" s="120"/>
      <c r="B23" s="121" t="s">
        <v>111</v>
      </c>
      <c r="C23" s="258"/>
      <c r="E23" s="113">
        <v>19.888440084631661</v>
      </c>
      <c r="F23" s="115">
        <v>1034</v>
      </c>
      <c r="G23" s="114">
        <v>1083</v>
      </c>
      <c r="H23" s="114">
        <v>1077</v>
      </c>
      <c r="I23" s="114">
        <v>1077</v>
      </c>
      <c r="J23" s="140">
        <v>1049</v>
      </c>
      <c r="K23" s="114">
        <v>-15</v>
      </c>
      <c r="L23" s="116">
        <v>-1.4299332697807436</v>
      </c>
    </row>
    <row r="24" spans="1:12" s="110" customFormat="1" ht="15" customHeight="1" x14ac:dyDescent="0.2">
      <c r="A24" s="120"/>
      <c r="B24" s="119"/>
      <c r="C24" s="258" t="s">
        <v>106</v>
      </c>
      <c r="E24" s="113">
        <v>54.352030947775631</v>
      </c>
      <c r="F24" s="115">
        <v>562</v>
      </c>
      <c r="G24" s="114">
        <v>583</v>
      </c>
      <c r="H24" s="114">
        <v>579</v>
      </c>
      <c r="I24" s="114">
        <v>585</v>
      </c>
      <c r="J24" s="140">
        <v>569</v>
      </c>
      <c r="K24" s="114">
        <v>-7</v>
      </c>
      <c r="L24" s="116">
        <v>-1.2302284710017575</v>
      </c>
    </row>
    <row r="25" spans="1:12" s="110" customFormat="1" ht="15" customHeight="1" x14ac:dyDescent="0.2">
      <c r="A25" s="120"/>
      <c r="B25" s="119"/>
      <c r="C25" s="258" t="s">
        <v>107</v>
      </c>
      <c r="E25" s="113">
        <v>45.647969052224369</v>
      </c>
      <c r="F25" s="115">
        <v>472</v>
      </c>
      <c r="G25" s="114">
        <v>500</v>
      </c>
      <c r="H25" s="114">
        <v>498</v>
      </c>
      <c r="I25" s="114">
        <v>492</v>
      </c>
      <c r="J25" s="140">
        <v>480</v>
      </c>
      <c r="K25" s="114">
        <v>-8</v>
      </c>
      <c r="L25" s="116">
        <v>-1.6666666666666667</v>
      </c>
    </row>
    <row r="26" spans="1:12" s="110" customFormat="1" ht="15" customHeight="1" x14ac:dyDescent="0.2">
      <c r="A26" s="120"/>
      <c r="C26" s="121" t="s">
        <v>187</v>
      </c>
      <c r="D26" s="110" t="s">
        <v>188</v>
      </c>
      <c r="E26" s="113">
        <v>1.8657434121946528</v>
      </c>
      <c r="F26" s="115">
        <v>97</v>
      </c>
      <c r="G26" s="114">
        <v>93</v>
      </c>
      <c r="H26" s="114">
        <v>103</v>
      </c>
      <c r="I26" s="114">
        <v>89</v>
      </c>
      <c r="J26" s="140">
        <v>97</v>
      </c>
      <c r="K26" s="114">
        <v>0</v>
      </c>
      <c r="L26" s="116">
        <v>0</v>
      </c>
    </row>
    <row r="27" spans="1:12" s="110" customFormat="1" ht="15" customHeight="1" x14ac:dyDescent="0.2">
      <c r="A27" s="120"/>
      <c r="B27" s="119"/>
      <c r="D27" s="259" t="s">
        <v>106</v>
      </c>
      <c r="E27" s="113">
        <v>52.577319587628864</v>
      </c>
      <c r="F27" s="115">
        <v>51</v>
      </c>
      <c r="G27" s="114">
        <v>45</v>
      </c>
      <c r="H27" s="114">
        <v>57</v>
      </c>
      <c r="I27" s="114">
        <v>44</v>
      </c>
      <c r="J27" s="140">
        <v>47</v>
      </c>
      <c r="K27" s="114">
        <v>4</v>
      </c>
      <c r="L27" s="116">
        <v>8.5106382978723403</v>
      </c>
    </row>
    <row r="28" spans="1:12" s="110" customFormat="1" ht="15" customHeight="1" x14ac:dyDescent="0.2">
      <c r="A28" s="120"/>
      <c r="B28" s="119"/>
      <c r="D28" s="259" t="s">
        <v>107</v>
      </c>
      <c r="E28" s="113">
        <v>47.422680412371136</v>
      </c>
      <c r="F28" s="115">
        <v>46</v>
      </c>
      <c r="G28" s="114">
        <v>48</v>
      </c>
      <c r="H28" s="114">
        <v>46</v>
      </c>
      <c r="I28" s="114">
        <v>45</v>
      </c>
      <c r="J28" s="140">
        <v>50</v>
      </c>
      <c r="K28" s="114">
        <v>-4</v>
      </c>
      <c r="L28" s="116">
        <v>-8</v>
      </c>
    </row>
    <row r="29" spans="1:12" s="110" customFormat="1" ht="24" customHeight="1" x14ac:dyDescent="0.2">
      <c r="A29" s="604" t="s">
        <v>189</v>
      </c>
      <c r="B29" s="605"/>
      <c r="C29" s="605"/>
      <c r="D29" s="606"/>
      <c r="E29" s="113">
        <v>94.114252740911709</v>
      </c>
      <c r="F29" s="115">
        <v>4893</v>
      </c>
      <c r="G29" s="114">
        <v>5112</v>
      </c>
      <c r="H29" s="114">
        <v>5126</v>
      </c>
      <c r="I29" s="114">
        <v>5259</v>
      </c>
      <c r="J29" s="140">
        <v>5184</v>
      </c>
      <c r="K29" s="114">
        <v>-291</v>
      </c>
      <c r="L29" s="116">
        <v>-5.6134259259259256</v>
      </c>
    </row>
    <row r="30" spans="1:12" s="110" customFormat="1" ht="15" customHeight="1" x14ac:dyDescent="0.2">
      <c r="A30" s="120"/>
      <c r="B30" s="119"/>
      <c r="C30" s="258" t="s">
        <v>106</v>
      </c>
      <c r="E30" s="113">
        <v>41.528714490087879</v>
      </c>
      <c r="F30" s="115">
        <v>2032</v>
      </c>
      <c r="G30" s="114">
        <v>2093</v>
      </c>
      <c r="H30" s="114">
        <v>2097</v>
      </c>
      <c r="I30" s="114">
        <v>2120</v>
      </c>
      <c r="J30" s="140">
        <v>2113</v>
      </c>
      <c r="K30" s="114">
        <v>-81</v>
      </c>
      <c r="L30" s="116">
        <v>-3.8334122101277806</v>
      </c>
    </row>
    <row r="31" spans="1:12" s="110" customFormat="1" ht="15" customHeight="1" x14ac:dyDescent="0.2">
      <c r="A31" s="120"/>
      <c r="B31" s="119"/>
      <c r="C31" s="258" t="s">
        <v>107</v>
      </c>
      <c r="E31" s="113">
        <v>58.471285509912121</v>
      </c>
      <c r="F31" s="115">
        <v>2861</v>
      </c>
      <c r="G31" s="114">
        <v>3019</v>
      </c>
      <c r="H31" s="114">
        <v>3029</v>
      </c>
      <c r="I31" s="114">
        <v>3139</v>
      </c>
      <c r="J31" s="140">
        <v>3071</v>
      </c>
      <c r="K31" s="114">
        <v>-210</v>
      </c>
      <c r="L31" s="116">
        <v>-6.8381634646694884</v>
      </c>
    </row>
    <row r="32" spans="1:12" s="110" customFormat="1" ht="15" customHeight="1" x14ac:dyDescent="0.2">
      <c r="A32" s="120"/>
      <c r="B32" s="119" t="s">
        <v>117</v>
      </c>
      <c r="C32" s="258"/>
      <c r="E32" s="113">
        <v>5.7511059819195998</v>
      </c>
      <c r="F32" s="114">
        <v>299</v>
      </c>
      <c r="G32" s="114">
        <v>317</v>
      </c>
      <c r="H32" s="114">
        <v>311</v>
      </c>
      <c r="I32" s="114">
        <v>320</v>
      </c>
      <c r="J32" s="140">
        <v>330</v>
      </c>
      <c r="K32" s="114">
        <v>-31</v>
      </c>
      <c r="L32" s="116">
        <v>-9.3939393939393945</v>
      </c>
    </row>
    <row r="33" spans="1:12" s="110" customFormat="1" ht="15" customHeight="1" x14ac:dyDescent="0.2">
      <c r="A33" s="120"/>
      <c r="B33" s="119"/>
      <c r="C33" s="258" t="s">
        <v>106</v>
      </c>
      <c r="E33" s="113">
        <v>49.832775919732441</v>
      </c>
      <c r="F33" s="114">
        <v>149</v>
      </c>
      <c r="G33" s="114">
        <v>151</v>
      </c>
      <c r="H33" s="114">
        <v>148</v>
      </c>
      <c r="I33" s="114">
        <v>157</v>
      </c>
      <c r="J33" s="140">
        <v>159</v>
      </c>
      <c r="K33" s="114">
        <v>-10</v>
      </c>
      <c r="L33" s="116">
        <v>-6.2893081761006293</v>
      </c>
    </row>
    <row r="34" spans="1:12" s="110" customFormat="1" ht="15" customHeight="1" x14ac:dyDescent="0.2">
      <c r="A34" s="120"/>
      <c r="B34" s="119"/>
      <c r="C34" s="258" t="s">
        <v>107</v>
      </c>
      <c r="E34" s="113">
        <v>50.167224080267559</v>
      </c>
      <c r="F34" s="114">
        <v>150</v>
      </c>
      <c r="G34" s="114">
        <v>166</v>
      </c>
      <c r="H34" s="114">
        <v>163</v>
      </c>
      <c r="I34" s="114">
        <v>163</v>
      </c>
      <c r="J34" s="140">
        <v>171</v>
      </c>
      <c r="K34" s="114">
        <v>-21</v>
      </c>
      <c r="L34" s="116">
        <v>-12.280701754385966</v>
      </c>
    </row>
    <row r="35" spans="1:12" s="110" customFormat="1" ht="24" customHeight="1" x14ac:dyDescent="0.2">
      <c r="A35" s="604" t="s">
        <v>192</v>
      </c>
      <c r="B35" s="605"/>
      <c r="C35" s="605"/>
      <c r="D35" s="606"/>
      <c r="E35" s="113">
        <v>14.675899211386804</v>
      </c>
      <c r="F35" s="114">
        <v>763</v>
      </c>
      <c r="G35" s="114">
        <v>813</v>
      </c>
      <c r="H35" s="114">
        <v>815</v>
      </c>
      <c r="I35" s="114">
        <v>896</v>
      </c>
      <c r="J35" s="114">
        <v>858</v>
      </c>
      <c r="K35" s="318">
        <v>-95</v>
      </c>
      <c r="L35" s="319">
        <v>-11.072261072261073</v>
      </c>
    </row>
    <row r="36" spans="1:12" s="110" customFormat="1" ht="15" customHeight="1" x14ac:dyDescent="0.2">
      <c r="A36" s="120"/>
      <c r="B36" s="119"/>
      <c r="C36" s="258" t="s">
        <v>106</v>
      </c>
      <c r="E36" s="113">
        <v>37.876802096985585</v>
      </c>
      <c r="F36" s="114">
        <v>289</v>
      </c>
      <c r="G36" s="114">
        <v>293</v>
      </c>
      <c r="H36" s="114">
        <v>296</v>
      </c>
      <c r="I36" s="114">
        <v>327</v>
      </c>
      <c r="J36" s="114">
        <v>309</v>
      </c>
      <c r="K36" s="318">
        <v>-20</v>
      </c>
      <c r="L36" s="116">
        <v>-6.4724919093851137</v>
      </c>
    </row>
    <row r="37" spans="1:12" s="110" customFormat="1" ht="15" customHeight="1" x14ac:dyDescent="0.2">
      <c r="A37" s="120"/>
      <c r="B37" s="119"/>
      <c r="C37" s="258" t="s">
        <v>107</v>
      </c>
      <c r="E37" s="113">
        <v>62.123197903014415</v>
      </c>
      <c r="F37" s="114">
        <v>474</v>
      </c>
      <c r="G37" s="114">
        <v>520</v>
      </c>
      <c r="H37" s="114">
        <v>519</v>
      </c>
      <c r="I37" s="114">
        <v>569</v>
      </c>
      <c r="J37" s="140">
        <v>549</v>
      </c>
      <c r="K37" s="114">
        <v>-75</v>
      </c>
      <c r="L37" s="116">
        <v>-13.66120218579235</v>
      </c>
    </row>
    <row r="38" spans="1:12" s="110" customFormat="1" ht="15" customHeight="1" x14ac:dyDescent="0.2">
      <c r="A38" s="120"/>
      <c r="B38" s="119" t="s">
        <v>328</v>
      </c>
      <c r="C38" s="258"/>
      <c r="E38" s="113">
        <v>67.916907097518759</v>
      </c>
      <c r="F38" s="114">
        <v>3531</v>
      </c>
      <c r="G38" s="114">
        <v>3688</v>
      </c>
      <c r="H38" s="114">
        <v>3685</v>
      </c>
      <c r="I38" s="114">
        <v>3732</v>
      </c>
      <c r="J38" s="140">
        <v>3687</v>
      </c>
      <c r="K38" s="114">
        <v>-156</v>
      </c>
      <c r="L38" s="116">
        <v>-4.2310821806346626</v>
      </c>
    </row>
    <row r="39" spans="1:12" s="110" customFormat="1" ht="15" customHeight="1" x14ac:dyDescent="0.2">
      <c r="A39" s="120"/>
      <c r="B39" s="119"/>
      <c r="C39" s="258" t="s">
        <v>106</v>
      </c>
      <c r="E39" s="113">
        <v>44.038516001132827</v>
      </c>
      <c r="F39" s="115">
        <v>1555</v>
      </c>
      <c r="G39" s="114">
        <v>1603</v>
      </c>
      <c r="H39" s="114">
        <v>1597</v>
      </c>
      <c r="I39" s="114">
        <v>1597</v>
      </c>
      <c r="J39" s="140">
        <v>1610</v>
      </c>
      <c r="K39" s="114">
        <v>-55</v>
      </c>
      <c r="L39" s="116">
        <v>-3.4161490683229814</v>
      </c>
    </row>
    <row r="40" spans="1:12" s="110" customFormat="1" ht="15" customHeight="1" x14ac:dyDescent="0.2">
      <c r="A40" s="120"/>
      <c r="B40" s="119"/>
      <c r="C40" s="258" t="s">
        <v>107</v>
      </c>
      <c r="E40" s="113">
        <v>55.961483998867173</v>
      </c>
      <c r="F40" s="115">
        <v>1976</v>
      </c>
      <c r="G40" s="114">
        <v>2085</v>
      </c>
      <c r="H40" s="114">
        <v>2088</v>
      </c>
      <c r="I40" s="114">
        <v>2135</v>
      </c>
      <c r="J40" s="140">
        <v>2077</v>
      </c>
      <c r="K40" s="114">
        <v>-101</v>
      </c>
      <c r="L40" s="116">
        <v>-4.8627828598940779</v>
      </c>
    </row>
    <row r="41" spans="1:12" s="110" customFormat="1" ht="15" customHeight="1" x14ac:dyDescent="0.2">
      <c r="A41" s="120"/>
      <c r="B41" s="320" t="s">
        <v>516</v>
      </c>
      <c r="C41" s="258"/>
      <c r="E41" s="113">
        <v>5.7318715137526448</v>
      </c>
      <c r="F41" s="115">
        <v>298</v>
      </c>
      <c r="G41" s="114">
        <v>305</v>
      </c>
      <c r="H41" s="114">
        <v>300</v>
      </c>
      <c r="I41" s="114">
        <v>309</v>
      </c>
      <c r="J41" s="140">
        <v>306</v>
      </c>
      <c r="K41" s="114">
        <v>-8</v>
      </c>
      <c r="L41" s="116">
        <v>-2.6143790849673203</v>
      </c>
    </row>
    <row r="42" spans="1:12" s="110" customFormat="1" ht="15" customHeight="1" x14ac:dyDescent="0.2">
      <c r="A42" s="120"/>
      <c r="B42" s="119"/>
      <c r="C42" s="268" t="s">
        <v>106</v>
      </c>
      <c r="D42" s="182"/>
      <c r="E42" s="113">
        <v>44.630872483221474</v>
      </c>
      <c r="F42" s="115">
        <v>133</v>
      </c>
      <c r="G42" s="114">
        <v>139</v>
      </c>
      <c r="H42" s="114">
        <v>140</v>
      </c>
      <c r="I42" s="114">
        <v>150</v>
      </c>
      <c r="J42" s="140">
        <v>149</v>
      </c>
      <c r="K42" s="114">
        <v>-16</v>
      </c>
      <c r="L42" s="116">
        <v>-10.738255033557047</v>
      </c>
    </row>
    <row r="43" spans="1:12" s="110" customFormat="1" ht="15" customHeight="1" x14ac:dyDescent="0.2">
      <c r="A43" s="120"/>
      <c r="B43" s="119"/>
      <c r="C43" s="268" t="s">
        <v>107</v>
      </c>
      <c r="D43" s="182"/>
      <c r="E43" s="113">
        <v>55.369127516778526</v>
      </c>
      <c r="F43" s="115">
        <v>165</v>
      </c>
      <c r="G43" s="114">
        <v>166</v>
      </c>
      <c r="H43" s="114">
        <v>160</v>
      </c>
      <c r="I43" s="114">
        <v>159</v>
      </c>
      <c r="J43" s="140">
        <v>157</v>
      </c>
      <c r="K43" s="114">
        <v>8</v>
      </c>
      <c r="L43" s="116">
        <v>5.0955414012738851</v>
      </c>
    </row>
    <row r="44" spans="1:12" s="110" customFormat="1" ht="15" customHeight="1" x14ac:dyDescent="0.2">
      <c r="A44" s="120"/>
      <c r="B44" s="119" t="s">
        <v>205</v>
      </c>
      <c r="C44" s="268"/>
      <c r="D44" s="182"/>
      <c r="E44" s="113">
        <v>11.675322177341796</v>
      </c>
      <c r="F44" s="115">
        <v>607</v>
      </c>
      <c r="G44" s="114">
        <v>630</v>
      </c>
      <c r="H44" s="114">
        <v>644</v>
      </c>
      <c r="I44" s="114">
        <v>648</v>
      </c>
      <c r="J44" s="140">
        <v>670</v>
      </c>
      <c r="K44" s="114">
        <v>-63</v>
      </c>
      <c r="L44" s="116">
        <v>-9.4029850746268657</v>
      </c>
    </row>
    <row r="45" spans="1:12" s="110" customFormat="1" ht="15" customHeight="1" x14ac:dyDescent="0.2">
      <c r="A45" s="120"/>
      <c r="B45" s="119"/>
      <c r="C45" s="268" t="s">
        <v>106</v>
      </c>
      <c r="D45" s="182"/>
      <c r="E45" s="113">
        <v>33.772652388797361</v>
      </c>
      <c r="F45" s="115">
        <v>205</v>
      </c>
      <c r="G45" s="114">
        <v>210</v>
      </c>
      <c r="H45" s="114">
        <v>213</v>
      </c>
      <c r="I45" s="114">
        <v>204</v>
      </c>
      <c r="J45" s="140">
        <v>205</v>
      </c>
      <c r="K45" s="114">
        <v>0</v>
      </c>
      <c r="L45" s="116">
        <v>0</v>
      </c>
    </row>
    <row r="46" spans="1:12" s="110" customFormat="1" ht="15" customHeight="1" x14ac:dyDescent="0.2">
      <c r="A46" s="123"/>
      <c r="B46" s="124"/>
      <c r="C46" s="260" t="s">
        <v>107</v>
      </c>
      <c r="D46" s="261"/>
      <c r="E46" s="125">
        <v>66.227347611202632</v>
      </c>
      <c r="F46" s="143">
        <v>402</v>
      </c>
      <c r="G46" s="144">
        <v>420</v>
      </c>
      <c r="H46" s="144">
        <v>431</v>
      </c>
      <c r="I46" s="144">
        <v>444</v>
      </c>
      <c r="J46" s="145">
        <v>465</v>
      </c>
      <c r="K46" s="144">
        <v>-63</v>
      </c>
      <c r="L46" s="146">
        <v>-13.548387096774194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5199</v>
      </c>
      <c r="E11" s="114">
        <v>5436</v>
      </c>
      <c r="F11" s="114">
        <v>5444</v>
      </c>
      <c r="G11" s="114">
        <v>5585</v>
      </c>
      <c r="H11" s="140">
        <v>5521</v>
      </c>
      <c r="I11" s="115">
        <v>-322</v>
      </c>
      <c r="J11" s="116">
        <v>-5.8322767614562583</v>
      </c>
    </row>
    <row r="12" spans="1:15" s="110" customFormat="1" ht="24.95" customHeight="1" x14ac:dyDescent="0.2">
      <c r="A12" s="193" t="s">
        <v>132</v>
      </c>
      <c r="B12" s="194" t="s">
        <v>133</v>
      </c>
      <c r="C12" s="113">
        <v>2.0773225620311599</v>
      </c>
      <c r="D12" s="115">
        <v>108</v>
      </c>
      <c r="E12" s="114">
        <v>101</v>
      </c>
      <c r="F12" s="114">
        <v>94</v>
      </c>
      <c r="G12" s="114">
        <v>98</v>
      </c>
      <c r="H12" s="140">
        <v>97</v>
      </c>
      <c r="I12" s="115">
        <v>11</v>
      </c>
      <c r="J12" s="116">
        <v>11.340206185567011</v>
      </c>
    </row>
    <row r="13" spans="1:15" s="110" customFormat="1" ht="24.95" customHeight="1" x14ac:dyDescent="0.2">
      <c r="A13" s="193" t="s">
        <v>134</v>
      </c>
      <c r="B13" s="199" t="s">
        <v>214</v>
      </c>
      <c r="C13" s="113">
        <v>1.1155991536834007</v>
      </c>
      <c r="D13" s="115">
        <v>58</v>
      </c>
      <c r="E13" s="114">
        <v>54</v>
      </c>
      <c r="F13" s="114">
        <v>58</v>
      </c>
      <c r="G13" s="114">
        <v>57</v>
      </c>
      <c r="H13" s="140">
        <v>58</v>
      </c>
      <c r="I13" s="115">
        <v>0</v>
      </c>
      <c r="J13" s="116">
        <v>0</v>
      </c>
    </row>
    <row r="14" spans="1:15" s="287" customFormat="1" ht="24.95" customHeight="1" x14ac:dyDescent="0.2">
      <c r="A14" s="193" t="s">
        <v>215</v>
      </c>
      <c r="B14" s="199" t="s">
        <v>137</v>
      </c>
      <c r="C14" s="113">
        <v>14.983650702058089</v>
      </c>
      <c r="D14" s="115">
        <v>779</v>
      </c>
      <c r="E14" s="114">
        <v>805</v>
      </c>
      <c r="F14" s="114">
        <v>815</v>
      </c>
      <c r="G14" s="114">
        <v>837</v>
      </c>
      <c r="H14" s="140">
        <v>866</v>
      </c>
      <c r="I14" s="115">
        <v>-87</v>
      </c>
      <c r="J14" s="116">
        <v>-10.046189376443419</v>
      </c>
      <c r="K14" s="110"/>
      <c r="L14" s="110"/>
      <c r="M14" s="110"/>
      <c r="N14" s="110"/>
      <c r="O14" s="110"/>
    </row>
    <row r="15" spans="1:15" s="110" customFormat="1" ht="24.95" customHeight="1" x14ac:dyDescent="0.2">
      <c r="A15" s="193" t="s">
        <v>216</v>
      </c>
      <c r="B15" s="199" t="s">
        <v>217</v>
      </c>
      <c r="C15" s="113">
        <v>6.6358915175995383</v>
      </c>
      <c r="D15" s="115">
        <v>345</v>
      </c>
      <c r="E15" s="114">
        <v>342</v>
      </c>
      <c r="F15" s="114">
        <v>346</v>
      </c>
      <c r="G15" s="114">
        <v>362</v>
      </c>
      <c r="H15" s="140">
        <v>376</v>
      </c>
      <c r="I15" s="115">
        <v>-31</v>
      </c>
      <c r="J15" s="116">
        <v>-8.2446808510638299</v>
      </c>
    </row>
    <row r="16" spans="1:15" s="287" customFormat="1" ht="24.95" customHeight="1" x14ac:dyDescent="0.2">
      <c r="A16" s="193" t="s">
        <v>218</v>
      </c>
      <c r="B16" s="199" t="s">
        <v>141</v>
      </c>
      <c r="C16" s="113">
        <v>4.5970378919022892</v>
      </c>
      <c r="D16" s="115">
        <v>239</v>
      </c>
      <c r="E16" s="114">
        <v>269</v>
      </c>
      <c r="F16" s="114">
        <v>272</v>
      </c>
      <c r="G16" s="114">
        <v>281</v>
      </c>
      <c r="H16" s="140">
        <v>282</v>
      </c>
      <c r="I16" s="115">
        <v>-43</v>
      </c>
      <c r="J16" s="116">
        <v>-15.24822695035461</v>
      </c>
      <c r="K16" s="110"/>
      <c r="L16" s="110"/>
      <c r="M16" s="110"/>
      <c r="N16" s="110"/>
      <c r="O16" s="110"/>
    </row>
    <row r="17" spans="1:15" s="110" customFormat="1" ht="24.95" customHeight="1" x14ac:dyDescent="0.2">
      <c r="A17" s="193" t="s">
        <v>142</v>
      </c>
      <c r="B17" s="199" t="s">
        <v>220</v>
      </c>
      <c r="C17" s="113">
        <v>3.750721292556261</v>
      </c>
      <c r="D17" s="115">
        <v>195</v>
      </c>
      <c r="E17" s="114">
        <v>194</v>
      </c>
      <c r="F17" s="114">
        <v>197</v>
      </c>
      <c r="G17" s="114">
        <v>194</v>
      </c>
      <c r="H17" s="140">
        <v>208</v>
      </c>
      <c r="I17" s="115">
        <v>-13</v>
      </c>
      <c r="J17" s="116">
        <v>-6.25</v>
      </c>
    </row>
    <row r="18" spans="1:15" s="287" customFormat="1" ht="24.95" customHeight="1" x14ac:dyDescent="0.2">
      <c r="A18" s="201" t="s">
        <v>144</v>
      </c>
      <c r="B18" s="202" t="s">
        <v>145</v>
      </c>
      <c r="C18" s="113">
        <v>5.4625889594152719</v>
      </c>
      <c r="D18" s="115">
        <v>284</v>
      </c>
      <c r="E18" s="114">
        <v>288</v>
      </c>
      <c r="F18" s="114">
        <v>284</v>
      </c>
      <c r="G18" s="114">
        <v>283</v>
      </c>
      <c r="H18" s="140">
        <v>281</v>
      </c>
      <c r="I18" s="115">
        <v>3</v>
      </c>
      <c r="J18" s="116">
        <v>1.0676156583629892</v>
      </c>
      <c r="K18" s="110"/>
      <c r="L18" s="110"/>
      <c r="M18" s="110"/>
      <c r="N18" s="110"/>
      <c r="O18" s="110"/>
    </row>
    <row r="19" spans="1:15" s="110" customFormat="1" ht="24.95" customHeight="1" x14ac:dyDescent="0.2">
      <c r="A19" s="193" t="s">
        <v>146</v>
      </c>
      <c r="B19" s="199" t="s">
        <v>147</v>
      </c>
      <c r="C19" s="113">
        <v>18.061165608770917</v>
      </c>
      <c r="D19" s="115">
        <v>939</v>
      </c>
      <c r="E19" s="114">
        <v>934</v>
      </c>
      <c r="F19" s="114">
        <v>937</v>
      </c>
      <c r="G19" s="114">
        <v>940</v>
      </c>
      <c r="H19" s="140">
        <v>927</v>
      </c>
      <c r="I19" s="115">
        <v>12</v>
      </c>
      <c r="J19" s="116">
        <v>1.2944983818770226</v>
      </c>
    </row>
    <row r="20" spans="1:15" s="287" customFormat="1" ht="24.95" customHeight="1" x14ac:dyDescent="0.2">
      <c r="A20" s="193" t="s">
        <v>148</v>
      </c>
      <c r="B20" s="199" t="s">
        <v>149</v>
      </c>
      <c r="C20" s="113">
        <v>8.2515868436237731</v>
      </c>
      <c r="D20" s="115">
        <v>429</v>
      </c>
      <c r="E20" s="114">
        <v>436</v>
      </c>
      <c r="F20" s="114">
        <v>449</v>
      </c>
      <c r="G20" s="114">
        <v>517</v>
      </c>
      <c r="H20" s="140">
        <v>524</v>
      </c>
      <c r="I20" s="115">
        <v>-95</v>
      </c>
      <c r="J20" s="116">
        <v>-18.129770992366414</v>
      </c>
      <c r="K20" s="110"/>
      <c r="L20" s="110"/>
      <c r="M20" s="110"/>
      <c r="N20" s="110"/>
      <c r="O20" s="110"/>
    </row>
    <row r="21" spans="1:15" s="110" customFormat="1" ht="24.95" customHeight="1" x14ac:dyDescent="0.2">
      <c r="A21" s="201" t="s">
        <v>150</v>
      </c>
      <c r="B21" s="202" t="s">
        <v>151</v>
      </c>
      <c r="C21" s="113">
        <v>12.02154260434699</v>
      </c>
      <c r="D21" s="115">
        <v>625</v>
      </c>
      <c r="E21" s="114">
        <v>737</v>
      </c>
      <c r="F21" s="114">
        <v>744</v>
      </c>
      <c r="G21" s="114">
        <v>784</v>
      </c>
      <c r="H21" s="140">
        <v>715</v>
      </c>
      <c r="I21" s="115">
        <v>-90</v>
      </c>
      <c r="J21" s="116">
        <v>-12.587412587412587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0.88478553567993845</v>
      </c>
      <c r="D23" s="115">
        <v>46</v>
      </c>
      <c r="E23" s="114">
        <v>48</v>
      </c>
      <c r="F23" s="114">
        <v>48</v>
      </c>
      <c r="G23" s="114">
        <v>48</v>
      </c>
      <c r="H23" s="140">
        <v>49</v>
      </c>
      <c r="I23" s="115">
        <v>-3</v>
      </c>
      <c r="J23" s="116">
        <v>-6.1224489795918364</v>
      </c>
    </row>
    <row r="24" spans="1:15" s="110" customFormat="1" ht="24.95" customHeight="1" x14ac:dyDescent="0.2">
      <c r="A24" s="193" t="s">
        <v>156</v>
      </c>
      <c r="B24" s="199" t="s">
        <v>221</v>
      </c>
      <c r="C24" s="113">
        <v>4.9432583189074819</v>
      </c>
      <c r="D24" s="115">
        <v>257</v>
      </c>
      <c r="E24" s="114">
        <v>261</v>
      </c>
      <c r="F24" s="114">
        <v>251</v>
      </c>
      <c r="G24" s="114">
        <v>256</v>
      </c>
      <c r="H24" s="140">
        <v>254</v>
      </c>
      <c r="I24" s="115">
        <v>3</v>
      </c>
      <c r="J24" s="116">
        <v>1.1811023622047243</v>
      </c>
    </row>
    <row r="25" spans="1:15" s="110" customFormat="1" ht="24.95" customHeight="1" x14ac:dyDescent="0.2">
      <c r="A25" s="193" t="s">
        <v>222</v>
      </c>
      <c r="B25" s="204" t="s">
        <v>159</v>
      </c>
      <c r="C25" s="113">
        <v>5.4433544912483169</v>
      </c>
      <c r="D25" s="115">
        <v>283</v>
      </c>
      <c r="E25" s="114">
        <v>280</v>
      </c>
      <c r="F25" s="114">
        <v>284</v>
      </c>
      <c r="G25" s="114">
        <v>285</v>
      </c>
      <c r="H25" s="140">
        <v>300</v>
      </c>
      <c r="I25" s="115">
        <v>-17</v>
      </c>
      <c r="J25" s="116">
        <v>-5.666666666666667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2.4235429890363531</v>
      </c>
      <c r="D27" s="115">
        <v>126</v>
      </c>
      <c r="E27" s="114">
        <v>126</v>
      </c>
      <c r="F27" s="114">
        <v>128</v>
      </c>
      <c r="G27" s="114">
        <v>127</v>
      </c>
      <c r="H27" s="140">
        <v>120</v>
      </c>
      <c r="I27" s="115">
        <v>6</v>
      </c>
      <c r="J27" s="116">
        <v>5</v>
      </c>
    </row>
    <row r="28" spans="1:15" s="110" customFormat="1" ht="24.95" customHeight="1" x14ac:dyDescent="0.2">
      <c r="A28" s="193" t="s">
        <v>163</v>
      </c>
      <c r="B28" s="199" t="s">
        <v>164</v>
      </c>
      <c r="C28" s="113">
        <v>1.3271783035199076</v>
      </c>
      <c r="D28" s="115">
        <v>69</v>
      </c>
      <c r="E28" s="114">
        <v>71</v>
      </c>
      <c r="F28" s="114">
        <v>79</v>
      </c>
      <c r="G28" s="114">
        <v>77</v>
      </c>
      <c r="H28" s="140">
        <v>71</v>
      </c>
      <c r="I28" s="115">
        <v>-2</v>
      </c>
      <c r="J28" s="116">
        <v>-2.816901408450704</v>
      </c>
    </row>
    <row r="29" spans="1:15" s="110" customFormat="1" ht="24.95" customHeight="1" x14ac:dyDescent="0.2">
      <c r="A29" s="193">
        <v>86</v>
      </c>
      <c r="B29" s="199" t="s">
        <v>165</v>
      </c>
      <c r="C29" s="113">
        <v>4.2700519330640505</v>
      </c>
      <c r="D29" s="115">
        <v>222</v>
      </c>
      <c r="E29" s="114">
        <v>222</v>
      </c>
      <c r="F29" s="114">
        <v>211</v>
      </c>
      <c r="G29" s="114">
        <v>214</v>
      </c>
      <c r="H29" s="140">
        <v>218</v>
      </c>
      <c r="I29" s="115">
        <v>4</v>
      </c>
      <c r="J29" s="116">
        <v>1.834862385321101</v>
      </c>
    </row>
    <row r="30" spans="1:15" s="110" customFormat="1" ht="24.95" customHeight="1" x14ac:dyDescent="0.2">
      <c r="A30" s="193">
        <v>87.88</v>
      </c>
      <c r="B30" s="204" t="s">
        <v>166</v>
      </c>
      <c r="C30" s="113">
        <v>3.0390459703789192</v>
      </c>
      <c r="D30" s="115">
        <v>158</v>
      </c>
      <c r="E30" s="114">
        <v>156</v>
      </c>
      <c r="F30" s="114">
        <v>152</v>
      </c>
      <c r="G30" s="114">
        <v>145</v>
      </c>
      <c r="H30" s="140">
        <v>141</v>
      </c>
      <c r="I30" s="115">
        <v>17</v>
      </c>
      <c r="J30" s="116">
        <v>12.056737588652481</v>
      </c>
    </row>
    <row r="31" spans="1:15" s="110" customFormat="1" ht="24.95" customHeight="1" x14ac:dyDescent="0.2">
      <c r="A31" s="193" t="s">
        <v>167</v>
      </c>
      <c r="B31" s="199" t="s">
        <v>168</v>
      </c>
      <c r="C31" s="113">
        <v>13.598768994037314</v>
      </c>
      <c r="D31" s="115">
        <v>707</v>
      </c>
      <c r="E31" s="114">
        <v>792</v>
      </c>
      <c r="F31" s="114">
        <v>778</v>
      </c>
      <c r="G31" s="114">
        <v>769</v>
      </c>
      <c r="H31" s="140">
        <v>754</v>
      </c>
      <c r="I31" s="115">
        <v>-47</v>
      </c>
      <c r="J31" s="116">
        <v>-6.2334217506631298</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2.0773225620311599</v>
      </c>
      <c r="D34" s="115">
        <v>108</v>
      </c>
      <c r="E34" s="114">
        <v>101</v>
      </c>
      <c r="F34" s="114">
        <v>94</v>
      </c>
      <c r="G34" s="114">
        <v>98</v>
      </c>
      <c r="H34" s="140">
        <v>97</v>
      </c>
      <c r="I34" s="115">
        <v>11</v>
      </c>
      <c r="J34" s="116">
        <v>11.340206185567011</v>
      </c>
    </row>
    <row r="35" spans="1:10" s="110" customFormat="1" ht="24.95" customHeight="1" x14ac:dyDescent="0.2">
      <c r="A35" s="292" t="s">
        <v>171</v>
      </c>
      <c r="B35" s="293" t="s">
        <v>172</v>
      </c>
      <c r="C35" s="113">
        <v>21.561838815156761</v>
      </c>
      <c r="D35" s="115">
        <v>1121</v>
      </c>
      <c r="E35" s="114">
        <v>1147</v>
      </c>
      <c r="F35" s="114">
        <v>1157</v>
      </c>
      <c r="G35" s="114">
        <v>1177</v>
      </c>
      <c r="H35" s="140">
        <v>1205</v>
      </c>
      <c r="I35" s="115">
        <v>-84</v>
      </c>
      <c r="J35" s="116">
        <v>-6.9709543568464731</v>
      </c>
    </row>
    <row r="36" spans="1:10" s="110" customFormat="1" ht="24.95" customHeight="1" x14ac:dyDescent="0.2">
      <c r="A36" s="294" t="s">
        <v>173</v>
      </c>
      <c r="B36" s="295" t="s">
        <v>174</v>
      </c>
      <c r="C36" s="125">
        <v>76.360838622812082</v>
      </c>
      <c r="D36" s="143">
        <v>3970</v>
      </c>
      <c r="E36" s="144">
        <v>4188</v>
      </c>
      <c r="F36" s="144">
        <v>4193</v>
      </c>
      <c r="G36" s="144">
        <v>4310</v>
      </c>
      <c r="H36" s="145">
        <v>4219</v>
      </c>
      <c r="I36" s="143">
        <v>-249</v>
      </c>
      <c r="J36" s="146">
        <v>-5.9018724816307184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5199</v>
      </c>
      <c r="F11" s="264">
        <v>5436</v>
      </c>
      <c r="G11" s="264">
        <v>5444</v>
      </c>
      <c r="H11" s="264">
        <v>5585</v>
      </c>
      <c r="I11" s="265">
        <v>5521</v>
      </c>
      <c r="J11" s="263">
        <v>-322</v>
      </c>
      <c r="K11" s="266">
        <v>-5.8322767614562583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45.931909982688978</v>
      </c>
      <c r="E13" s="115">
        <v>2388</v>
      </c>
      <c r="F13" s="114">
        <v>2495</v>
      </c>
      <c r="G13" s="114">
        <v>2538</v>
      </c>
      <c r="H13" s="114">
        <v>2658</v>
      </c>
      <c r="I13" s="140">
        <v>2670</v>
      </c>
      <c r="J13" s="115">
        <v>-282</v>
      </c>
      <c r="K13" s="116">
        <v>-10.561797752808989</v>
      </c>
    </row>
    <row r="14" spans="1:15" ht="15.95" customHeight="1" x14ac:dyDescent="0.2">
      <c r="A14" s="306" t="s">
        <v>230</v>
      </c>
      <c r="B14" s="307"/>
      <c r="C14" s="308"/>
      <c r="D14" s="113">
        <v>41.911906135795348</v>
      </c>
      <c r="E14" s="115">
        <v>2179</v>
      </c>
      <c r="F14" s="114">
        <v>2282</v>
      </c>
      <c r="G14" s="114">
        <v>2256</v>
      </c>
      <c r="H14" s="114">
        <v>2262</v>
      </c>
      <c r="I14" s="140">
        <v>2207</v>
      </c>
      <c r="J14" s="115">
        <v>-28</v>
      </c>
      <c r="K14" s="116">
        <v>-1.2686905301314</v>
      </c>
    </row>
    <row r="15" spans="1:15" ht="15.95" customHeight="1" x14ac:dyDescent="0.2">
      <c r="A15" s="306" t="s">
        <v>231</v>
      </c>
      <c r="B15" s="307"/>
      <c r="C15" s="308"/>
      <c r="D15" s="113">
        <v>4.404693210232737</v>
      </c>
      <c r="E15" s="115">
        <v>229</v>
      </c>
      <c r="F15" s="114">
        <v>251</v>
      </c>
      <c r="G15" s="114">
        <v>255</v>
      </c>
      <c r="H15" s="114">
        <v>256</v>
      </c>
      <c r="I15" s="140">
        <v>250</v>
      </c>
      <c r="J15" s="115">
        <v>-21</v>
      </c>
      <c r="K15" s="116">
        <v>-8.4</v>
      </c>
    </row>
    <row r="16" spans="1:15" ht="15.95" customHeight="1" x14ac:dyDescent="0.2">
      <c r="A16" s="306" t="s">
        <v>232</v>
      </c>
      <c r="B16" s="307"/>
      <c r="C16" s="308"/>
      <c r="D16" s="113">
        <v>2.3658395845354874</v>
      </c>
      <c r="E16" s="115">
        <v>123</v>
      </c>
      <c r="F16" s="114">
        <v>120</v>
      </c>
      <c r="G16" s="114">
        <v>119</v>
      </c>
      <c r="H16" s="114">
        <v>124</v>
      </c>
      <c r="I16" s="140">
        <v>126</v>
      </c>
      <c r="J16" s="115">
        <v>-3</v>
      </c>
      <c r="K16" s="116">
        <v>-2.3809523809523809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2.327370648201577</v>
      </c>
      <c r="E18" s="115">
        <v>121</v>
      </c>
      <c r="F18" s="114">
        <v>116</v>
      </c>
      <c r="G18" s="114">
        <v>111</v>
      </c>
      <c r="H18" s="114">
        <v>110</v>
      </c>
      <c r="I18" s="140">
        <v>107</v>
      </c>
      <c r="J18" s="115">
        <v>14</v>
      </c>
      <c r="K18" s="116">
        <v>13.084112149532711</v>
      </c>
    </row>
    <row r="19" spans="1:11" ht="14.1" customHeight="1" x14ac:dyDescent="0.2">
      <c r="A19" s="306" t="s">
        <v>235</v>
      </c>
      <c r="B19" s="307" t="s">
        <v>236</v>
      </c>
      <c r="C19" s="308"/>
      <c r="D19" s="113">
        <v>1.4810540488555493</v>
      </c>
      <c r="E19" s="115">
        <v>77</v>
      </c>
      <c r="F19" s="114">
        <v>78</v>
      </c>
      <c r="G19" s="114">
        <v>78</v>
      </c>
      <c r="H19" s="114">
        <v>83</v>
      </c>
      <c r="I19" s="140">
        <v>79</v>
      </c>
      <c r="J19" s="115">
        <v>-2</v>
      </c>
      <c r="K19" s="116">
        <v>-2.5316455696202533</v>
      </c>
    </row>
    <row r="20" spans="1:11" ht="14.1" customHeight="1" x14ac:dyDescent="0.2">
      <c r="A20" s="306">
        <v>12</v>
      </c>
      <c r="B20" s="307" t="s">
        <v>237</v>
      </c>
      <c r="C20" s="308"/>
      <c r="D20" s="113">
        <v>1.5964608578572803</v>
      </c>
      <c r="E20" s="115">
        <v>83</v>
      </c>
      <c r="F20" s="114">
        <v>79</v>
      </c>
      <c r="G20" s="114">
        <v>87</v>
      </c>
      <c r="H20" s="114">
        <v>84</v>
      </c>
      <c r="I20" s="140">
        <v>85</v>
      </c>
      <c r="J20" s="115">
        <v>-2</v>
      </c>
      <c r="K20" s="116">
        <v>-2.3529411764705883</v>
      </c>
    </row>
    <row r="21" spans="1:11" ht="14.1" customHeight="1" x14ac:dyDescent="0.2">
      <c r="A21" s="306">
        <v>21</v>
      </c>
      <c r="B21" s="307" t="s">
        <v>238</v>
      </c>
      <c r="C21" s="308"/>
      <c r="D21" s="113">
        <v>0.26928255433737258</v>
      </c>
      <c r="E21" s="115">
        <v>14</v>
      </c>
      <c r="F21" s="114">
        <v>16</v>
      </c>
      <c r="G21" s="114">
        <v>17</v>
      </c>
      <c r="H21" s="114">
        <v>17</v>
      </c>
      <c r="I21" s="140">
        <v>19</v>
      </c>
      <c r="J21" s="115">
        <v>-5</v>
      </c>
      <c r="K21" s="116">
        <v>-26.315789473684209</v>
      </c>
    </row>
    <row r="22" spans="1:11" ht="14.1" customHeight="1" x14ac:dyDescent="0.2">
      <c r="A22" s="306">
        <v>22</v>
      </c>
      <c r="B22" s="307" t="s">
        <v>239</v>
      </c>
      <c r="C22" s="308"/>
      <c r="D22" s="113">
        <v>2.3466051163685324</v>
      </c>
      <c r="E22" s="115">
        <v>122</v>
      </c>
      <c r="F22" s="114">
        <v>127</v>
      </c>
      <c r="G22" s="114">
        <v>142</v>
      </c>
      <c r="H22" s="114">
        <v>153</v>
      </c>
      <c r="I22" s="140">
        <v>152</v>
      </c>
      <c r="J22" s="115">
        <v>-30</v>
      </c>
      <c r="K22" s="116">
        <v>-19.736842105263158</v>
      </c>
    </row>
    <row r="23" spans="1:11" ht="14.1" customHeight="1" x14ac:dyDescent="0.2">
      <c r="A23" s="306">
        <v>23</v>
      </c>
      <c r="B23" s="307" t="s">
        <v>240</v>
      </c>
      <c r="C23" s="308"/>
      <c r="D23" s="113">
        <v>1.1155991536834007</v>
      </c>
      <c r="E23" s="115">
        <v>58</v>
      </c>
      <c r="F23" s="114">
        <v>50</v>
      </c>
      <c r="G23" s="114">
        <v>52</v>
      </c>
      <c r="H23" s="114">
        <v>54</v>
      </c>
      <c r="I23" s="140">
        <v>52</v>
      </c>
      <c r="J23" s="115">
        <v>6</v>
      </c>
      <c r="K23" s="116">
        <v>11.538461538461538</v>
      </c>
    </row>
    <row r="24" spans="1:11" ht="14.1" customHeight="1" x14ac:dyDescent="0.2">
      <c r="A24" s="306">
        <v>24</v>
      </c>
      <c r="B24" s="307" t="s">
        <v>241</v>
      </c>
      <c r="C24" s="308"/>
      <c r="D24" s="113">
        <v>1.1925370263512214</v>
      </c>
      <c r="E24" s="115">
        <v>62</v>
      </c>
      <c r="F24" s="114">
        <v>66</v>
      </c>
      <c r="G24" s="114">
        <v>60</v>
      </c>
      <c r="H24" s="114">
        <v>71</v>
      </c>
      <c r="I24" s="140">
        <v>72</v>
      </c>
      <c r="J24" s="115">
        <v>-10</v>
      </c>
      <c r="K24" s="116">
        <v>-13.888888888888889</v>
      </c>
    </row>
    <row r="25" spans="1:11" ht="14.1" customHeight="1" x14ac:dyDescent="0.2">
      <c r="A25" s="306">
        <v>25</v>
      </c>
      <c r="B25" s="307" t="s">
        <v>242</v>
      </c>
      <c r="C25" s="308"/>
      <c r="D25" s="113">
        <v>2.1542604346989807</v>
      </c>
      <c r="E25" s="115">
        <v>112</v>
      </c>
      <c r="F25" s="114">
        <v>123</v>
      </c>
      <c r="G25" s="114">
        <v>125</v>
      </c>
      <c r="H25" s="114">
        <v>114</v>
      </c>
      <c r="I25" s="140">
        <v>123</v>
      </c>
      <c r="J25" s="115">
        <v>-11</v>
      </c>
      <c r="K25" s="116">
        <v>-8.9430894308943092</v>
      </c>
    </row>
    <row r="26" spans="1:11" ht="14.1" customHeight="1" x14ac:dyDescent="0.2">
      <c r="A26" s="306">
        <v>26</v>
      </c>
      <c r="B26" s="307" t="s">
        <v>243</v>
      </c>
      <c r="C26" s="308"/>
      <c r="D26" s="113">
        <v>0.78861319484516257</v>
      </c>
      <c r="E26" s="115">
        <v>41</v>
      </c>
      <c r="F26" s="114">
        <v>39</v>
      </c>
      <c r="G26" s="114">
        <v>39</v>
      </c>
      <c r="H26" s="114">
        <v>36</v>
      </c>
      <c r="I26" s="140">
        <v>39</v>
      </c>
      <c r="J26" s="115">
        <v>2</v>
      </c>
      <c r="K26" s="116">
        <v>5.1282051282051286</v>
      </c>
    </row>
    <row r="27" spans="1:11" ht="14.1" customHeight="1" x14ac:dyDescent="0.2">
      <c r="A27" s="306">
        <v>27</v>
      </c>
      <c r="B27" s="307" t="s">
        <v>244</v>
      </c>
      <c r="C27" s="308"/>
      <c r="D27" s="113">
        <v>0.40392383150605887</v>
      </c>
      <c r="E27" s="115">
        <v>21</v>
      </c>
      <c r="F27" s="114">
        <v>22</v>
      </c>
      <c r="G27" s="114">
        <v>20</v>
      </c>
      <c r="H27" s="114">
        <v>20</v>
      </c>
      <c r="I27" s="140">
        <v>20</v>
      </c>
      <c r="J27" s="115">
        <v>1</v>
      </c>
      <c r="K27" s="116">
        <v>5</v>
      </c>
    </row>
    <row r="28" spans="1:11" ht="14.1" customHeight="1" x14ac:dyDescent="0.2">
      <c r="A28" s="306">
        <v>28</v>
      </c>
      <c r="B28" s="307" t="s">
        <v>245</v>
      </c>
      <c r="C28" s="308"/>
      <c r="D28" s="113">
        <v>0.88478553567993845</v>
      </c>
      <c r="E28" s="115">
        <v>46</v>
      </c>
      <c r="F28" s="114">
        <v>45</v>
      </c>
      <c r="G28" s="114">
        <v>48</v>
      </c>
      <c r="H28" s="114">
        <v>49</v>
      </c>
      <c r="I28" s="140">
        <v>50</v>
      </c>
      <c r="J28" s="115">
        <v>-4</v>
      </c>
      <c r="K28" s="116">
        <v>-8</v>
      </c>
    </row>
    <row r="29" spans="1:11" ht="14.1" customHeight="1" x14ac:dyDescent="0.2">
      <c r="A29" s="306">
        <v>29</v>
      </c>
      <c r="B29" s="307" t="s">
        <v>246</v>
      </c>
      <c r="C29" s="308"/>
      <c r="D29" s="113">
        <v>4.2892864012310064</v>
      </c>
      <c r="E29" s="115">
        <v>223</v>
      </c>
      <c r="F29" s="114">
        <v>238</v>
      </c>
      <c r="G29" s="114">
        <v>245</v>
      </c>
      <c r="H29" s="114">
        <v>249</v>
      </c>
      <c r="I29" s="140">
        <v>241</v>
      </c>
      <c r="J29" s="115">
        <v>-18</v>
      </c>
      <c r="K29" s="116">
        <v>-7.4688796680497926</v>
      </c>
    </row>
    <row r="30" spans="1:11" ht="14.1" customHeight="1" x14ac:dyDescent="0.2">
      <c r="A30" s="306" t="s">
        <v>247</v>
      </c>
      <c r="B30" s="307" t="s">
        <v>248</v>
      </c>
      <c r="C30" s="308"/>
      <c r="D30" s="113">
        <v>0.69244085401038658</v>
      </c>
      <c r="E30" s="115">
        <v>36</v>
      </c>
      <c r="F30" s="114">
        <v>36</v>
      </c>
      <c r="G30" s="114">
        <v>35</v>
      </c>
      <c r="H30" s="114">
        <v>37</v>
      </c>
      <c r="I30" s="140">
        <v>41</v>
      </c>
      <c r="J30" s="115">
        <v>-5</v>
      </c>
      <c r="K30" s="116">
        <v>-12.195121951219512</v>
      </c>
    </row>
    <row r="31" spans="1:11" ht="14.1" customHeight="1" x14ac:dyDescent="0.2">
      <c r="A31" s="306" t="s">
        <v>249</v>
      </c>
      <c r="B31" s="307" t="s">
        <v>250</v>
      </c>
      <c r="C31" s="308"/>
      <c r="D31" s="113">
        <v>3.5006732063858435</v>
      </c>
      <c r="E31" s="115">
        <v>182</v>
      </c>
      <c r="F31" s="114">
        <v>196</v>
      </c>
      <c r="G31" s="114">
        <v>201</v>
      </c>
      <c r="H31" s="114">
        <v>204</v>
      </c>
      <c r="I31" s="140">
        <v>192</v>
      </c>
      <c r="J31" s="115">
        <v>-10</v>
      </c>
      <c r="K31" s="116">
        <v>-5.208333333333333</v>
      </c>
    </row>
    <row r="32" spans="1:11" ht="14.1" customHeight="1" x14ac:dyDescent="0.2">
      <c r="A32" s="306">
        <v>31</v>
      </c>
      <c r="B32" s="307" t="s">
        <v>251</v>
      </c>
      <c r="C32" s="308"/>
      <c r="D32" s="113">
        <v>0.17311021350259664</v>
      </c>
      <c r="E32" s="115">
        <v>9</v>
      </c>
      <c r="F32" s="114">
        <v>8</v>
      </c>
      <c r="G32" s="114">
        <v>10</v>
      </c>
      <c r="H32" s="114">
        <v>11</v>
      </c>
      <c r="I32" s="140">
        <v>11</v>
      </c>
      <c r="J32" s="115">
        <v>-2</v>
      </c>
      <c r="K32" s="116">
        <v>-18.181818181818183</v>
      </c>
    </row>
    <row r="33" spans="1:11" ht="14.1" customHeight="1" x14ac:dyDescent="0.2">
      <c r="A33" s="306">
        <v>32</v>
      </c>
      <c r="B33" s="307" t="s">
        <v>252</v>
      </c>
      <c r="C33" s="308"/>
      <c r="D33" s="113">
        <v>0.48086170417387958</v>
      </c>
      <c r="E33" s="115">
        <v>25</v>
      </c>
      <c r="F33" s="114">
        <v>25</v>
      </c>
      <c r="G33" s="114">
        <v>24</v>
      </c>
      <c r="H33" s="114">
        <v>24</v>
      </c>
      <c r="I33" s="140">
        <v>21</v>
      </c>
      <c r="J33" s="115">
        <v>4</v>
      </c>
      <c r="K33" s="116">
        <v>19.047619047619047</v>
      </c>
    </row>
    <row r="34" spans="1:11" ht="14.1" customHeight="1" x14ac:dyDescent="0.2">
      <c r="A34" s="306">
        <v>33</v>
      </c>
      <c r="B34" s="307" t="s">
        <v>253</v>
      </c>
      <c r="C34" s="308"/>
      <c r="D34" s="113">
        <v>0.65397191767647622</v>
      </c>
      <c r="E34" s="115">
        <v>34</v>
      </c>
      <c r="F34" s="114">
        <v>39</v>
      </c>
      <c r="G34" s="114">
        <v>37</v>
      </c>
      <c r="H34" s="114">
        <v>39</v>
      </c>
      <c r="I34" s="140">
        <v>38</v>
      </c>
      <c r="J34" s="115">
        <v>-4</v>
      </c>
      <c r="K34" s="116">
        <v>-10.526315789473685</v>
      </c>
    </row>
    <row r="35" spans="1:11" ht="14.1" customHeight="1" x14ac:dyDescent="0.2">
      <c r="A35" s="306">
        <v>34</v>
      </c>
      <c r="B35" s="307" t="s">
        <v>254</v>
      </c>
      <c r="C35" s="308"/>
      <c r="D35" s="113">
        <v>4.2315829967301406</v>
      </c>
      <c r="E35" s="115">
        <v>220</v>
      </c>
      <c r="F35" s="114">
        <v>219</v>
      </c>
      <c r="G35" s="114">
        <v>214</v>
      </c>
      <c r="H35" s="114">
        <v>203</v>
      </c>
      <c r="I35" s="140">
        <v>198</v>
      </c>
      <c r="J35" s="115">
        <v>22</v>
      </c>
      <c r="K35" s="116">
        <v>11.111111111111111</v>
      </c>
    </row>
    <row r="36" spans="1:11" ht="14.1" customHeight="1" x14ac:dyDescent="0.2">
      <c r="A36" s="306">
        <v>41</v>
      </c>
      <c r="B36" s="307" t="s">
        <v>255</v>
      </c>
      <c r="C36" s="308"/>
      <c r="D36" s="113">
        <v>5.770340450086555E-2</v>
      </c>
      <c r="E36" s="115">
        <v>3</v>
      </c>
      <c r="F36" s="114">
        <v>3</v>
      </c>
      <c r="G36" s="114" t="s">
        <v>513</v>
      </c>
      <c r="H36" s="114">
        <v>3</v>
      </c>
      <c r="I36" s="140">
        <v>3</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0.30775149067128293</v>
      </c>
      <c r="E38" s="115">
        <v>16</v>
      </c>
      <c r="F38" s="114">
        <v>20</v>
      </c>
      <c r="G38" s="114">
        <v>19</v>
      </c>
      <c r="H38" s="114">
        <v>18</v>
      </c>
      <c r="I38" s="140">
        <v>16</v>
      </c>
      <c r="J38" s="115">
        <v>0</v>
      </c>
      <c r="K38" s="116">
        <v>0</v>
      </c>
    </row>
    <row r="39" spans="1:11" ht="14.1" customHeight="1" x14ac:dyDescent="0.2">
      <c r="A39" s="306">
        <v>51</v>
      </c>
      <c r="B39" s="307" t="s">
        <v>258</v>
      </c>
      <c r="C39" s="308"/>
      <c r="D39" s="113">
        <v>7.8861319484516255</v>
      </c>
      <c r="E39" s="115">
        <v>410</v>
      </c>
      <c r="F39" s="114">
        <v>433</v>
      </c>
      <c r="G39" s="114">
        <v>437</v>
      </c>
      <c r="H39" s="114">
        <v>520</v>
      </c>
      <c r="I39" s="140">
        <v>536</v>
      </c>
      <c r="J39" s="115">
        <v>-126</v>
      </c>
      <c r="K39" s="116">
        <v>-23.507462686567163</v>
      </c>
    </row>
    <row r="40" spans="1:11" ht="14.1" customHeight="1" x14ac:dyDescent="0.2">
      <c r="A40" s="306" t="s">
        <v>259</v>
      </c>
      <c r="B40" s="307" t="s">
        <v>260</v>
      </c>
      <c r="C40" s="308"/>
      <c r="D40" s="113">
        <v>7.6168493941142525</v>
      </c>
      <c r="E40" s="115">
        <v>396</v>
      </c>
      <c r="F40" s="114">
        <v>413</v>
      </c>
      <c r="G40" s="114">
        <v>420</v>
      </c>
      <c r="H40" s="114">
        <v>504</v>
      </c>
      <c r="I40" s="140">
        <v>523</v>
      </c>
      <c r="J40" s="115">
        <v>-127</v>
      </c>
      <c r="K40" s="116">
        <v>-24.282982791586999</v>
      </c>
    </row>
    <row r="41" spans="1:11" ht="14.1" customHeight="1" x14ac:dyDescent="0.2">
      <c r="A41" s="306"/>
      <c r="B41" s="307" t="s">
        <v>261</v>
      </c>
      <c r="C41" s="308"/>
      <c r="D41" s="113">
        <v>6.1550298134256591</v>
      </c>
      <c r="E41" s="115">
        <v>320</v>
      </c>
      <c r="F41" s="114">
        <v>332</v>
      </c>
      <c r="G41" s="114">
        <v>342</v>
      </c>
      <c r="H41" s="114">
        <v>427</v>
      </c>
      <c r="I41" s="140">
        <v>445</v>
      </c>
      <c r="J41" s="115">
        <v>-125</v>
      </c>
      <c r="K41" s="116">
        <v>-28.089887640449437</v>
      </c>
    </row>
    <row r="42" spans="1:11" ht="14.1" customHeight="1" x14ac:dyDescent="0.2">
      <c r="A42" s="306">
        <v>52</v>
      </c>
      <c r="B42" s="307" t="s">
        <v>262</v>
      </c>
      <c r="C42" s="308"/>
      <c r="D42" s="113">
        <v>6.462781304096942</v>
      </c>
      <c r="E42" s="115">
        <v>336</v>
      </c>
      <c r="F42" s="114">
        <v>335</v>
      </c>
      <c r="G42" s="114">
        <v>337</v>
      </c>
      <c r="H42" s="114">
        <v>325</v>
      </c>
      <c r="I42" s="140">
        <v>316</v>
      </c>
      <c r="J42" s="115">
        <v>20</v>
      </c>
      <c r="K42" s="116">
        <v>6.3291139240506329</v>
      </c>
    </row>
    <row r="43" spans="1:11" ht="14.1" customHeight="1" x14ac:dyDescent="0.2">
      <c r="A43" s="306" t="s">
        <v>263</v>
      </c>
      <c r="B43" s="307" t="s">
        <v>264</v>
      </c>
      <c r="C43" s="308"/>
      <c r="D43" s="113">
        <v>6.2704366224273898</v>
      </c>
      <c r="E43" s="115">
        <v>326</v>
      </c>
      <c r="F43" s="114">
        <v>325</v>
      </c>
      <c r="G43" s="114">
        <v>326</v>
      </c>
      <c r="H43" s="114">
        <v>316</v>
      </c>
      <c r="I43" s="140">
        <v>305</v>
      </c>
      <c r="J43" s="115">
        <v>21</v>
      </c>
      <c r="K43" s="116">
        <v>6.8852459016393439</v>
      </c>
    </row>
    <row r="44" spans="1:11" ht="14.1" customHeight="1" x14ac:dyDescent="0.2">
      <c r="A44" s="306">
        <v>53</v>
      </c>
      <c r="B44" s="307" t="s">
        <v>265</v>
      </c>
      <c r="C44" s="308"/>
      <c r="D44" s="113">
        <v>1.2887093671859973</v>
      </c>
      <c r="E44" s="115">
        <v>67</v>
      </c>
      <c r="F44" s="114">
        <v>66</v>
      </c>
      <c r="G44" s="114">
        <v>61</v>
      </c>
      <c r="H44" s="114">
        <v>61</v>
      </c>
      <c r="I44" s="140">
        <v>61</v>
      </c>
      <c r="J44" s="115">
        <v>6</v>
      </c>
      <c r="K44" s="116">
        <v>9.8360655737704921</v>
      </c>
    </row>
    <row r="45" spans="1:11" ht="14.1" customHeight="1" x14ac:dyDescent="0.2">
      <c r="A45" s="306" t="s">
        <v>266</v>
      </c>
      <c r="B45" s="307" t="s">
        <v>267</v>
      </c>
      <c r="C45" s="308"/>
      <c r="D45" s="113">
        <v>1.2887093671859973</v>
      </c>
      <c r="E45" s="115">
        <v>67</v>
      </c>
      <c r="F45" s="114">
        <v>66</v>
      </c>
      <c r="G45" s="114">
        <v>61</v>
      </c>
      <c r="H45" s="114">
        <v>61</v>
      </c>
      <c r="I45" s="140">
        <v>61</v>
      </c>
      <c r="J45" s="115">
        <v>6</v>
      </c>
      <c r="K45" s="116">
        <v>9.8360655737704921</v>
      </c>
    </row>
    <row r="46" spans="1:11" ht="14.1" customHeight="1" x14ac:dyDescent="0.2">
      <c r="A46" s="306">
        <v>54</v>
      </c>
      <c r="B46" s="307" t="s">
        <v>268</v>
      </c>
      <c r="C46" s="308"/>
      <c r="D46" s="113">
        <v>13.329486439699942</v>
      </c>
      <c r="E46" s="115">
        <v>693</v>
      </c>
      <c r="F46" s="114">
        <v>697</v>
      </c>
      <c r="G46" s="114">
        <v>708</v>
      </c>
      <c r="H46" s="114">
        <v>705</v>
      </c>
      <c r="I46" s="140">
        <v>712</v>
      </c>
      <c r="J46" s="115">
        <v>-19</v>
      </c>
      <c r="K46" s="116">
        <v>-2.6685393258426968</v>
      </c>
    </row>
    <row r="47" spans="1:11" ht="14.1" customHeight="1" x14ac:dyDescent="0.2">
      <c r="A47" s="306">
        <v>61</v>
      </c>
      <c r="B47" s="307" t="s">
        <v>269</v>
      </c>
      <c r="C47" s="308"/>
      <c r="D47" s="113">
        <v>0.69244085401038658</v>
      </c>
      <c r="E47" s="115">
        <v>36</v>
      </c>
      <c r="F47" s="114">
        <v>44</v>
      </c>
      <c r="G47" s="114">
        <v>42</v>
      </c>
      <c r="H47" s="114">
        <v>42</v>
      </c>
      <c r="I47" s="140">
        <v>42</v>
      </c>
      <c r="J47" s="115">
        <v>-6</v>
      </c>
      <c r="K47" s="116">
        <v>-14.285714285714286</v>
      </c>
    </row>
    <row r="48" spans="1:11" ht="14.1" customHeight="1" x14ac:dyDescent="0.2">
      <c r="A48" s="306">
        <v>62</v>
      </c>
      <c r="B48" s="307" t="s">
        <v>270</v>
      </c>
      <c r="C48" s="308"/>
      <c r="D48" s="113">
        <v>9.3864204654741297</v>
      </c>
      <c r="E48" s="115">
        <v>488</v>
      </c>
      <c r="F48" s="114">
        <v>485</v>
      </c>
      <c r="G48" s="114">
        <v>478</v>
      </c>
      <c r="H48" s="114">
        <v>489</v>
      </c>
      <c r="I48" s="140">
        <v>478</v>
      </c>
      <c r="J48" s="115">
        <v>10</v>
      </c>
      <c r="K48" s="116">
        <v>2.0920502092050208</v>
      </c>
    </row>
    <row r="49" spans="1:11" ht="14.1" customHeight="1" x14ac:dyDescent="0.2">
      <c r="A49" s="306">
        <v>63</v>
      </c>
      <c r="B49" s="307" t="s">
        <v>271</v>
      </c>
      <c r="C49" s="308"/>
      <c r="D49" s="113">
        <v>9.4825928063089062</v>
      </c>
      <c r="E49" s="115">
        <v>493</v>
      </c>
      <c r="F49" s="114">
        <v>632</v>
      </c>
      <c r="G49" s="114">
        <v>625</v>
      </c>
      <c r="H49" s="114">
        <v>657</v>
      </c>
      <c r="I49" s="140">
        <v>618</v>
      </c>
      <c r="J49" s="115">
        <v>-125</v>
      </c>
      <c r="K49" s="116">
        <v>-20.226537216828479</v>
      </c>
    </row>
    <row r="50" spans="1:11" ht="14.1" customHeight="1" x14ac:dyDescent="0.2">
      <c r="A50" s="306" t="s">
        <v>272</v>
      </c>
      <c r="B50" s="307" t="s">
        <v>273</v>
      </c>
      <c r="C50" s="308"/>
      <c r="D50" s="113">
        <v>0.4616272360069244</v>
      </c>
      <c r="E50" s="115">
        <v>24</v>
      </c>
      <c r="F50" s="114">
        <v>31</v>
      </c>
      <c r="G50" s="114">
        <v>26</v>
      </c>
      <c r="H50" s="114">
        <v>28</v>
      </c>
      <c r="I50" s="140">
        <v>31</v>
      </c>
      <c r="J50" s="115">
        <v>-7</v>
      </c>
      <c r="K50" s="116">
        <v>-22.580645161290324</v>
      </c>
    </row>
    <row r="51" spans="1:11" ht="14.1" customHeight="1" x14ac:dyDescent="0.2">
      <c r="A51" s="306" t="s">
        <v>274</v>
      </c>
      <c r="B51" s="307" t="s">
        <v>275</v>
      </c>
      <c r="C51" s="308"/>
      <c r="D51" s="113">
        <v>8.8478553567993838</v>
      </c>
      <c r="E51" s="115">
        <v>460</v>
      </c>
      <c r="F51" s="114">
        <v>584</v>
      </c>
      <c r="G51" s="114">
        <v>583</v>
      </c>
      <c r="H51" s="114">
        <v>615</v>
      </c>
      <c r="I51" s="140">
        <v>570</v>
      </c>
      <c r="J51" s="115">
        <v>-110</v>
      </c>
      <c r="K51" s="116">
        <v>-19.298245614035089</v>
      </c>
    </row>
    <row r="52" spans="1:11" ht="14.1" customHeight="1" x14ac:dyDescent="0.2">
      <c r="A52" s="306">
        <v>71</v>
      </c>
      <c r="B52" s="307" t="s">
        <v>276</v>
      </c>
      <c r="C52" s="308"/>
      <c r="D52" s="113">
        <v>12.944797076360839</v>
      </c>
      <c r="E52" s="115">
        <v>673</v>
      </c>
      <c r="F52" s="114">
        <v>675</v>
      </c>
      <c r="G52" s="114">
        <v>669</v>
      </c>
      <c r="H52" s="114">
        <v>682</v>
      </c>
      <c r="I52" s="140">
        <v>683</v>
      </c>
      <c r="J52" s="115">
        <v>-10</v>
      </c>
      <c r="K52" s="116">
        <v>-1.4641288433382138</v>
      </c>
    </row>
    <row r="53" spans="1:11" ht="14.1" customHeight="1" x14ac:dyDescent="0.2">
      <c r="A53" s="306" t="s">
        <v>277</v>
      </c>
      <c r="B53" s="307" t="s">
        <v>278</v>
      </c>
      <c r="C53" s="308"/>
      <c r="D53" s="113">
        <v>1.7118676668590114</v>
      </c>
      <c r="E53" s="115">
        <v>89</v>
      </c>
      <c r="F53" s="114">
        <v>100</v>
      </c>
      <c r="G53" s="114">
        <v>102</v>
      </c>
      <c r="H53" s="114">
        <v>96</v>
      </c>
      <c r="I53" s="140">
        <v>102</v>
      </c>
      <c r="J53" s="115">
        <v>-13</v>
      </c>
      <c r="K53" s="116">
        <v>-12.745098039215685</v>
      </c>
    </row>
    <row r="54" spans="1:11" ht="14.1" customHeight="1" x14ac:dyDescent="0.2">
      <c r="A54" s="306" t="s">
        <v>279</v>
      </c>
      <c r="B54" s="307" t="s">
        <v>280</v>
      </c>
      <c r="C54" s="308"/>
      <c r="D54" s="113">
        <v>10.675129832660128</v>
      </c>
      <c r="E54" s="115">
        <v>555</v>
      </c>
      <c r="F54" s="114">
        <v>543</v>
      </c>
      <c r="G54" s="114">
        <v>534</v>
      </c>
      <c r="H54" s="114">
        <v>552</v>
      </c>
      <c r="I54" s="140">
        <v>546</v>
      </c>
      <c r="J54" s="115">
        <v>9</v>
      </c>
      <c r="K54" s="116">
        <v>1.6483516483516483</v>
      </c>
    </row>
    <row r="55" spans="1:11" ht="14.1" customHeight="1" x14ac:dyDescent="0.2">
      <c r="A55" s="306">
        <v>72</v>
      </c>
      <c r="B55" s="307" t="s">
        <v>281</v>
      </c>
      <c r="C55" s="308"/>
      <c r="D55" s="113">
        <v>1.0963646855164455</v>
      </c>
      <c r="E55" s="115">
        <v>57</v>
      </c>
      <c r="F55" s="114">
        <v>58</v>
      </c>
      <c r="G55" s="114">
        <v>60</v>
      </c>
      <c r="H55" s="114">
        <v>66</v>
      </c>
      <c r="I55" s="140">
        <v>62</v>
      </c>
      <c r="J55" s="115">
        <v>-5</v>
      </c>
      <c r="K55" s="116">
        <v>-8.064516129032258</v>
      </c>
    </row>
    <row r="56" spans="1:11" ht="14.1" customHeight="1" x14ac:dyDescent="0.2">
      <c r="A56" s="306" t="s">
        <v>282</v>
      </c>
      <c r="B56" s="307" t="s">
        <v>283</v>
      </c>
      <c r="C56" s="308"/>
      <c r="D56" s="113">
        <v>0.1154068090017311</v>
      </c>
      <c r="E56" s="115">
        <v>6</v>
      </c>
      <c r="F56" s="114">
        <v>6</v>
      </c>
      <c r="G56" s="114">
        <v>7</v>
      </c>
      <c r="H56" s="114">
        <v>7</v>
      </c>
      <c r="I56" s="140">
        <v>5</v>
      </c>
      <c r="J56" s="115">
        <v>1</v>
      </c>
      <c r="K56" s="116">
        <v>20</v>
      </c>
    </row>
    <row r="57" spans="1:11" ht="14.1" customHeight="1" x14ac:dyDescent="0.2">
      <c r="A57" s="306" t="s">
        <v>284</v>
      </c>
      <c r="B57" s="307" t="s">
        <v>285</v>
      </c>
      <c r="C57" s="308"/>
      <c r="D57" s="113">
        <v>0.88478553567993845</v>
      </c>
      <c r="E57" s="115">
        <v>46</v>
      </c>
      <c r="F57" s="114">
        <v>48</v>
      </c>
      <c r="G57" s="114">
        <v>49</v>
      </c>
      <c r="H57" s="114">
        <v>55</v>
      </c>
      <c r="I57" s="140">
        <v>53</v>
      </c>
      <c r="J57" s="115">
        <v>-7</v>
      </c>
      <c r="K57" s="116">
        <v>-13.20754716981132</v>
      </c>
    </row>
    <row r="58" spans="1:11" ht="14.1" customHeight="1" x14ac:dyDescent="0.2">
      <c r="A58" s="306">
        <v>73</v>
      </c>
      <c r="B58" s="307" t="s">
        <v>286</v>
      </c>
      <c r="C58" s="308"/>
      <c r="D58" s="113">
        <v>0.40392383150605887</v>
      </c>
      <c r="E58" s="115">
        <v>21</v>
      </c>
      <c r="F58" s="114">
        <v>23</v>
      </c>
      <c r="G58" s="114">
        <v>22</v>
      </c>
      <c r="H58" s="114">
        <v>23</v>
      </c>
      <c r="I58" s="140">
        <v>21</v>
      </c>
      <c r="J58" s="115">
        <v>0</v>
      </c>
      <c r="K58" s="116">
        <v>0</v>
      </c>
    </row>
    <row r="59" spans="1:11" ht="14.1" customHeight="1" x14ac:dyDescent="0.2">
      <c r="A59" s="306" t="s">
        <v>287</v>
      </c>
      <c r="B59" s="307" t="s">
        <v>288</v>
      </c>
      <c r="C59" s="308"/>
      <c r="D59" s="113">
        <v>0.19234468166955185</v>
      </c>
      <c r="E59" s="115">
        <v>10</v>
      </c>
      <c r="F59" s="114">
        <v>12</v>
      </c>
      <c r="G59" s="114">
        <v>11</v>
      </c>
      <c r="H59" s="114">
        <v>12</v>
      </c>
      <c r="I59" s="140">
        <v>10</v>
      </c>
      <c r="J59" s="115">
        <v>0</v>
      </c>
      <c r="K59" s="116">
        <v>0</v>
      </c>
    </row>
    <row r="60" spans="1:11" ht="14.1" customHeight="1" x14ac:dyDescent="0.2">
      <c r="A60" s="306">
        <v>81</v>
      </c>
      <c r="B60" s="307" t="s">
        <v>289</v>
      </c>
      <c r="C60" s="308"/>
      <c r="D60" s="113">
        <v>1.673398730525101</v>
      </c>
      <c r="E60" s="115">
        <v>87</v>
      </c>
      <c r="F60" s="114">
        <v>92</v>
      </c>
      <c r="G60" s="114">
        <v>87</v>
      </c>
      <c r="H60" s="114">
        <v>89</v>
      </c>
      <c r="I60" s="140">
        <v>86</v>
      </c>
      <c r="J60" s="115">
        <v>1</v>
      </c>
      <c r="K60" s="116">
        <v>1.1627906976744187</v>
      </c>
    </row>
    <row r="61" spans="1:11" ht="14.1" customHeight="1" x14ac:dyDescent="0.2">
      <c r="A61" s="306" t="s">
        <v>290</v>
      </c>
      <c r="B61" s="307" t="s">
        <v>291</v>
      </c>
      <c r="C61" s="308"/>
      <c r="D61" s="113">
        <v>0.4616272360069244</v>
      </c>
      <c r="E61" s="115">
        <v>24</v>
      </c>
      <c r="F61" s="114">
        <v>26</v>
      </c>
      <c r="G61" s="114">
        <v>24</v>
      </c>
      <c r="H61" s="114">
        <v>20</v>
      </c>
      <c r="I61" s="140">
        <v>21</v>
      </c>
      <c r="J61" s="115">
        <v>3</v>
      </c>
      <c r="K61" s="116">
        <v>14.285714285714286</v>
      </c>
    </row>
    <row r="62" spans="1:11" ht="14.1" customHeight="1" x14ac:dyDescent="0.2">
      <c r="A62" s="306" t="s">
        <v>292</v>
      </c>
      <c r="B62" s="307" t="s">
        <v>293</v>
      </c>
      <c r="C62" s="308"/>
      <c r="D62" s="113">
        <v>0.53856510867474516</v>
      </c>
      <c r="E62" s="115">
        <v>28</v>
      </c>
      <c r="F62" s="114">
        <v>28</v>
      </c>
      <c r="G62" s="114">
        <v>27</v>
      </c>
      <c r="H62" s="114">
        <v>29</v>
      </c>
      <c r="I62" s="140">
        <v>28</v>
      </c>
      <c r="J62" s="115">
        <v>0</v>
      </c>
      <c r="K62" s="116">
        <v>0</v>
      </c>
    </row>
    <row r="63" spans="1:11" ht="14.1" customHeight="1" x14ac:dyDescent="0.2">
      <c r="A63" s="306"/>
      <c r="B63" s="307" t="s">
        <v>294</v>
      </c>
      <c r="C63" s="308"/>
      <c r="D63" s="113">
        <v>0.53856510867474516</v>
      </c>
      <c r="E63" s="115">
        <v>28</v>
      </c>
      <c r="F63" s="114">
        <v>28</v>
      </c>
      <c r="G63" s="114">
        <v>27</v>
      </c>
      <c r="H63" s="114">
        <v>29</v>
      </c>
      <c r="I63" s="140">
        <v>28</v>
      </c>
      <c r="J63" s="115">
        <v>0</v>
      </c>
      <c r="K63" s="116">
        <v>0</v>
      </c>
    </row>
    <row r="64" spans="1:11" ht="14.1" customHeight="1" x14ac:dyDescent="0.2">
      <c r="A64" s="306" t="s">
        <v>295</v>
      </c>
      <c r="B64" s="307" t="s">
        <v>296</v>
      </c>
      <c r="C64" s="308"/>
      <c r="D64" s="113">
        <v>5.770340450086555E-2</v>
      </c>
      <c r="E64" s="115">
        <v>3</v>
      </c>
      <c r="F64" s="114">
        <v>3</v>
      </c>
      <c r="G64" s="114" t="s">
        <v>513</v>
      </c>
      <c r="H64" s="114" t="s">
        <v>513</v>
      </c>
      <c r="I64" s="140">
        <v>3</v>
      </c>
      <c r="J64" s="115">
        <v>0</v>
      </c>
      <c r="K64" s="116">
        <v>0</v>
      </c>
    </row>
    <row r="65" spans="1:11" ht="14.1" customHeight="1" x14ac:dyDescent="0.2">
      <c r="A65" s="306" t="s">
        <v>297</v>
      </c>
      <c r="B65" s="307" t="s">
        <v>298</v>
      </c>
      <c r="C65" s="308"/>
      <c r="D65" s="113">
        <v>0.44239276783996923</v>
      </c>
      <c r="E65" s="115">
        <v>23</v>
      </c>
      <c r="F65" s="114">
        <v>24</v>
      </c>
      <c r="G65" s="114">
        <v>24</v>
      </c>
      <c r="H65" s="114">
        <v>24</v>
      </c>
      <c r="I65" s="140">
        <v>20</v>
      </c>
      <c r="J65" s="115">
        <v>3</v>
      </c>
      <c r="K65" s="116">
        <v>15</v>
      </c>
    </row>
    <row r="66" spans="1:11" ht="14.1" customHeight="1" x14ac:dyDescent="0.2">
      <c r="A66" s="306">
        <v>82</v>
      </c>
      <c r="B66" s="307" t="s">
        <v>299</v>
      </c>
      <c r="C66" s="308"/>
      <c r="D66" s="113">
        <v>1.4425851125216387</v>
      </c>
      <c r="E66" s="115">
        <v>75</v>
      </c>
      <c r="F66" s="114">
        <v>79</v>
      </c>
      <c r="G66" s="114">
        <v>82</v>
      </c>
      <c r="H66" s="114">
        <v>82</v>
      </c>
      <c r="I66" s="140">
        <v>79</v>
      </c>
      <c r="J66" s="115">
        <v>-4</v>
      </c>
      <c r="K66" s="116">
        <v>-5.0632911392405067</v>
      </c>
    </row>
    <row r="67" spans="1:11" ht="14.1" customHeight="1" x14ac:dyDescent="0.2">
      <c r="A67" s="306" t="s">
        <v>300</v>
      </c>
      <c r="B67" s="307" t="s">
        <v>301</v>
      </c>
      <c r="C67" s="308"/>
      <c r="D67" s="113">
        <v>0.59626851317561069</v>
      </c>
      <c r="E67" s="115">
        <v>31</v>
      </c>
      <c r="F67" s="114">
        <v>31</v>
      </c>
      <c r="G67" s="114">
        <v>35</v>
      </c>
      <c r="H67" s="114">
        <v>32</v>
      </c>
      <c r="I67" s="140">
        <v>32</v>
      </c>
      <c r="J67" s="115">
        <v>-1</v>
      </c>
      <c r="K67" s="116">
        <v>-3.125</v>
      </c>
    </row>
    <row r="68" spans="1:11" ht="14.1" customHeight="1" x14ac:dyDescent="0.2">
      <c r="A68" s="306" t="s">
        <v>302</v>
      </c>
      <c r="B68" s="307" t="s">
        <v>303</v>
      </c>
      <c r="C68" s="308"/>
      <c r="D68" s="113">
        <v>0.55779957684170034</v>
      </c>
      <c r="E68" s="115">
        <v>29</v>
      </c>
      <c r="F68" s="114">
        <v>32</v>
      </c>
      <c r="G68" s="114">
        <v>35</v>
      </c>
      <c r="H68" s="114">
        <v>36</v>
      </c>
      <c r="I68" s="140">
        <v>33</v>
      </c>
      <c r="J68" s="115">
        <v>-4</v>
      </c>
      <c r="K68" s="116">
        <v>-12.121212121212121</v>
      </c>
    </row>
    <row r="69" spans="1:11" ht="14.1" customHeight="1" x14ac:dyDescent="0.2">
      <c r="A69" s="306">
        <v>83</v>
      </c>
      <c r="B69" s="307" t="s">
        <v>304</v>
      </c>
      <c r="C69" s="308"/>
      <c r="D69" s="113">
        <v>2.0773225620311599</v>
      </c>
      <c r="E69" s="115">
        <v>108</v>
      </c>
      <c r="F69" s="114">
        <v>111</v>
      </c>
      <c r="G69" s="114">
        <v>112</v>
      </c>
      <c r="H69" s="114">
        <v>112</v>
      </c>
      <c r="I69" s="140">
        <v>118</v>
      </c>
      <c r="J69" s="115">
        <v>-10</v>
      </c>
      <c r="K69" s="116">
        <v>-8.4745762711864412</v>
      </c>
    </row>
    <row r="70" spans="1:11" ht="14.1" customHeight="1" x14ac:dyDescent="0.2">
      <c r="A70" s="306" t="s">
        <v>305</v>
      </c>
      <c r="B70" s="307" t="s">
        <v>306</v>
      </c>
      <c r="C70" s="308"/>
      <c r="D70" s="113">
        <v>0.61550298134256587</v>
      </c>
      <c r="E70" s="115">
        <v>32</v>
      </c>
      <c r="F70" s="114">
        <v>33</v>
      </c>
      <c r="G70" s="114">
        <v>31</v>
      </c>
      <c r="H70" s="114">
        <v>35</v>
      </c>
      <c r="I70" s="140">
        <v>41</v>
      </c>
      <c r="J70" s="115">
        <v>-9</v>
      </c>
      <c r="K70" s="116">
        <v>-21.951219512195124</v>
      </c>
    </row>
    <row r="71" spans="1:11" ht="14.1" customHeight="1" x14ac:dyDescent="0.2">
      <c r="A71" s="306"/>
      <c r="B71" s="307" t="s">
        <v>307</v>
      </c>
      <c r="C71" s="308"/>
      <c r="D71" s="113">
        <v>0.44239276783996923</v>
      </c>
      <c r="E71" s="115">
        <v>23</v>
      </c>
      <c r="F71" s="114">
        <v>25</v>
      </c>
      <c r="G71" s="114">
        <v>21</v>
      </c>
      <c r="H71" s="114">
        <v>25</v>
      </c>
      <c r="I71" s="140">
        <v>32</v>
      </c>
      <c r="J71" s="115">
        <v>-9</v>
      </c>
      <c r="K71" s="116">
        <v>-28.125</v>
      </c>
    </row>
    <row r="72" spans="1:11" ht="14.1" customHeight="1" x14ac:dyDescent="0.2">
      <c r="A72" s="306">
        <v>84</v>
      </c>
      <c r="B72" s="307" t="s">
        <v>308</v>
      </c>
      <c r="C72" s="308"/>
      <c r="D72" s="113">
        <v>1.2502404308520869</v>
      </c>
      <c r="E72" s="115">
        <v>65</v>
      </c>
      <c r="F72" s="114">
        <v>76</v>
      </c>
      <c r="G72" s="114">
        <v>77</v>
      </c>
      <c r="H72" s="114">
        <v>69</v>
      </c>
      <c r="I72" s="140">
        <v>69</v>
      </c>
      <c r="J72" s="115">
        <v>-4</v>
      </c>
      <c r="K72" s="116">
        <v>-5.7971014492753623</v>
      </c>
    </row>
    <row r="73" spans="1:11" ht="14.1" customHeight="1" x14ac:dyDescent="0.2">
      <c r="A73" s="306" t="s">
        <v>309</v>
      </c>
      <c r="B73" s="307" t="s">
        <v>310</v>
      </c>
      <c r="C73" s="308"/>
      <c r="D73" s="113">
        <v>7.6937872667820734E-2</v>
      </c>
      <c r="E73" s="115">
        <v>4</v>
      </c>
      <c r="F73" s="114">
        <v>4</v>
      </c>
      <c r="G73" s="114">
        <v>3</v>
      </c>
      <c r="H73" s="114">
        <v>3</v>
      </c>
      <c r="I73" s="140">
        <v>3</v>
      </c>
      <c r="J73" s="115">
        <v>1</v>
      </c>
      <c r="K73" s="116">
        <v>33.333333333333336</v>
      </c>
    </row>
    <row r="74" spans="1:11" ht="14.1" customHeight="1" x14ac:dyDescent="0.2">
      <c r="A74" s="306" t="s">
        <v>311</v>
      </c>
      <c r="B74" s="307" t="s">
        <v>312</v>
      </c>
      <c r="C74" s="308"/>
      <c r="D74" s="113">
        <v>0</v>
      </c>
      <c r="E74" s="115">
        <v>0</v>
      </c>
      <c r="F74" s="114" t="s">
        <v>513</v>
      </c>
      <c r="G74" s="114">
        <v>0</v>
      </c>
      <c r="H74" s="114">
        <v>0</v>
      </c>
      <c r="I74" s="140">
        <v>0</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0.36545489517214846</v>
      </c>
      <c r="E77" s="115">
        <v>19</v>
      </c>
      <c r="F77" s="114">
        <v>14</v>
      </c>
      <c r="G77" s="114">
        <v>15</v>
      </c>
      <c r="H77" s="114">
        <v>13</v>
      </c>
      <c r="I77" s="140">
        <v>14</v>
      </c>
      <c r="J77" s="115">
        <v>5</v>
      </c>
      <c r="K77" s="116">
        <v>35.714285714285715</v>
      </c>
    </row>
    <row r="78" spans="1:11" ht="14.1" customHeight="1" x14ac:dyDescent="0.2">
      <c r="A78" s="306">
        <v>93</v>
      </c>
      <c r="B78" s="307" t="s">
        <v>317</v>
      </c>
      <c r="C78" s="308"/>
      <c r="D78" s="113">
        <v>0.32698595883823811</v>
      </c>
      <c r="E78" s="115">
        <v>17</v>
      </c>
      <c r="F78" s="114">
        <v>17</v>
      </c>
      <c r="G78" s="114">
        <v>17</v>
      </c>
      <c r="H78" s="114">
        <v>18</v>
      </c>
      <c r="I78" s="140">
        <v>22</v>
      </c>
      <c r="J78" s="115">
        <v>-5</v>
      </c>
      <c r="K78" s="116">
        <v>-22.727272727272727</v>
      </c>
    </row>
    <row r="79" spans="1:11" ht="14.1" customHeight="1" x14ac:dyDescent="0.2">
      <c r="A79" s="306">
        <v>94</v>
      </c>
      <c r="B79" s="307" t="s">
        <v>318</v>
      </c>
      <c r="C79" s="308"/>
      <c r="D79" s="113">
        <v>1.0771302173494903</v>
      </c>
      <c r="E79" s="115">
        <v>56</v>
      </c>
      <c r="F79" s="114">
        <v>69</v>
      </c>
      <c r="G79" s="114">
        <v>80</v>
      </c>
      <c r="H79" s="114">
        <v>85</v>
      </c>
      <c r="I79" s="140">
        <v>82</v>
      </c>
      <c r="J79" s="115">
        <v>-26</v>
      </c>
      <c r="K79" s="116">
        <v>-31.707317073170731</v>
      </c>
    </row>
    <row r="80" spans="1:11" ht="14.1" customHeight="1" x14ac:dyDescent="0.2">
      <c r="A80" s="306" t="s">
        <v>319</v>
      </c>
      <c r="B80" s="307" t="s">
        <v>320</v>
      </c>
      <c r="C80" s="308"/>
      <c r="D80" s="113">
        <v>7.6937872667820734E-2</v>
      </c>
      <c r="E80" s="115">
        <v>4</v>
      </c>
      <c r="F80" s="114">
        <v>4</v>
      </c>
      <c r="G80" s="114">
        <v>4</v>
      </c>
      <c r="H80" s="114">
        <v>4</v>
      </c>
      <c r="I80" s="140">
        <v>4</v>
      </c>
      <c r="J80" s="115">
        <v>0</v>
      </c>
      <c r="K80" s="116">
        <v>0</v>
      </c>
    </row>
    <row r="81" spans="1:11" ht="14.1" customHeight="1" x14ac:dyDescent="0.2">
      <c r="A81" s="310" t="s">
        <v>321</v>
      </c>
      <c r="B81" s="311" t="s">
        <v>333</v>
      </c>
      <c r="C81" s="312"/>
      <c r="D81" s="125">
        <v>5.3856510867474512</v>
      </c>
      <c r="E81" s="143">
        <v>280</v>
      </c>
      <c r="F81" s="144">
        <v>288</v>
      </c>
      <c r="G81" s="144">
        <v>276</v>
      </c>
      <c r="H81" s="144">
        <v>285</v>
      </c>
      <c r="I81" s="145">
        <v>268</v>
      </c>
      <c r="J81" s="143">
        <v>12</v>
      </c>
      <c r="K81" s="146">
        <v>4.4776119402985071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1869</v>
      </c>
      <c r="G12" s="536">
        <v>1317</v>
      </c>
      <c r="H12" s="536">
        <v>2305</v>
      </c>
      <c r="I12" s="536">
        <v>1386</v>
      </c>
      <c r="J12" s="537">
        <v>1957</v>
      </c>
      <c r="K12" s="538">
        <v>-88</v>
      </c>
      <c r="L12" s="349">
        <v>-4.496678589678079</v>
      </c>
    </row>
    <row r="13" spans="1:17" s="110" customFormat="1" ht="15" customHeight="1" x14ac:dyDescent="0.2">
      <c r="A13" s="350" t="s">
        <v>344</v>
      </c>
      <c r="B13" s="351" t="s">
        <v>345</v>
      </c>
      <c r="C13" s="347"/>
      <c r="D13" s="347"/>
      <c r="E13" s="348"/>
      <c r="F13" s="536">
        <v>1027</v>
      </c>
      <c r="G13" s="536">
        <v>682</v>
      </c>
      <c r="H13" s="536">
        <v>1301</v>
      </c>
      <c r="I13" s="536">
        <v>813</v>
      </c>
      <c r="J13" s="537">
        <v>1088</v>
      </c>
      <c r="K13" s="538">
        <v>-61</v>
      </c>
      <c r="L13" s="349">
        <v>-5.6066176470588234</v>
      </c>
    </row>
    <row r="14" spans="1:17" s="110" customFormat="1" ht="22.5" customHeight="1" x14ac:dyDescent="0.2">
      <c r="A14" s="350"/>
      <c r="B14" s="351" t="s">
        <v>346</v>
      </c>
      <c r="C14" s="347"/>
      <c r="D14" s="347"/>
      <c r="E14" s="348"/>
      <c r="F14" s="536">
        <v>842</v>
      </c>
      <c r="G14" s="536">
        <v>635</v>
      </c>
      <c r="H14" s="536">
        <v>1004</v>
      </c>
      <c r="I14" s="536">
        <v>573</v>
      </c>
      <c r="J14" s="537">
        <v>869</v>
      </c>
      <c r="K14" s="538">
        <v>-27</v>
      </c>
      <c r="L14" s="349">
        <v>-3.1070195627157653</v>
      </c>
    </row>
    <row r="15" spans="1:17" s="110" customFormat="1" ht="15" customHeight="1" x14ac:dyDescent="0.2">
      <c r="A15" s="350" t="s">
        <v>347</v>
      </c>
      <c r="B15" s="351" t="s">
        <v>108</v>
      </c>
      <c r="C15" s="347"/>
      <c r="D15" s="347"/>
      <c r="E15" s="348"/>
      <c r="F15" s="536">
        <v>387</v>
      </c>
      <c r="G15" s="536">
        <v>257</v>
      </c>
      <c r="H15" s="536">
        <v>1010</v>
      </c>
      <c r="I15" s="536">
        <v>265</v>
      </c>
      <c r="J15" s="537">
        <v>368</v>
      </c>
      <c r="K15" s="538">
        <v>19</v>
      </c>
      <c r="L15" s="349">
        <v>5.1630434782608692</v>
      </c>
    </row>
    <row r="16" spans="1:17" s="110" customFormat="1" ht="15" customHeight="1" x14ac:dyDescent="0.2">
      <c r="A16" s="350"/>
      <c r="B16" s="351" t="s">
        <v>109</v>
      </c>
      <c r="C16" s="347"/>
      <c r="D16" s="347"/>
      <c r="E16" s="348"/>
      <c r="F16" s="536">
        <v>1239</v>
      </c>
      <c r="G16" s="536">
        <v>893</v>
      </c>
      <c r="H16" s="536">
        <v>1130</v>
      </c>
      <c r="I16" s="536">
        <v>950</v>
      </c>
      <c r="J16" s="537">
        <v>1327</v>
      </c>
      <c r="K16" s="538">
        <v>-88</v>
      </c>
      <c r="L16" s="349">
        <v>-6.6314996232102486</v>
      </c>
    </row>
    <row r="17" spans="1:12" s="110" customFormat="1" ht="15" customHeight="1" x14ac:dyDescent="0.2">
      <c r="A17" s="350"/>
      <c r="B17" s="351" t="s">
        <v>110</v>
      </c>
      <c r="C17" s="347"/>
      <c r="D17" s="347"/>
      <c r="E17" s="348"/>
      <c r="F17" s="536">
        <v>228</v>
      </c>
      <c r="G17" s="536">
        <v>158</v>
      </c>
      <c r="H17" s="536">
        <v>142</v>
      </c>
      <c r="I17" s="536">
        <v>156</v>
      </c>
      <c r="J17" s="537">
        <v>239</v>
      </c>
      <c r="K17" s="538">
        <v>-11</v>
      </c>
      <c r="L17" s="349">
        <v>-4.6025104602510458</v>
      </c>
    </row>
    <row r="18" spans="1:12" s="110" customFormat="1" ht="15" customHeight="1" x14ac:dyDescent="0.2">
      <c r="A18" s="350"/>
      <c r="B18" s="351" t="s">
        <v>111</v>
      </c>
      <c r="C18" s="347"/>
      <c r="D18" s="347"/>
      <c r="E18" s="348"/>
      <c r="F18" s="536">
        <v>15</v>
      </c>
      <c r="G18" s="536">
        <v>9</v>
      </c>
      <c r="H18" s="536">
        <v>23</v>
      </c>
      <c r="I18" s="536">
        <v>15</v>
      </c>
      <c r="J18" s="537">
        <v>23</v>
      </c>
      <c r="K18" s="538">
        <v>-8</v>
      </c>
      <c r="L18" s="349">
        <v>-34.782608695652172</v>
      </c>
    </row>
    <row r="19" spans="1:12" s="110" customFormat="1" ht="15" customHeight="1" x14ac:dyDescent="0.2">
      <c r="A19" s="118" t="s">
        <v>113</v>
      </c>
      <c r="B19" s="119" t="s">
        <v>181</v>
      </c>
      <c r="C19" s="347"/>
      <c r="D19" s="347"/>
      <c r="E19" s="348"/>
      <c r="F19" s="536">
        <v>1294</v>
      </c>
      <c r="G19" s="536">
        <v>853</v>
      </c>
      <c r="H19" s="536">
        <v>1714</v>
      </c>
      <c r="I19" s="536">
        <v>940</v>
      </c>
      <c r="J19" s="537">
        <v>1302</v>
      </c>
      <c r="K19" s="538">
        <v>-8</v>
      </c>
      <c r="L19" s="349">
        <v>-0.61443932411674351</v>
      </c>
    </row>
    <row r="20" spans="1:12" s="110" customFormat="1" ht="15" customHeight="1" x14ac:dyDescent="0.2">
      <c r="A20" s="118"/>
      <c r="B20" s="119" t="s">
        <v>182</v>
      </c>
      <c r="C20" s="347"/>
      <c r="D20" s="347"/>
      <c r="E20" s="348"/>
      <c r="F20" s="536">
        <v>575</v>
      </c>
      <c r="G20" s="536">
        <v>464</v>
      </c>
      <c r="H20" s="536">
        <v>591</v>
      </c>
      <c r="I20" s="536">
        <v>446</v>
      </c>
      <c r="J20" s="537">
        <v>655</v>
      </c>
      <c r="K20" s="538">
        <v>-80</v>
      </c>
      <c r="L20" s="349">
        <v>-12.213740458015268</v>
      </c>
    </row>
    <row r="21" spans="1:12" s="110" customFormat="1" ht="15" customHeight="1" x14ac:dyDescent="0.2">
      <c r="A21" s="118" t="s">
        <v>113</v>
      </c>
      <c r="B21" s="119" t="s">
        <v>116</v>
      </c>
      <c r="C21" s="347"/>
      <c r="D21" s="347"/>
      <c r="E21" s="348"/>
      <c r="F21" s="536">
        <v>1629</v>
      </c>
      <c r="G21" s="536">
        <v>1133</v>
      </c>
      <c r="H21" s="536">
        <v>1971</v>
      </c>
      <c r="I21" s="536">
        <v>1134</v>
      </c>
      <c r="J21" s="537">
        <v>1717</v>
      </c>
      <c r="K21" s="538">
        <v>-88</v>
      </c>
      <c r="L21" s="349">
        <v>-5.1252184041933608</v>
      </c>
    </row>
    <row r="22" spans="1:12" s="110" customFormat="1" ht="15" customHeight="1" x14ac:dyDescent="0.2">
      <c r="A22" s="118"/>
      <c r="B22" s="119" t="s">
        <v>117</v>
      </c>
      <c r="C22" s="347"/>
      <c r="D22" s="347"/>
      <c r="E22" s="348"/>
      <c r="F22" s="536">
        <v>239</v>
      </c>
      <c r="G22" s="536">
        <v>183</v>
      </c>
      <c r="H22" s="536">
        <v>333</v>
      </c>
      <c r="I22" s="536">
        <v>251</v>
      </c>
      <c r="J22" s="537">
        <v>240</v>
      </c>
      <c r="K22" s="538">
        <v>-1</v>
      </c>
      <c r="L22" s="349">
        <v>-0.41666666666666669</v>
      </c>
    </row>
    <row r="23" spans="1:12" s="110" customFormat="1" ht="15" customHeight="1" x14ac:dyDescent="0.2">
      <c r="A23" s="352" t="s">
        <v>347</v>
      </c>
      <c r="B23" s="353" t="s">
        <v>193</v>
      </c>
      <c r="C23" s="354"/>
      <c r="D23" s="354"/>
      <c r="E23" s="355"/>
      <c r="F23" s="539">
        <v>37</v>
      </c>
      <c r="G23" s="539">
        <v>45</v>
      </c>
      <c r="H23" s="539">
        <v>511</v>
      </c>
      <c r="I23" s="539">
        <v>18</v>
      </c>
      <c r="J23" s="540">
        <v>42</v>
      </c>
      <c r="K23" s="541">
        <v>-5</v>
      </c>
      <c r="L23" s="356">
        <v>-11.904761904761905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25.9</v>
      </c>
      <c r="G25" s="542">
        <v>35.799999999999997</v>
      </c>
      <c r="H25" s="542">
        <v>37.700000000000003</v>
      </c>
      <c r="I25" s="542">
        <v>37.1</v>
      </c>
      <c r="J25" s="542">
        <v>33.799999999999997</v>
      </c>
      <c r="K25" s="543" t="s">
        <v>349</v>
      </c>
      <c r="L25" s="364">
        <v>-7.8999999999999986</v>
      </c>
    </row>
    <row r="26" spans="1:12" s="110" customFormat="1" ht="15" customHeight="1" x14ac:dyDescent="0.2">
      <c r="A26" s="365" t="s">
        <v>105</v>
      </c>
      <c r="B26" s="366" t="s">
        <v>345</v>
      </c>
      <c r="C26" s="362"/>
      <c r="D26" s="362"/>
      <c r="E26" s="363"/>
      <c r="F26" s="542">
        <v>24.9</v>
      </c>
      <c r="G26" s="542">
        <v>34.299999999999997</v>
      </c>
      <c r="H26" s="542">
        <v>33.700000000000003</v>
      </c>
      <c r="I26" s="542">
        <v>34.1</v>
      </c>
      <c r="J26" s="544">
        <v>30.7</v>
      </c>
      <c r="K26" s="543" t="s">
        <v>349</v>
      </c>
      <c r="L26" s="364">
        <v>-5.8000000000000007</v>
      </c>
    </row>
    <row r="27" spans="1:12" s="110" customFormat="1" ht="15" customHeight="1" x14ac:dyDescent="0.2">
      <c r="A27" s="365"/>
      <c r="B27" s="366" t="s">
        <v>346</v>
      </c>
      <c r="C27" s="362"/>
      <c r="D27" s="362"/>
      <c r="E27" s="363"/>
      <c r="F27" s="542">
        <v>27.1</v>
      </c>
      <c r="G27" s="542">
        <v>37.299999999999997</v>
      </c>
      <c r="H27" s="542">
        <v>42.4</v>
      </c>
      <c r="I27" s="542">
        <v>41.3</v>
      </c>
      <c r="J27" s="542">
        <v>37.700000000000003</v>
      </c>
      <c r="K27" s="543" t="s">
        <v>349</v>
      </c>
      <c r="L27" s="364">
        <v>-10.600000000000001</v>
      </c>
    </row>
    <row r="28" spans="1:12" s="110" customFormat="1" ht="15" customHeight="1" x14ac:dyDescent="0.2">
      <c r="A28" s="365" t="s">
        <v>113</v>
      </c>
      <c r="B28" s="366" t="s">
        <v>108</v>
      </c>
      <c r="C28" s="362"/>
      <c r="D28" s="362"/>
      <c r="E28" s="363"/>
      <c r="F28" s="542">
        <v>38.5</v>
      </c>
      <c r="G28" s="542">
        <v>47.6</v>
      </c>
      <c r="H28" s="542">
        <v>50.8</v>
      </c>
      <c r="I28" s="542">
        <v>47.6</v>
      </c>
      <c r="J28" s="542">
        <v>49.5</v>
      </c>
      <c r="K28" s="543" t="s">
        <v>349</v>
      </c>
      <c r="L28" s="364">
        <v>-11</v>
      </c>
    </row>
    <row r="29" spans="1:12" s="110" customFormat="1" ht="11.25" x14ac:dyDescent="0.2">
      <c r="A29" s="365"/>
      <c r="B29" s="366" t="s">
        <v>109</v>
      </c>
      <c r="C29" s="362"/>
      <c r="D29" s="362"/>
      <c r="E29" s="363"/>
      <c r="F29" s="542">
        <v>24</v>
      </c>
      <c r="G29" s="542">
        <v>33.299999999999997</v>
      </c>
      <c r="H29" s="542">
        <v>33.200000000000003</v>
      </c>
      <c r="I29" s="542">
        <v>34.1</v>
      </c>
      <c r="J29" s="544">
        <v>30.8</v>
      </c>
      <c r="K29" s="543" t="s">
        <v>349</v>
      </c>
      <c r="L29" s="364">
        <v>-6.8000000000000007</v>
      </c>
    </row>
    <row r="30" spans="1:12" s="110" customFormat="1" ht="15" customHeight="1" x14ac:dyDescent="0.2">
      <c r="A30" s="365"/>
      <c r="B30" s="366" t="s">
        <v>110</v>
      </c>
      <c r="C30" s="362"/>
      <c r="D30" s="362"/>
      <c r="E30" s="363"/>
      <c r="F30" s="542">
        <v>17.5</v>
      </c>
      <c r="G30" s="542">
        <v>33.5</v>
      </c>
      <c r="H30" s="542">
        <v>27.7</v>
      </c>
      <c r="I30" s="542">
        <v>36.5</v>
      </c>
      <c r="J30" s="542">
        <v>28.5</v>
      </c>
      <c r="K30" s="543" t="s">
        <v>349</v>
      </c>
      <c r="L30" s="364">
        <v>-11</v>
      </c>
    </row>
    <row r="31" spans="1:12" s="110" customFormat="1" ht="15" customHeight="1" x14ac:dyDescent="0.2">
      <c r="A31" s="365"/>
      <c r="B31" s="366" t="s">
        <v>111</v>
      </c>
      <c r="C31" s="362"/>
      <c r="D31" s="362"/>
      <c r="E31" s="363"/>
      <c r="F31" s="542">
        <v>13.3</v>
      </c>
      <c r="G31" s="542">
        <v>44.4</v>
      </c>
      <c r="H31" s="542">
        <v>21.7</v>
      </c>
      <c r="I31" s="542">
        <v>53.3</v>
      </c>
      <c r="J31" s="542">
        <v>34.799999999999997</v>
      </c>
      <c r="K31" s="543" t="s">
        <v>349</v>
      </c>
      <c r="L31" s="364">
        <v>-21.499999999999996</v>
      </c>
    </row>
    <row r="32" spans="1:12" s="110" customFormat="1" ht="15" customHeight="1" x14ac:dyDescent="0.2">
      <c r="A32" s="367" t="s">
        <v>113</v>
      </c>
      <c r="B32" s="368" t="s">
        <v>181</v>
      </c>
      <c r="C32" s="362"/>
      <c r="D32" s="362"/>
      <c r="E32" s="363"/>
      <c r="F32" s="542">
        <v>22.3</v>
      </c>
      <c r="G32" s="542">
        <v>33</v>
      </c>
      <c r="H32" s="542">
        <v>34.6</v>
      </c>
      <c r="I32" s="542">
        <v>33.4</v>
      </c>
      <c r="J32" s="544">
        <v>29.1</v>
      </c>
      <c r="K32" s="543" t="s">
        <v>349</v>
      </c>
      <c r="L32" s="364">
        <v>-6.8000000000000007</v>
      </c>
    </row>
    <row r="33" spans="1:12" s="110" customFormat="1" ht="15" customHeight="1" x14ac:dyDescent="0.2">
      <c r="A33" s="367"/>
      <c r="B33" s="368" t="s">
        <v>182</v>
      </c>
      <c r="C33" s="362"/>
      <c r="D33" s="362"/>
      <c r="E33" s="363"/>
      <c r="F33" s="542">
        <v>33.700000000000003</v>
      </c>
      <c r="G33" s="542">
        <v>40.5</v>
      </c>
      <c r="H33" s="542">
        <v>44.1</v>
      </c>
      <c r="I33" s="542">
        <v>44.6</v>
      </c>
      <c r="J33" s="542">
        <v>42.8</v>
      </c>
      <c r="K33" s="543" t="s">
        <v>349</v>
      </c>
      <c r="L33" s="364">
        <v>-9.0999999999999943</v>
      </c>
    </row>
    <row r="34" spans="1:12" s="369" customFormat="1" ht="15" customHeight="1" x14ac:dyDescent="0.2">
      <c r="A34" s="367" t="s">
        <v>113</v>
      </c>
      <c r="B34" s="368" t="s">
        <v>116</v>
      </c>
      <c r="C34" s="362"/>
      <c r="D34" s="362"/>
      <c r="E34" s="363"/>
      <c r="F34" s="542">
        <v>24.8</v>
      </c>
      <c r="G34" s="542">
        <v>33.5</v>
      </c>
      <c r="H34" s="542">
        <v>36.9</v>
      </c>
      <c r="I34" s="542">
        <v>36.6</v>
      </c>
      <c r="J34" s="542">
        <v>31.5</v>
      </c>
      <c r="K34" s="543" t="s">
        <v>349</v>
      </c>
      <c r="L34" s="364">
        <v>-6.6999999999999993</v>
      </c>
    </row>
    <row r="35" spans="1:12" s="369" customFormat="1" ht="11.25" x14ac:dyDescent="0.2">
      <c r="A35" s="370"/>
      <c r="B35" s="371" t="s">
        <v>117</v>
      </c>
      <c r="C35" s="372"/>
      <c r="D35" s="372"/>
      <c r="E35" s="373"/>
      <c r="F35" s="545">
        <v>32.9</v>
      </c>
      <c r="G35" s="545">
        <v>49.4</v>
      </c>
      <c r="H35" s="545">
        <v>41.3</v>
      </c>
      <c r="I35" s="545">
        <v>39</v>
      </c>
      <c r="J35" s="546">
        <v>49.6</v>
      </c>
      <c r="K35" s="547" t="s">
        <v>349</v>
      </c>
      <c r="L35" s="374">
        <v>-16.700000000000003</v>
      </c>
    </row>
    <row r="36" spans="1:12" s="369" customFormat="1" ht="15.95" customHeight="1" x14ac:dyDescent="0.2">
      <c r="A36" s="375" t="s">
        <v>350</v>
      </c>
      <c r="B36" s="376"/>
      <c r="C36" s="377"/>
      <c r="D36" s="376"/>
      <c r="E36" s="378"/>
      <c r="F36" s="548">
        <v>1821</v>
      </c>
      <c r="G36" s="548">
        <v>1264</v>
      </c>
      <c r="H36" s="548">
        <v>1742</v>
      </c>
      <c r="I36" s="548">
        <v>1363</v>
      </c>
      <c r="J36" s="548">
        <v>1899</v>
      </c>
      <c r="K36" s="549">
        <v>-78</v>
      </c>
      <c r="L36" s="380">
        <v>-4.1074249605055293</v>
      </c>
    </row>
    <row r="37" spans="1:12" s="369" customFormat="1" ht="15.95" customHeight="1" x14ac:dyDescent="0.2">
      <c r="A37" s="381"/>
      <c r="B37" s="382" t="s">
        <v>113</v>
      </c>
      <c r="C37" s="382" t="s">
        <v>351</v>
      </c>
      <c r="D37" s="382"/>
      <c r="E37" s="383"/>
      <c r="F37" s="548">
        <v>471</v>
      </c>
      <c r="G37" s="548">
        <v>452</v>
      </c>
      <c r="H37" s="548">
        <v>656</v>
      </c>
      <c r="I37" s="548">
        <v>505</v>
      </c>
      <c r="J37" s="548">
        <v>641</v>
      </c>
      <c r="K37" s="549">
        <v>-170</v>
      </c>
      <c r="L37" s="380">
        <v>-26.521060842433698</v>
      </c>
    </row>
    <row r="38" spans="1:12" s="369" customFormat="1" ht="15.95" customHeight="1" x14ac:dyDescent="0.2">
      <c r="A38" s="381"/>
      <c r="B38" s="384" t="s">
        <v>105</v>
      </c>
      <c r="C38" s="384" t="s">
        <v>106</v>
      </c>
      <c r="D38" s="385"/>
      <c r="E38" s="383"/>
      <c r="F38" s="548">
        <v>1001</v>
      </c>
      <c r="G38" s="548">
        <v>658</v>
      </c>
      <c r="H38" s="548">
        <v>945</v>
      </c>
      <c r="I38" s="548">
        <v>801</v>
      </c>
      <c r="J38" s="550">
        <v>1063</v>
      </c>
      <c r="K38" s="549">
        <v>-62</v>
      </c>
      <c r="L38" s="380">
        <v>-5.8325493885230477</v>
      </c>
    </row>
    <row r="39" spans="1:12" s="369" customFormat="1" ht="15.95" customHeight="1" x14ac:dyDescent="0.2">
      <c r="A39" s="381"/>
      <c r="B39" s="385"/>
      <c r="C39" s="382" t="s">
        <v>352</v>
      </c>
      <c r="D39" s="385"/>
      <c r="E39" s="383"/>
      <c r="F39" s="548">
        <v>249</v>
      </c>
      <c r="G39" s="548">
        <v>226</v>
      </c>
      <c r="H39" s="548">
        <v>318</v>
      </c>
      <c r="I39" s="548">
        <v>273</v>
      </c>
      <c r="J39" s="548">
        <v>326</v>
      </c>
      <c r="K39" s="549">
        <v>-77</v>
      </c>
      <c r="L39" s="380">
        <v>-23.619631901840492</v>
      </c>
    </row>
    <row r="40" spans="1:12" s="369" customFormat="1" ht="15.95" customHeight="1" x14ac:dyDescent="0.2">
      <c r="A40" s="381"/>
      <c r="B40" s="384"/>
      <c r="C40" s="384" t="s">
        <v>107</v>
      </c>
      <c r="D40" s="385"/>
      <c r="E40" s="383"/>
      <c r="F40" s="548">
        <v>820</v>
      </c>
      <c r="G40" s="548">
        <v>606</v>
      </c>
      <c r="H40" s="548">
        <v>797</v>
      </c>
      <c r="I40" s="548">
        <v>562</v>
      </c>
      <c r="J40" s="548">
        <v>836</v>
      </c>
      <c r="K40" s="549">
        <v>-16</v>
      </c>
      <c r="L40" s="380">
        <v>-1.9138755980861244</v>
      </c>
    </row>
    <row r="41" spans="1:12" s="369" customFormat="1" ht="24" customHeight="1" x14ac:dyDescent="0.2">
      <c r="A41" s="381"/>
      <c r="B41" s="385"/>
      <c r="C41" s="382" t="s">
        <v>352</v>
      </c>
      <c r="D41" s="385"/>
      <c r="E41" s="383"/>
      <c r="F41" s="548">
        <v>222</v>
      </c>
      <c r="G41" s="548">
        <v>226</v>
      </c>
      <c r="H41" s="548">
        <v>338</v>
      </c>
      <c r="I41" s="548">
        <v>232</v>
      </c>
      <c r="J41" s="550">
        <v>315</v>
      </c>
      <c r="K41" s="549">
        <v>-93</v>
      </c>
      <c r="L41" s="380">
        <v>-29.523809523809526</v>
      </c>
    </row>
    <row r="42" spans="1:12" s="110" customFormat="1" ht="15" customHeight="1" x14ac:dyDescent="0.2">
      <c r="A42" s="381"/>
      <c r="B42" s="384" t="s">
        <v>113</v>
      </c>
      <c r="C42" s="384" t="s">
        <v>353</v>
      </c>
      <c r="D42" s="385"/>
      <c r="E42" s="383"/>
      <c r="F42" s="548">
        <v>348</v>
      </c>
      <c r="G42" s="548">
        <v>210</v>
      </c>
      <c r="H42" s="548">
        <v>498</v>
      </c>
      <c r="I42" s="548">
        <v>246</v>
      </c>
      <c r="J42" s="548">
        <v>325</v>
      </c>
      <c r="K42" s="549">
        <v>23</v>
      </c>
      <c r="L42" s="380">
        <v>7.0769230769230766</v>
      </c>
    </row>
    <row r="43" spans="1:12" s="110" customFormat="1" ht="15" customHeight="1" x14ac:dyDescent="0.2">
      <c r="A43" s="381"/>
      <c r="B43" s="385"/>
      <c r="C43" s="382" t="s">
        <v>352</v>
      </c>
      <c r="D43" s="385"/>
      <c r="E43" s="383"/>
      <c r="F43" s="548">
        <v>134</v>
      </c>
      <c r="G43" s="548">
        <v>100</v>
      </c>
      <c r="H43" s="548">
        <v>253</v>
      </c>
      <c r="I43" s="548">
        <v>117</v>
      </c>
      <c r="J43" s="548">
        <v>161</v>
      </c>
      <c r="K43" s="549">
        <v>-27</v>
      </c>
      <c r="L43" s="380">
        <v>-16.770186335403725</v>
      </c>
    </row>
    <row r="44" spans="1:12" s="110" customFormat="1" ht="15" customHeight="1" x14ac:dyDescent="0.2">
      <c r="A44" s="381"/>
      <c r="B44" s="384"/>
      <c r="C44" s="366" t="s">
        <v>109</v>
      </c>
      <c r="D44" s="385"/>
      <c r="E44" s="383"/>
      <c r="F44" s="548">
        <v>1230</v>
      </c>
      <c r="G44" s="548">
        <v>887</v>
      </c>
      <c r="H44" s="548">
        <v>1080</v>
      </c>
      <c r="I44" s="548">
        <v>946</v>
      </c>
      <c r="J44" s="550">
        <v>1312</v>
      </c>
      <c r="K44" s="549">
        <v>-82</v>
      </c>
      <c r="L44" s="380">
        <v>-6.25</v>
      </c>
    </row>
    <row r="45" spans="1:12" s="110" customFormat="1" ht="15" customHeight="1" x14ac:dyDescent="0.2">
      <c r="A45" s="381"/>
      <c r="B45" s="385"/>
      <c r="C45" s="382" t="s">
        <v>352</v>
      </c>
      <c r="D45" s="385"/>
      <c r="E45" s="383"/>
      <c r="F45" s="548">
        <v>295</v>
      </c>
      <c r="G45" s="548">
        <v>295</v>
      </c>
      <c r="H45" s="548">
        <v>359</v>
      </c>
      <c r="I45" s="548">
        <v>323</v>
      </c>
      <c r="J45" s="548">
        <v>404</v>
      </c>
      <c r="K45" s="549">
        <v>-109</v>
      </c>
      <c r="L45" s="380">
        <v>-26.980198019801982</v>
      </c>
    </row>
    <row r="46" spans="1:12" s="110" customFormat="1" ht="15" customHeight="1" x14ac:dyDescent="0.2">
      <c r="A46" s="381"/>
      <c r="B46" s="384"/>
      <c r="C46" s="366" t="s">
        <v>110</v>
      </c>
      <c r="D46" s="385"/>
      <c r="E46" s="383"/>
      <c r="F46" s="548">
        <v>228</v>
      </c>
      <c r="G46" s="548">
        <v>158</v>
      </c>
      <c r="H46" s="548">
        <v>141</v>
      </c>
      <c r="I46" s="548">
        <v>156</v>
      </c>
      <c r="J46" s="548">
        <v>239</v>
      </c>
      <c r="K46" s="549">
        <v>-11</v>
      </c>
      <c r="L46" s="380">
        <v>-4.6025104602510458</v>
      </c>
    </row>
    <row r="47" spans="1:12" s="110" customFormat="1" ht="15" customHeight="1" x14ac:dyDescent="0.2">
      <c r="A47" s="381"/>
      <c r="B47" s="385"/>
      <c r="C47" s="382" t="s">
        <v>352</v>
      </c>
      <c r="D47" s="385"/>
      <c r="E47" s="383"/>
      <c r="F47" s="548" t="s">
        <v>513</v>
      </c>
      <c r="G47" s="548">
        <v>53</v>
      </c>
      <c r="H47" s="548">
        <v>39</v>
      </c>
      <c r="I47" s="548">
        <v>57</v>
      </c>
      <c r="J47" s="550">
        <v>68</v>
      </c>
      <c r="K47" s="549" t="s">
        <v>513</v>
      </c>
      <c r="L47" s="380" t="s">
        <v>513</v>
      </c>
    </row>
    <row r="48" spans="1:12" s="110" customFormat="1" ht="15" customHeight="1" x14ac:dyDescent="0.2">
      <c r="A48" s="381"/>
      <c r="B48" s="385"/>
      <c r="C48" s="366" t="s">
        <v>111</v>
      </c>
      <c r="D48" s="386"/>
      <c r="E48" s="387"/>
      <c r="F48" s="548">
        <v>15</v>
      </c>
      <c r="G48" s="548">
        <v>9</v>
      </c>
      <c r="H48" s="548">
        <v>23</v>
      </c>
      <c r="I48" s="548">
        <v>15</v>
      </c>
      <c r="J48" s="548">
        <v>23</v>
      </c>
      <c r="K48" s="549">
        <v>-8</v>
      </c>
      <c r="L48" s="380">
        <v>-34.782608695652172</v>
      </c>
    </row>
    <row r="49" spans="1:12" s="110" customFormat="1" ht="15" customHeight="1" x14ac:dyDescent="0.2">
      <c r="A49" s="381"/>
      <c r="B49" s="385"/>
      <c r="C49" s="382" t="s">
        <v>352</v>
      </c>
      <c r="D49" s="385"/>
      <c r="E49" s="383"/>
      <c r="F49" s="548" t="s">
        <v>513</v>
      </c>
      <c r="G49" s="548">
        <v>4</v>
      </c>
      <c r="H49" s="548">
        <v>5</v>
      </c>
      <c r="I49" s="548">
        <v>8</v>
      </c>
      <c r="J49" s="548">
        <v>8</v>
      </c>
      <c r="K49" s="549" t="s">
        <v>513</v>
      </c>
      <c r="L49" s="380" t="s">
        <v>513</v>
      </c>
    </row>
    <row r="50" spans="1:12" s="110" customFormat="1" ht="15" customHeight="1" x14ac:dyDescent="0.2">
      <c r="A50" s="381"/>
      <c r="B50" s="384" t="s">
        <v>113</v>
      </c>
      <c r="C50" s="382" t="s">
        <v>181</v>
      </c>
      <c r="D50" s="385"/>
      <c r="E50" s="383"/>
      <c r="F50" s="548" t="s">
        <v>513</v>
      </c>
      <c r="G50" s="548">
        <v>800</v>
      </c>
      <c r="H50" s="548">
        <v>1180</v>
      </c>
      <c r="I50" s="548">
        <v>919</v>
      </c>
      <c r="J50" s="550">
        <v>1249</v>
      </c>
      <c r="K50" s="549" t="s">
        <v>513</v>
      </c>
      <c r="L50" s="380" t="s">
        <v>513</v>
      </c>
    </row>
    <row r="51" spans="1:12" s="110" customFormat="1" ht="15" customHeight="1" x14ac:dyDescent="0.2">
      <c r="A51" s="381"/>
      <c r="B51" s="385"/>
      <c r="C51" s="382" t="s">
        <v>352</v>
      </c>
      <c r="D51" s="385"/>
      <c r="E51" s="383"/>
      <c r="F51" s="548">
        <v>278</v>
      </c>
      <c r="G51" s="548">
        <v>264</v>
      </c>
      <c r="H51" s="548">
        <v>408</v>
      </c>
      <c r="I51" s="548">
        <v>307</v>
      </c>
      <c r="J51" s="548">
        <v>363</v>
      </c>
      <c r="K51" s="549">
        <v>-85</v>
      </c>
      <c r="L51" s="380">
        <v>-23.415977961432507</v>
      </c>
    </row>
    <row r="52" spans="1:12" s="110" customFormat="1" ht="15" customHeight="1" x14ac:dyDescent="0.2">
      <c r="A52" s="381"/>
      <c r="B52" s="384"/>
      <c r="C52" s="382" t="s">
        <v>182</v>
      </c>
      <c r="D52" s="385"/>
      <c r="E52" s="383"/>
      <c r="F52" s="548">
        <v>572</v>
      </c>
      <c r="G52" s="548">
        <v>464</v>
      </c>
      <c r="H52" s="548">
        <v>562</v>
      </c>
      <c r="I52" s="548">
        <v>444</v>
      </c>
      <c r="J52" s="548">
        <v>650</v>
      </c>
      <c r="K52" s="549">
        <v>-78</v>
      </c>
      <c r="L52" s="380">
        <v>-12</v>
      </c>
    </row>
    <row r="53" spans="1:12" s="269" customFormat="1" ht="11.25" customHeight="1" x14ac:dyDescent="0.2">
      <c r="A53" s="381"/>
      <c r="B53" s="385"/>
      <c r="C53" s="382" t="s">
        <v>352</v>
      </c>
      <c r="D53" s="385"/>
      <c r="E53" s="383"/>
      <c r="F53" s="548">
        <v>193</v>
      </c>
      <c r="G53" s="548">
        <v>188</v>
      </c>
      <c r="H53" s="548">
        <v>248</v>
      </c>
      <c r="I53" s="548">
        <v>198</v>
      </c>
      <c r="J53" s="550">
        <v>278</v>
      </c>
      <c r="K53" s="549">
        <v>-85</v>
      </c>
      <c r="L53" s="380">
        <v>-30.575539568345324</v>
      </c>
    </row>
    <row r="54" spans="1:12" s="151" customFormat="1" ht="12.75" customHeight="1" x14ac:dyDescent="0.2">
      <c r="A54" s="381"/>
      <c r="B54" s="384" t="s">
        <v>113</v>
      </c>
      <c r="C54" s="384" t="s">
        <v>116</v>
      </c>
      <c r="D54" s="385"/>
      <c r="E54" s="383"/>
      <c r="F54" s="548">
        <v>1583</v>
      </c>
      <c r="G54" s="548">
        <v>1083</v>
      </c>
      <c r="H54" s="548">
        <v>1448</v>
      </c>
      <c r="I54" s="548">
        <v>1111</v>
      </c>
      <c r="J54" s="548">
        <v>1661</v>
      </c>
      <c r="K54" s="549">
        <v>-78</v>
      </c>
      <c r="L54" s="380">
        <v>-4.6959662853702593</v>
      </c>
    </row>
    <row r="55" spans="1:12" ht="11.25" x14ac:dyDescent="0.2">
      <c r="A55" s="381"/>
      <c r="B55" s="385"/>
      <c r="C55" s="382" t="s">
        <v>352</v>
      </c>
      <c r="D55" s="385"/>
      <c r="E55" s="383"/>
      <c r="F55" s="548">
        <v>393</v>
      </c>
      <c r="G55" s="548">
        <v>363</v>
      </c>
      <c r="H55" s="548">
        <v>535</v>
      </c>
      <c r="I55" s="548">
        <v>407</v>
      </c>
      <c r="J55" s="548">
        <v>523</v>
      </c>
      <c r="K55" s="549">
        <v>-130</v>
      </c>
      <c r="L55" s="380">
        <v>-24.856596558317399</v>
      </c>
    </row>
    <row r="56" spans="1:12" ht="14.25" customHeight="1" x14ac:dyDescent="0.2">
      <c r="A56" s="381"/>
      <c r="B56" s="385"/>
      <c r="C56" s="384" t="s">
        <v>117</v>
      </c>
      <c r="D56" s="385"/>
      <c r="E56" s="383"/>
      <c r="F56" s="548">
        <v>237</v>
      </c>
      <c r="G56" s="548">
        <v>180</v>
      </c>
      <c r="H56" s="548">
        <v>293</v>
      </c>
      <c r="I56" s="548">
        <v>251</v>
      </c>
      <c r="J56" s="548">
        <v>238</v>
      </c>
      <c r="K56" s="549">
        <v>-1</v>
      </c>
      <c r="L56" s="380">
        <v>-0.42016806722689076</v>
      </c>
    </row>
    <row r="57" spans="1:12" ht="18.75" customHeight="1" x14ac:dyDescent="0.2">
      <c r="A57" s="388"/>
      <c r="B57" s="389"/>
      <c r="C57" s="390" t="s">
        <v>352</v>
      </c>
      <c r="D57" s="389"/>
      <c r="E57" s="391"/>
      <c r="F57" s="551">
        <v>78</v>
      </c>
      <c r="G57" s="552">
        <v>89</v>
      </c>
      <c r="H57" s="552">
        <v>121</v>
      </c>
      <c r="I57" s="552">
        <v>98</v>
      </c>
      <c r="J57" s="552">
        <v>118</v>
      </c>
      <c r="K57" s="553">
        <f t="shared" ref="K57" si="0">IF(OR(F57=".",J57=".")=TRUE,".",IF(OR(F57="*",J57="*")=TRUE,"*",IF(AND(F57="-",J57="-")=TRUE,"-",IF(AND(ISNUMBER(J57),ISNUMBER(F57))=TRUE,IF(F57-J57=0,0,F57-J57),IF(ISNUMBER(F57)=TRUE,F57,-J57)))))</f>
        <v>-40</v>
      </c>
      <c r="L57" s="392">
        <f t="shared" ref="L57" si="1">IF(K57 =".",".",IF(K57 ="*","*",IF(K57="-","-",IF(K57=0,0,IF(OR(J57="-",J57=".",F57="-",F57=".")=TRUE,"X",IF(J57=0,"0,0",IF(ABS(K57*100/J57)&gt;250,".X",(K57*100/J57))))))))</f>
        <v>-33.898305084745765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1869</v>
      </c>
      <c r="E11" s="114">
        <v>1317</v>
      </c>
      <c r="F11" s="114">
        <v>2305</v>
      </c>
      <c r="G11" s="114">
        <v>1386</v>
      </c>
      <c r="H11" s="140">
        <v>1957</v>
      </c>
      <c r="I11" s="115">
        <v>-88</v>
      </c>
      <c r="J11" s="116">
        <v>-4.496678589678079</v>
      </c>
    </row>
    <row r="12" spans="1:15" s="110" customFormat="1" ht="24.95" customHeight="1" x14ac:dyDescent="0.2">
      <c r="A12" s="193" t="s">
        <v>132</v>
      </c>
      <c r="B12" s="194" t="s">
        <v>133</v>
      </c>
      <c r="C12" s="113">
        <v>1.4446227929373996</v>
      </c>
      <c r="D12" s="115">
        <v>27</v>
      </c>
      <c r="E12" s="114">
        <v>17</v>
      </c>
      <c r="F12" s="114">
        <v>39</v>
      </c>
      <c r="G12" s="114">
        <v>11</v>
      </c>
      <c r="H12" s="140">
        <v>28</v>
      </c>
      <c r="I12" s="115">
        <v>-1</v>
      </c>
      <c r="J12" s="116">
        <v>-3.5714285714285716</v>
      </c>
    </row>
    <row r="13" spans="1:15" s="110" customFormat="1" ht="24.95" customHeight="1" x14ac:dyDescent="0.2">
      <c r="A13" s="193" t="s">
        <v>134</v>
      </c>
      <c r="B13" s="199" t="s">
        <v>214</v>
      </c>
      <c r="C13" s="113">
        <v>0.37453183520599254</v>
      </c>
      <c r="D13" s="115">
        <v>7</v>
      </c>
      <c r="E13" s="114">
        <v>6</v>
      </c>
      <c r="F13" s="114">
        <v>20</v>
      </c>
      <c r="G13" s="114">
        <v>14</v>
      </c>
      <c r="H13" s="140">
        <v>16</v>
      </c>
      <c r="I13" s="115">
        <v>-9</v>
      </c>
      <c r="J13" s="116">
        <v>-56.25</v>
      </c>
    </row>
    <row r="14" spans="1:15" s="287" customFormat="1" ht="24.95" customHeight="1" x14ac:dyDescent="0.2">
      <c r="A14" s="193" t="s">
        <v>215</v>
      </c>
      <c r="B14" s="199" t="s">
        <v>137</v>
      </c>
      <c r="C14" s="113">
        <v>24.826110219368648</v>
      </c>
      <c r="D14" s="115">
        <v>464</v>
      </c>
      <c r="E14" s="114">
        <v>385</v>
      </c>
      <c r="F14" s="114">
        <v>685</v>
      </c>
      <c r="G14" s="114">
        <v>378</v>
      </c>
      <c r="H14" s="140">
        <v>606</v>
      </c>
      <c r="I14" s="115">
        <v>-142</v>
      </c>
      <c r="J14" s="116">
        <v>-23.432343234323433</v>
      </c>
      <c r="K14" s="110"/>
      <c r="L14" s="110"/>
      <c r="M14" s="110"/>
      <c r="N14" s="110"/>
      <c r="O14" s="110"/>
    </row>
    <row r="15" spans="1:15" s="110" customFormat="1" ht="24.95" customHeight="1" x14ac:dyDescent="0.2">
      <c r="A15" s="193" t="s">
        <v>216</v>
      </c>
      <c r="B15" s="199" t="s">
        <v>217</v>
      </c>
      <c r="C15" s="113">
        <v>11.556982343499197</v>
      </c>
      <c r="D15" s="115">
        <v>216</v>
      </c>
      <c r="E15" s="114">
        <v>126</v>
      </c>
      <c r="F15" s="114">
        <v>158</v>
      </c>
      <c r="G15" s="114">
        <v>90</v>
      </c>
      <c r="H15" s="140">
        <v>128</v>
      </c>
      <c r="I15" s="115">
        <v>88</v>
      </c>
      <c r="J15" s="116">
        <v>68.75</v>
      </c>
    </row>
    <row r="16" spans="1:15" s="287" customFormat="1" ht="24.95" customHeight="1" x14ac:dyDescent="0.2">
      <c r="A16" s="193" t="s">
        <v>218</v>
      </c>
      <c r="B16" s="199" t="s">
        <v>141</v>
      </c>
      <c r="C16" s="113">
        <v>7.8116639914392723</v>
      </c>
      <c r="D16" s="115">
        <v>146</v>
      </c>
      <c r="E16" s="114">
        <v>181</v>
      </c>
      <c r="F16" s="114">
        <v>294</v>
      </c>
      <c r="G16" s="114">
        <v>162</v>
      </c>
      <c r="H16" s="140">
        <v>320</v>
      </c>
      <c r="I16" s="115">
        <v>-174</v>
      </c>
      <c r="J16" s="116">
        <v>-54.375</v>
      </c>
      <c r="K16" s="110"/>
      <c r="L16" s="110"/>
      <c r="M16" s="110"/>
      <c r="N16" s="110"/>
      <c r="O16" s="110"/>
    </row>
    <row r="17" spans="1:15" s="110" customFormat="1" ht="24.95" customHeight="1" x14ac:dyDescent="0.2">
      <c r="A17" s="193" t="s">
        <v>142</v>
      </c>
      <c r="B17" s="199" t="s">
        <v>220</v>
      </c>
      <c r="C17" s="113">
        <v>5.4574638844301768</v>
      </c>
      <c r="D17" s="115">
        <v>102</v>
      </c>
      <c r="E17" s="114">
        <v>78</v>
      </c>
      <c r="F17" s="114">
        <v>233</v>
      </c>
      <c r="G17" s="114">
        <v>126</v>
      </c>
      <c r="H17" s="140">
        <v>158</v>
      </c>
      <c r="I17" s="115">
        <v>-56</v>
      </c>
      <c r="J17" s="116">
        <v>-35.443037974683541</v>
      </c>
    </row>
    <row r="18" spans="1:15" s="287" customFormat="1" ht="24.95" customHeight="1" x14ac:dyDescent="0.2">
      <c r="A18" s="201" t="s">
        <v>144</v>
      </c>
      <c r="B18" s="202" t="s">
        <v>145</v>
      </c>
      <c r="C18" s="113">
        <v>7.8116639914392723</v>
      </c>
      <c r="D18" s="115">
        <v>146</v>
      </c>
      <c r="E18" s="114">
        <v>71</v>
      </c>
      <c r="F18" s="114">
        <v>184</v>
      </c>
      <c r="G18" s="114">
        <v>118</v>
      </c>
      <c r="H18" s="140">
        <v>166</v>
      </c>
      <c r="I18" s="115">
        <v>-20</v>
      </c>
      <c r="J18" s="116">
        <v>-12.048192771084338</v>
      </c>
      <c r="K18" s="110"/>
      <c r="L18" s="110"/>
      <c r="M18" s="110"/>
      <c r="N18" s="110"/>
      <c r="O18" s="110"/>
    </row>
    <row r="19" spans="1:15" s="110" customFormat="1" ht="24.95" customHeight="1" x14ac:dyDescent="0.2">
      <c r="A19" s="193" t="s">
        <v>146</v>
      </c>
      <c r="B19" s="199" t="s">
        <v>147</v>
      </c>
      <c r="C19" s="113">
        <v>16.4258962011771</v>
      </c>
      <c r="D19" s="115">
        <v>307</v>
      </c>
      <c r="E19" s="114">
        <v>248</v>
      </c>
      <c r="F19" s="114">
        <v>428</v>
      </c>
      <c r="G19" s="114">
        <v>226</v>
      </c>
      <c r="H19" s="140">
        <v>344</v>
      </c>
      <c r="I19" s="115">
        <v>-37</v>
      </c>
      <c r="J19" s="116">
        <v>-10.755813953488373</v>
      </c>
    </row>
    <row r="20" spans="1:15" s="287" customFormat="1" ht="24.95" customHeight="1" x14ac:dyDescent="0.2">
      <c r="A20" s="193" t="s">
        <v>148</v>
      </c>
      <c r="B20" s="199" t="s">
        <v>149</v>
      </c>
      <c r="C20" s="113">
        <v>5.7784911717495984</v>
      </c>
      <c r="D20" s="115">
        <v>108</v>
      </c>
      <c r="E20" s="114">
        <v>78</v>
      </c>
      <c r="F20" s="114">
        <v>166</v>
      </c>
      <c r="G20" s="114">
        <v>79</v>
      </c>
      <c r="H20" s="140">
        <v>165</v>
      </c>
      <c r="I20" s="115">
        <v>-57</v>
      </c>
      <c r="J20" s="116">
        <v>-34.545454545454547</v>
      </c>
      <c r="K20" s="110"/>
      <c r="L20" s="110"/>
      <c r="M20" s="110"/>
      <c r="N20" s="110"/>
      <c r="O20" s="110"/>
    </row>
    <row r="21" spans="1:15" s="110" customFormat="1" ht="24.95" customHeight="1" x14ac:dyDescent="0.2">
      <c r="A21" s="201" t="s">
        <v>150</v>
      </c>
      <c r="B21" s="202" t="s">
        <v>151</v>
      </c>
      <c r="C21" s="113">
        <v>3.2637774210807917</v>
      </c>
      <c r="D21" s="115">
        <v>61</v>
      </c>
      <c r="E21" s="114">
        <v>54</v>
      </c>
      <c r="F21" s="114">
        <v>67</v>
      </c>
      <c r="G21" s="114">
        <v>63</v>
      </c>
      <c r="H21" s="140">
        <v>71</v>
      </c>
      <c r="I21" s="115">
        <v>-10</v>
      </c>
      <c r="J21" s="116">
        <v>-14.084507042253522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1.3911182450508293</v>
      </c>
      <c r="D23" s="115">
        <v>26</v>
      </c>
      <c r="E23" s="114">
        <v>9</v>
      </c>
      <c r="F23" s="114">
        <v>7</v>
      </c>
      <c r="G23" s="114" t="s">
        <v>513</v>
      </c>
      <c r="H23" s="140">
        <v>9</v>
      </c>
      <c r="I23" s="115">
        <v>17</v>
      </c>
      <c r="J23" s="116">
        <v>188.88888888888889</v>
      </c>
    </row>
    <row r="24" spans="1:15" s="110" customFormat="1" ht="24.95" customHeight="1" x14ac:dyDescent="0.2">
      <c r="A24" s="193" t="s">
        <v>156</v>
      </c>
      <c r="B24" s="199" t="s">
        <v>221</v>
      </c>
      <c r="C24" s="113">
        <v>17.442482611021937</v>
      </c>
      <c r="D24" s="115">
        <v>326</v>
      </c>
      <c r="E24" s="114">
        <v>98</v>
      </c>
      <c r="F24" s="114">
        <v>93</v>
      </c>
      <c r="G24" s="114">
        <v>47</v>
      </c>
      <c r="H24" s="140">
        <v>58</v>
      </c>
      <c r="I24" s="115">
        <v>268</v>
      </c>
      <c r="J24" s="116" t="s">
        <v>514</v>
      </c>
    </row>
    <row r="25" spans="1:15" s="110" customFormat="1" ht="24.95" customHeight="1" x14ac:dyDescent="0.2">
      <c r="A25" s="193" t="s">
        <v>222</v>
      </c>
      <c r="B25" s="204" t="s">
        <v>159</v>
      </c>
      <c r="C25" s="113">
        <v>4.4943820224719104</v>
      </c>
      <c r="D25" s="115">
        <v>84</v>
      </c>
      <c r="E25" s="114">
        <v>35</v>
      </c>
      <c r="F25" s="114">
        <v>74</v>
      </c>
      <c r="G25" s="114">
        <v>77</v>
      </c>
      <c r="H25" s="140">
        <v>114</v>
      </c>
      <c r="I25" s="115">
        <v>-30</v>
      </c>
      <c r="J25" s="116">
        <v>-26.315789473684209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1.1235955056179776</v>
      </c>
      <c r="D27" s="115">
        <v>21</v>
      </c>
      <c r="E27" s="114">
        <v>35</v>
      </c>
      <c r="F27" s="114">
        <v>50</v>
      </c>
      <c r="G27" s="114">
        <v>28</v>
      </c>
      <c r="H27" s="140">
        <v>30</v>
      </c>
      <c r="I27" s="115">
        <v>-9</v>
      </c>
      <c r="J27" s="116">
        <v>-30</v>
      </c>
    </row>
    <row r="28" spans="1:15" s="110" customFormat="1" ht="24.95" customHeight="1" x14ac:dyDescent="0.2">
      <c r="A28" s="193" t="s">
        <v>163</v>
      </c>
      <c r="B28" s="199" t="s">
        <v>164</v>
      </c>
      <c r="C28" s="113">
        <v>1.9796682718031033</v>
      </c>
      <c r="D28" s="115">
        <v>37</v>
      </c>
      <c r="E28" s="114">
        <v>30</v>
      </c>
      <c r="F28" s="114">
        <v>111</v>
      </c>
      <c r="G28" s="114">
        <v>31</v>
      </c>
      <c r="H28" s="140">
        <v>46</v>
      </c>
      <c r="I28" s="115">
        <v>-9</v>
      </c>
      <c r="J28" s="116">
        <v>-19.565217391304348</v>
      </c>
    </row>
    <row r="29" spans="1:15" s="110" customFormat="1" ht="24.95" customHeight="1" x14ac:dyDescent="0.2">
      <c r="A29" s="193">
        <v>86</v>
      </c>
      <c r="B29" s="199" t="s">
        <v>165</v>
      </c>
      <c r="C29" s="113">
        <v>2.5682182985553772</v>
      </c>
      <c r="D29" s="115">
        <v>48</v>
      </c>
      <c r="E29" s="114">
        <v>61</v>
      </c>
      <c r="F29" s="114">
        <v>82</v>
      </c>
      <c r="G29" s="114">
        <v>73</v>
      </c>
      <c r="H29" s="140">
        <v>78</v>
      </c>
      <c r="I29" s="115">
        <v>-30</v>
      </c>
      <c r="J29" s="116">
        <v>-38.46153846153846</v>
      </c>
    </row>
    <row r="30" spans="1:15" s="110" customFormat="1" ht="24.95" customHeight="1" x14ac:dyDescent="0.2">
      <c r="A30" s="193">
        <v>87.88</v>
      </c>
      <c r="B30" s="204" t="s">
        <v>166</v>
      </c>
      <c r="C30" s="113">
        <v>5.9925093632958806</v>
      </c>
      <c r="D30" s="115">
        <v>112</v>
      </c>
      <c r="E30" s="114">
        <v>106</v>
      </c>
      <c r="F30" s="114">
        <v>185</v>
      </c>
      <c r="G30" s="114">
        <v>110</v>
      </c>
      <c r="H30" s="140">
        <v>152</v>
      </c>
      <c r="I30" s="115">
        <v>-40</v>
      </c>
      <c r="J30" s="116">
        <v>-26.315789473684209</v>
      </c>
    </row>
    <row r="31" spans="1:15" s="110" customFormat="1" ht="24.95" customHeight="1" x14ac:dyDescent="0.2">
      <c r="A31" s="193" t="s">
        <v>167</v>
      </c>
      <c r="B31" s="199" t="s">
        <v>168</v>
      </c>
      <c r="C31" s="113">
        <v>1.926163723916533</v>
      </c>
      <c r="D31" s="115">
        <v>36</v>
      </c>
      <c r="E31" s="114">
        <v>45</v>
      </c>
      <c r="F31" s="114">
        <v>47</v>
      </c>
      <c r="G31" s="114">
        <v>53</v>
      </c>
      <c r="H31" s="140">
        <v>44</v>
      </c>
      <c r="I31" s="115">
        <v>-8</v>
      </c>
      <c r="J31" s="116">
        <v>-18.181818181818183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1.4446227929373996</v>
      </c>
      <c r="D34" s="115">
        <v>27</v>
      </c>
      <c r="E34" s="114">
        <v>17</v>
      </c>
      <c r="F34" s="114">
        <v>39</v>
      </c>
      <c r="G34" s="114">
        <v>11</v>
      </c>
      <c r="H34" s="140">
        <v>28</v>
      </c>
      <c r="I34" s="115">
        <v>-1</v>
      </c>
      <c r="J34" s="116">
        <v>-3.5714285714285716</v>
      </c>
    </row>
    <row r="35" spans="1:10" s="110" customFormat="1" ht="24.95" customHeight="1" x14ac:dyDescent="0.2">
      <c r="A35" s="292" t="s">
        <v>171</v>
      </c>
      <c r="B35" s="293" t="s">
        <v>172</v>
      </c>
      <c r="C35" s="113">
        <v>33.012306046013911</v>
      </c>
      <c r="D35" s="115">
        <v>617</v>
      </c>
      <c r="E35" s="114">
        <v>462</v>
      </c>
      <c r="F35" s="114">
        <v>889</v>
      </c>
      <c r="G35" s="114">
        <v>510</v>
      </c>
      <c r="H35" s="140">
        <v>788</v>
      </c>
      <c r="I35" s="115">
        <v>-171</v>
      </c>
      <c r="J35" s="116">
        <v>-21.700507614213198</v>
      </c>
    </row>
    <row r="36" spans="1:10" s="110" customFormat="1" ht="24.95" customHeight="1" x14ac:dyDescent="0.2">
      <c r="A36" s="294" t="s">
        <v>173</v>
      </c>
      <c r="B36" s="295" t="s">
        <v>174</v>
      </c>
      <c r="C36" s="125">
        <v>65.489566613162125</v>
      </c>
      <c r="D36" s="143">
        <v>1224</v>
      </c>
      <c r="E36" s="144">
        <v>838</v>
      </c>
      <c r="F36" s="144">
        <v>1377</v>
      </c>
      <c r="G36" s="144">
        <v>865</v>
      </c>
      <c r="H36" s="145">
        <v>1141</v>
      </c>
      <c r="I36" s="143">
        <v>83</v>
      </c>
      <c r="J36" s="146">
        <v>7.2743207712532865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1869</v>
      </c>
      <c r="F11" s="264">
        <v>1317</v>
      </c>
      <c r="G11" s="264">
        <v>2305</v>
      </c>
      <c r="H11" s="264">
        <v>1386</v>
      </c>
      <c r="I11" s="265">
        <v>1957</v>
      </c>
      <c r="J11" s="263">
        <v>-88</v>
      </c>
      <c r="K11" s="266">
        <v>-4.496678589678079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21.562332798287855</v>
      </c>
      <c r="E13" s="115">
        <v>403</v>
      </c>
      <c r="F13" s="114">
        <v>319</v>
      </c>
      <c r="G13" s="114">
        <v>520</v>
      </c>
      <c r="H13" s="114">
        <v>392</v>
      </c>
      <c r="I13" s="140">
        <v>468</v>
      </c>
      <c r="J13" s="115">
        <v>-65</v>
      </c>
      <c r="K13" s="116">
        <v>-13.888888888888889</v>
      </c>
    </row>
    <row r="14" spans="1:15" ht="15.95" customHeight="1" x14ac:dyDescent="0.2">
      <c r="A14" s="306" t="s">
        <v>230</v>
      </c>
      <c r="B14" s="307"/>
      <c r="C14" s="308"/>
      <c r="D14" s="113">
        <v>60.246120920278223</v>
      </c>
      <c r="E14" s="115">
        <v>1126</v>
      </c>
      <c r="F14" s="114">
        <v>814</v>
      </c>
      <c r="G14" s="114">
        <v>1550</v>
      </c>
      <c r="H14" s="114">
        <v>812</v>
      </c>
      <c r="I14" s="140">
        <v>1237</v>
      </c>
      <c r="J14" s="115">
        <v>-111</v>
      </c>
      <c r="K14" s="116">
        <v>-8.9733225545675026</v>
      </c>
    </row>
    <row r="15" spans="1:15" ht="15.95" customHeight="1" x14ac:dyDescent="0.2">
      <c r="A15" s="306" t="s">
        <v>231</v>
      </c>
      <c r="B15" s="307"/>
      <c r="C15" s="308"/>
      <c r="D15" s="113">
        <v>10.486891385767791</v>
      </c>
      <c r="E15" s="115">
        <v>196</v>
      </c>
      <c r="F15" s="114">
        <v>111</v>
      </c>
      <c r="G15" s="114">
        <v>136</v>
      </c>
      <c r="H15" s="114">
        <v>106</v>
      </c>
      <c r="I15" s="140">
        <v>136</v>
      </c>
      <c r="J15" s="115">
        <v>60</v>
      </c>
      <c r="K15" s="116">
        <v>44.117647058823529</v>
      </c>
    </row>
    <row r="16" spans="1:15" ht="15.95" customHeight="1" x14ac:dyDescent="0.2">
      <c r="A16" s="306" t="s">
        <v>232</v>
      </c>
      <c r="B16" s="307"/>
      <c r="C16" s="308"/>
      <c r="D16" s="113">
        <v>7.2231139646869984</v>
      </c>
      <c r="E16" s="115">
        <v>135</v>
      </c>
      <c r="F16" s="114">
        <v>61</v>
      </c>
      <c r="G16" s="114">
        <v>85</v>
      </c>
      <c r="H16" s="114">
        <v>60</v>
      </c>
      <c r="I16" s="140">
        <v>106</v>
      </c>
      <c r="J16" s="115">
        <v>29</v>
      </c>
      <c r="K16" s="116">
        <v>27.358490566037737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0.90957731407169606</v>
      </c>
      <c r="E18" s="115">
        <v>17</v>
      </c>
      <c r="F18" s="114">
        <v>13</v>
      </c>
      <c r="G18" s="114">
        <v>30</v>
      </c>
      <c r="H18" s="114">
        <v>12</v>
      </c>
      <c r="I18" s="140">
        <v>17</v>
      </c>
      <c r="J18" s="115">
        <v>0</v>
      </c>
      <c r="K18" s="116">
        <v>0</v>
      </c>
    </row>
    <row r="19" spans="1:11" ht="14.1" customHeight="1" x14ac:dyDescent="0.2">
      <c r="A19" s="306" t="s">
        <v>235</v>
      </c>
      <c r="B19" s="307" t="s">
        <v>236</v>
      </c>
      <c r="C19" s="308"/>
      <c r="D19" s="113">
        <v>0.42803638309256287</v>
      </c>
      <c r="E19" s="115">
        <v>8</v>
      </c>
      <c r="F19" s="114">
        <v>7</v>
      </c>
      <c r="G19" s="114">
        <v>26</v>
      </c>
      <c r="H19" s="114">
        <v>9</v>
      </c>
      <c r="I19" s="140">
        <v>12</v>
      </c>
      <c r="J19" s="115">
        <v>-4</v>
      </c>
      <c r="K19" s="116">
        <v>-33.333333333333336</v>
      </c>
    </row>
    <row r="20" spans="1:11" ht="14.1" customHeight="1" x14ac:dyDescent="0.2">
      <c r="A20" s="306">
        <v>12</v>
      </c>
      <c r="B20" s="307" t="s">
        <v>237</v>
      </c>
      <c r="C20" s="308"/>
      <c r="D20" s="113">
        <v>2.086677367576244</v>
      </c>
      <c r="E20" s="115">
        <v>39</v>
      </c>
      <c r="F20" s="114">
        <v>10</v>
      </c>
      <c r="G20" s="114">
        <v>19</v>
      </c>
      <c r="H20" s="114">
        <v>28</v>
      </c>
      <c r="I20" s="140">
        <v>32</v>
      </c>
      <c r="J20" s="115">
        <v>7</v>
      </c>
      <c r="K20" s="116">
        <v>21.875</v>
      </c>
    </row>
    <row r="21" spans="1:11" ht="14.1" customHeight="1" x14ac:dyDescent="0.2">
      <c r="A21" s="306">
        <v>21</v>
      </c>
      <c r="B21" s="307" t="s">
        <v>238</v>
      </c>
      <c r="C21" s="308"/>
      <c r="D21" s="113">
        <v>1.0700909577314073</v>
      </c>
      <c r="E21" s="115">
        <v>20</v>
      </c>
      <c r="F21" s="114">
        <v>6</v>
      </c>
      <c r="G21" s="114">
        <v>9</v>
      </c>
      <c r="H21" s="114">
        <v>9</v>
      </c>
      <c r="I21" s="140">
        <v>9</v>
      </c>
      <c r="J21" s="115">
        <v>11</v>
      </c>
      <c r="K21" s="116">
        <v>122.22222222222223</v>
      </c>
    </row>
    <row r="22" spans="1:11" ht="14.1" customHeight="1" x14ac:dyDescent="0.2">
      <c r="A22" s="306">
        <v>22</v>
      </c>
      <c r="B22" s="307" t="s">
        <v>239</v>
      </c>
      <c r="C22" s="308"/>
      <c r="D22" s="113">
        <v>4.4408774745853394</v>
      </c>
      <c r="E22" s="115">
        <v>83</v>
      </c>
      <c r="F22" s="114">
        <v>95</v>
      </c>
      <c r="G22" s="114">
        <v>177</v>
      </c>
      <c r="H22" s="114">
        <v>94</v>
      </c>
      <c r="I22" s="140">
        <v>103</v>
      </c>
      <c r="J22" s="115">
        <v>-20</v>
      </c>
      <c r="K22" s="116">
        <v>-19.417475728155338</v>
      </c>
    </row>
    <row r="23" spans="1:11" ht="14.1" customHeight="1" x14ac:dyDescent="0.2">
      <c r="A23" s="306">
        <v>23</v>
      </c>
      <c r="B23" s="307" t="s">
        <v>240</v>
      </c>
      <c r="C23" s="308"/>
      <c r="D23" s="113">
        <v>2.0331728196896734</v>
      </c>
      <c r="E23" s="115">
        <v>38</v>
      </c>
      <c r="F23" s="114">
        <v>19</v>
      </c>
      <c r="G23" s="114">
        <v>77</v>
      </c>
      <c r="H23" s="114">
        <v>26</v>
      </c>
      <c r="I23" s="140">
        <v>27</v>
      </c>
      <c r="J23" s="115">
        <v>11</v>
      </c>
      <c r="K23" s="116">
        <v>40.74074074074074</v>
      </c>
    </row>
    <row r="24" spans="1:11" ht="14.1" customHeight="1" x14ac:dyDescent="0.2">
      <c r="A24" s="306">
        <v>24</v>
      </c>
      <c r="B24" s="307" t="s">
        <v>241</v>
      </c>
      <c r="C24" s="308"/>
      <c r="D24" s="113">
        <v>3.5313001605136436</v>
      </c>
      <c r="E24" s="115">
        <v>66</v>
      </c>
      <c r="F24" s="114">
        <v>73</v>
      </c>
      <c r="G24" s="114">
        <v>82</v>
      </c>
      <c r="H24" s="114">
        <v>52</v>
      </c>
      <c r="I24" s="140">
        <v>101</v>
      </c>
      <c r="J24" s="115">
        <v>-35</v>
      </c>
      <c r="K24" s="116">
        <v>-34.653465346534652</v>
      </c>
    </row>
    <row r="25" spans="1:11" ht="14.1" customHeight="1" x14ac:dyDescent="0.2">
      <c r="A25" s="306">
        <v>25</v>
      </c>
      <c r="B25" s="307" t="s">
        <v>242</v>
      </c>
      <c r="C25" s="308"/>
      <c r="D25" s="113">
        <v>5.2969502407704656</v>
      </c>
      <c r="E25" s="115">
        <v>99</v>
      </c>
      <c r="F25" s="114">
        <v>59</v>
      </c>
      <c r="G25" s="114">
        <v>131</v>
      </c>
      <c r="H25" s="114">
        <v>59</v>
      </c>
      <c r="I25" s="140">
        <v>107</v>
      </c>
      <c r="J25" s="115">
        <v>-8</v>
      </c>
      <c r="K25" s="116">
        <v>-7.4766355140186915</v>
      </c>
    </row>
    <row r="26" spans="1:11" ht="14.1" customHeight="1" x14ac:dyDescent="0.2">
      <c r="A26" s="306">
        <v>26</v>
      </c>
      <c r="B26" s="307" t="s">
        <v>243</v>
      </c>
      <c r="C26" s="308"/>
      <c r="D26" s="113">
        <v>1.6586409844836811</v>
      </c>
      <c r="E26" s="115">
        <v>31</v>
      </c>
      <c r="F26" s="114">
        <v>15</v>
      </c>
      <c r="G26" s="114">
        <v>60</v>
      </c>
      <c r="H26" s="114">
        <v>27</v>
      </c>
      <c r="I26" s="140">
        <v>31</v>
      </c>
      <c r="J26" s="115">
        <v>0</v>
      </c>
      <c r="K26" s="116">
        <v>0</v>
      </c>
    </row>
    <row r="27" spans="1:11" ht="14.1" customHeight="1" x14ac:dyDescent="0.2">
      <c r="A27" s="306">
        <v>27</v>
      </c>
      <c r="B27" s="307" t="s">
        <v>244</v>
      </c>
      <c r="C27" s="308"/>
      <c r="D27" s="113">
        <v>1.6051364365971108</v>
      </c>
      <c r="E27" s="115">
        <v>30</v>
      </c>
      <c r="F27" s="114">
        <v>33</v>
      </c>
      <c r="G27" s="114">
        <v>44</v>
      </c>
      <c r="H27" s="114">
        <v>28</v>
      </c>
      <c r="I27" s="140">
        <v>49</v>
      </c>
      <c r="J27" s="115">
        <v>-19</v>
      </c>
      <c r="K27" s="116">
        <v>-38.775510204081634</v>
      </c>
    </row>
    <row r="28" spans="1:11" ht="14.1" customHeight="1" x14ac:dyDescent="0.2">
      <c r="A28" s="306">
        <v>28</v>
      </c>
      <c r="B28" s="307" t="s">
        <v>245</v>
      </c>
      <c r="C28" s="308"/>
      <c r="D28" s="113">
        <v>0.90957731407169606</v>
      </c>
      <c r="E28" s="115">
        <v>17</v>
      </c>
      <c r="F28" s="114">
        <v>32</v>
      </c>
      <c r="G28" s="114">
        <v>30</v>
      </c>
      <c r="H28" s="114">
        <v>16</v>
      </c>
      <c r="I28" s="140">
        <v>60</v>
      </c>
      <c r="J28" s="115">
        <v>-43</v>
      </c>
      <c r="K28" s="116">
        <v>-71.666666666666671</v>
      </c>
    </row>
    <row r="29" spans="1:11" ht="14.1" customHeight="1" x14ac:dyDescent="0.2">
      <c r="A29" s="306">
        <v>29</v>
      </c>
      <c r="B29" s="307" t="s">
        <v>246</v>
      </c>
      <c r="C29" s="308"/>
      <c r="D29" s="113">
        <v>3.2102728731942216</v>
      </c>
      <c r="E29" s="115">
        <v>60</v>
      </c>
      <c r="F29" s="114">
        <v>57</v>
      </c>
      <c r="G29" s="114">
        <v>68</v>
      </c>
      <c r="H29" s="114">
        <v>37</v>
      </c>
      <c r="I29" s="140">
        <v>66</v>
      </c>
      <c r="J29" s="115">
        <v>-6</v>
      </c>
      <c r="K29" s="116">
        <v>-9.0909090909090917</v>
      </c>
    </row>
    <row r="30" spans="1:11" ht="14.1" customHeight="1" x14ac:dyDescent="0.2">
      <c r="A30" s="306" t="s">
        <v>247</v>
      </c>
      <c r="B30" s="307" t="s">
        <v>248</v>
      </c>
      <c r="C30" s="308"/>
      <c r="D30" s="113">
        <v>1.0165864098448367</v>
      </c>
      <c r="E30" s="115">
        <v>19</v>
      </c>
      <c r="F30" s="114" t="s">
        <v>513</v>
      </c>
      <c r="G30" s="114" t="s">
        <v>513</v>
      </c>
      <c r="H30" s="114">
        <v>15</v>
      </c>
      <c r="I30" s="140" t="s">
        <v>513</v>
      </c>
      <c r="J30" s="115" t="s">
        <v>513</v>
      </c>
      <c r="K30" s="116" t="s">
        <v>513</v>
      </c>
    </row>
    <row r="31" spans="1:11" ht="14.1" customHeight="1" x14ac:dyDescent="0.2">
      <c r="A31" s="306" t="s">
        <v>249</v>
      </c>
      <c r="B31" s="307" t="s">
        <v>250</v>
      </c>
      <c r="C31" s="308"/>
      <c r="D31" s="113">
        <v>2.1936864633493847</v>
      </c>
      <c r="E31" s="115">
        <v>41</v>
      </c>
      <c r="F31" s="114">
        <v>34</v>
      </c>
      <c r="G31" s="114">
        <v>39</v>
      </c>
      <c r="H31" s="114">
        <v>22</v>
      </c>
      <c r="I31" s="140">
        <v>38</v>
      </c>
      <c r="J31" s="115">
        <v>3</v>
      </c>
      <c r="K31" s="116">
        <v>7.8947368421052628</v>
      </c>
    </row>
    <row r="32" spans="1:11" ht="14.1" customHeight="1" x14ac:dyDescent="0.2">
      <c r="A32" s="306">
        <v>31</v>
      </c>
      <c r="B32" s="307" t="s">
        <v>251</v>
      </c>
      <c r="C32" s="308"/>
      <c r="D32" s="113">
        <v>0.37453183520599254</v>
      </c>
      <c r="E32" s="115">
        <v>7</v>
      </c>
      <c r="F32" s="114">
        <v>7</v>
      </c>
      <c r="G32" s="114">
        <v>4</v>
      </c>
      <c r="H32" s="114" t="s">
        <v>513</v>
      </c>
      <c r="I32" s="140">
        <v>6</v>
      </c>
      <c r="J32" s="115">
        <v>1</v>
      </c>
      <c r="K32" s="116">
        <v>16.666666666666668</v>
      </c>
    </row>
    <row r="33" spans="1:11" ht="14.1" customHeight="1" x14ac:dyDescent="0.2">
      <c r="A33" s="306">
        <v>32</v>
      </c>
      <c r="B33" s="307" t="s">
        <v>252</v>
      </c>
      <c r="C33" s="308"/>
      <c r="D33" s="113">
        <v>4.1198501872659179</v>
      </c>
      <c r="E33" s="115">
        <v>77</v>
      </c>
      <c r="F33" s="114">
        <v>34</v>
      </c>
      <c r="G33" s="114">
        <v>60</v>
      </c>
      <c r="H33" s="114">
        <v>58</v>
      </c>
      <c r="I33" s="140">
        <v>46</v>
      </c>
      <c r="J33" s="115">
        <v>31</v>
      </c>
      <c r="K33" s="116">
        <v>67.391304347826093</v>
      </c>
    </row>
    <row r="34" spans="1:11" ht="14.1" customHeight="1" x14ac:dyDescent="0.2">
      <c r="A34" s="306">
        <v>33</v>
      </c>
      <c r="B34" s="307" t="s">
        <v>253</v>
      </c>
      <c r="C34" s="308"/>
      <c r="D34" s="113">
        <v>1.7121455323702515</v>
      </c>
      <c r="E34" s="115">
        <v>32</v>
      </c>
      <c r="F34" s="114">
        <v>13</v>
      </c>
      <c r="G34" s="114">
        <v>49</v>
      </c>
      <c r="H34" s="114">
        <v>41</v>
      </c>
      <c r="I34" s="140">
        <v>47</v>
      </c>
      <c r="J34" s="115">
        <v>-15</v>
      </c>
      <c r="K34" s="116">
        <v>-31.914893617021278</v>
      </c>
    </row>
    <row r="35" spans="1:11" ht="14.1" customHeight="1" x14ac:dyDescent="0.2">
      <c r="A35" s="306">
        <v>34</v>
      </c>
      <c r="B35" s="307" t="s">
        <v>254</v>
      </c>
      <c r="C35" s="308"/>
      <c r="D35" s="113">
        <v>1.6586409844836811</v>
      </c>
      <c r="E35" s="115">
        <v>31</v>
      </c>
      <c r="F35" s="114">
        <v>31</v>
      </c>
      <c r="G35" s="114">
        <v>48</v>
      </c>
      <c r="H35" s="114">
        <v>24</v>
      </c>
      <c r="I35" s="140">
        <v>48</v>
      </c>
      <c r="J35" s="115">
        <v>-17</v>
      </c>
      <c r="K35" s="116">
        <v>-35.416666666666664</v>
      </c>
    </row>
    <row r="36" spans="1:11" ht="14.1" customHeight="1" x14ac:dyDescent="0.2">
      <c r="A36" s="306">
        <v>41</v>
      </c>
      <c r="B36" s="307" t="s">
        <v>255</v>
      </c>
      <c r="C36" s="308"/>
      <c r="D36" s="113" t="s">
        <v>513</v>
      </c>
      <c r="E36" s="115" t="s">
        <v>513</v>
      </c>
      <c r="F36" s="114" t="s">
        <v>513</v>
      </c>
      <c r="G36" s="114" t="s">
        <v>513</v>
      </c>
      <c r="H36" s="114">
        <v>4</v>
      </c>
      <c r="I36" s="140" t="s">
        <v>513</v>
      </c>
      <c r="J36" s="115" t="s">
        <v>513</v>
      </c>
      <c r="K36" s="116" t="s">
        <v>513</v>
      </c>
    </row>
    <row r="37" spans="1:11" ht="14.1" customHeight="1" x14ac:dyDescent="0.2">
      <c r="A37" s="306">
        <v>42</v>
      </c>
      <c r="B37" s="307" t="s">
        <v>256</v>
      </c>
      <c r="C37" s="308"/>
      <c r="D37" s="113">
        <v>0.32102728731942215</v>
      </c>
      <c r="E37" s="115">
        <v>6</v>
      </c>
      <c r="F37" s="114">
        <v>0</v>
      </c>
      <c r="G37" s="114" t="s">
        <v>513</v>
      </c>
      <c r="H37" s="114">
        <v>0</v>
      </c>
      <c r="I37" s="140" t="s">
        <v>513</v>
      </c>
      <c r="J37" s="115" t="s">
        <v>513</v>
      </c>
      <c r="K37" s="116" t="s">
        <v>513</v>
      </c>
    </row>
    <row r="38" spans="1:11" ht="14.1" customHeight="1" x14ac:dyDescent="0.2">
      <c r="A38" s="306">
        <v>43</v>
      </c>
      <c r="B38" s="307" t="s">
        <v>257</v>
      </c>
      <c r="C38" s="308"/>
      <c r="D38" s="113">
        <v>1.3911182450508293</v>
      </c>
      <c r="E38" s="115">
        <v>26</v>
      </c>
      <c r="F38" s="114">
        <v>15</v>
      </c>
      <c r="G38" s="114">
        <v>30</v>
      </c>
      <c r="H38" s="114">
        <v>6</v>
      </c>
      <c r="I38" s="140">
        <v>7</v>
      </c>
      <c r="J38" s="115">
        <v>19</v>
      </c>
      <c r="K38" s="116" t="s">
        <v>514</v>
      </c>
    </row>
    <row r="39" spans="1:11" ht="14.1" customHeight="1" x14ac:dyDescent="0.2">
      <c r="A39" s="306">
        <v>51</v>
      </c>
      <c r="B39" s="307" t="s">
        <v>258</v>
      </c>
      <c r="C39" s="308"/>
      <c r="D39" s="113">
        <v>8.1861958266452657</v>
      </c>
      <c r="E39" s="115">
        <v>153</v>
      </c>
      <c r="F39" s="114">
        <v>86</v>
      </c>
      <c r="G39" s="114">
        <v>217</v>
      </c>
      <c r="H39" s="114">
        <v>97</v>
      </c>
      <c r="I39" s="140">
        <v>134</v>
      </c>
      <c r="J39" s="115">
        <v>19</v>
      </c>
      <c r="K39" s="116">
        <v>14.17910447761194</v>
      </c>
    </row>
    <row r="40" spans="1:11" ht="14.1" customHeight="1" x14ac:dyDescent="0.2">
      <c r="A40" s="306" t="s">
        <v>259</v>
      </c>
      <c r="B40" s="307" t="s">
        <v>260</v>
      </c>
      <c r="C40" s="308"/>
      <c r="D40" s="113">
        <v>7.4371321562332797</v>
      </c>
      <c r="E40" s="115">
        <v>139</v>
      </c>
      <c r="F40" s="114">
        <v>76</v>
      </c>
      <c r="G40" s="114">
        <v>193</v>
      </c>
      <c r="H40" s="114">
        <v>87</v>
      </c>
      <c r="I40" s="140">
        <v>124</v>
      </c>
      <c r="J40" s="115">
        <v>15</v>
      </c>
      <c r="K40" s="116">
        <v>12.096774193548388</v>
      </c>
    </row>
    <row r="41" spans="1:11" ht="14.1" customHeight="1" x14ac:dyDescent="0.2">
      <c r="A41" s="306"/>
      <c r="B41" s="307" t="s">
        <v>261</v>
      </c>
      <c r="C41" s="308"/>
      <c r="D41" s="113">
        <v>7.2231139646869984</v>
      </c>
      <c r="E41" s="115">
        <v>135</v>
      </c>
      <c r="F41" s="114">
        <v>64</v>
      </c>
      <c r="G41" s="114">
        <v>132</v>
      </c>
      <c r="H41" s="114">
        <v>64</v>
      </c>
      <c r="I41" s="140">
        <v>109</v>
      </c>
      <c r="J41" s="115">
        <v>26</v>
      </c>
      <c r="K41" s="116">
        <v>23.853211009174313</v>
      </c>
    </row>
    <row r="42" spans="1:11" ht="14.1" customHeight="1" x14ac:dyDescent="0.2">
      <c r="A42" s="306">
        <v>52</v>
      </c>
      <c r="B42" s="307" t="s">
        <v>262</v>
      </c>
      <c r="C42" s="308"/>
      <c r="D42" s="113">
        <v>5.2434456928838955</v>
      </c>
      <c r="E42" s="115">
        <v>98</v>
      </c>
      <c r="F42" s="114">
        <v>70</v>
      </c>
      <c r="G42" s="114">
        <v>100</v>
      </c>
      <c r="H42" s="114">
        <v>85</v>
      </c>
      <c r="I42" s="140">
        <v>141</v>
      </c>
      <c r="J42" s="115">
        <v>-43</v>
      </c>
      <c r="K42" s="116">
        <v>-30.49645390070922</v>
      </c>
    </row>
    <row r="43" spans="1:11" ht="14.1" customHeight="1" x14ac:dyDescent="0.2">
      <c r="A43" s="306" t="s">
        <v>263</v>
      </c>
      <c r="B43" s="307" t="s">
        <v>264</v>
      </c>
      <c r="C43" s="308"/>
      <c r="D43" s="113">
        <v>4.3338683788121992</v>
      </c>
      <c r="E43" s="115">
        <v>81</v>
      </c>
      <c r="F43" s="114">
        <v>62</v>
      </c>
      <c r="G43" s="114">
        <v>94</v>
      </c>
      <c r="H43" s="114">
        <v>77</v>
      </c>
      <c r="I43" s="140">
        <v>127</v>
      </c>
      <c r="J43" s="115">
        <v>-46</v>
      </c>
      <c r="K43" s="116">
        <v>-36.220472440944881</v>
      </c>
    </row>
    <row r="44" spans="1:11" ht="14.1" customHeight="1" x14ac:dyDescent="0.2">
      <c r="A44" s="306">
        <v>53</v>
      </c>
      <c r="B44" s="307" t="s">
        <v>265</v>
      </c>
      <c r="C44" s="308"/>
      <c r="D44" s="113">
        <v>0.74906367041198507</v>
      </c>
      <c r="E44" s="115">
        <v>14</v>
      </c>
      <c r="F44" s="114">
        <v>10</v>
      </c>
      <c r="G44" s="114">
        <v>8</v>
      </c>
      <c r="H44" s="114">
        <v>8</v>
      </c>
      <c r="I44" s="140">
        <v>9</v>
      </c>
      <c r="J44" s="115">
        <v>5</v>
      </c>
      <c r="K44" s="116">
        <v>55.555555555555557</v>
      </c>
    </row>
    <row r="45" spans="1:11" ht="14.1" customHeight="1" x14ac:dyDescent="0.2">
      <c r="A45" s="306" t="s">
        <v>266</v>
      </c>
      <c r="B45" s="307" t="s">
        <v>267</v>
      </c>
      <c r="C45" s="308"/>
      <c r="D45" s="113">
        <v>0.69555912252541463</v>
      </c>
      <c r="E45" s="115">
        <v>13</v>
      </c>
      <c r="F45" s="114">
        <v>10</v>
      </c>
      <c r="G45" s="114">
        <v>8</v>
      </c>
      <c r="H45" s="114">
        <v>8</v>
      </c>
      <c r="I45" s="140">
        <v>9</v>
      </c>
      <c r="J45" s="115">
        <v>4</v>
      </c>
      <c r="K45" s="116">
        <v>44.444444444444443</v>
      </c>
    </row>
    <row r="46" spans="1:11" ht="14.1" customHeight="1" x14ac:dyDescent="0.2">
      <c r="A46" s="306">
        <v>54</v>
      </c>
      <c r="B46" s="307" t="s">
        <v>268</v>
      </c>
      <c r="C46" s="308"/>
      <c r="D46" s="113">
        <v>3.2102728731942216</v>
      </c>
      <c r="E46" s="115">
        <v>60</v>
      </c>
      <c r="F46" s="114">
        <v>50</v>
      </c>
      <c r="G46" s="114">
        <v>66</v>
      </c>
      <c r="H46" s="114">
        <v>69</v>
      </c>
      <c r="I46" s="140">
        <v>106</v>
      </c>
      <c r="J46" s="115">
        <v>-46</v>
      </c>
      <c r="K46" s="116">
        <v>-43.39622641509434</v>
      </c>
    </row>
    <row r="47" spans="1:11" ht="14.1" customHeight="1" x14ac:dyDescent="0.2">
      <c r="A47" s="306">
        <v>61</v>
      </c>
      <c r="B47" s="307" t="s">
        <v>269</v>
      </c>
      <c r="C47" s="308"/>
      <c r="D47" s="113">
        <v>4.3873729266987693</v>
      </c>
      <c r="E47" s="115">
        <v>82</v>
      </c>
      <c r="F47" s="114">
        <v>22</v>
      </c>
      <c r="G47" s="114">
        <v>64</v>
      </c>
      <c r="H47" s="114">
        <v>44</v>
      </c>
      <c r="I47" s="140">
        <v>57</v>
      </c>
      <c r="J47" s="115">
        <v>25</v>
      </c>
      <c r="K47" s="116">
        <v>43.859649122807021</v>
      </c>
    </row>
    <row r="48" spans="1:11" ht="14.1" customHeight="1" x14ac:dyDescent="0.2">
      <c r="A48" s="306">
        <v>62</v>
      </c>
      <c r="B48" s="307" t="s">
        <v>270</v>
      </c>
      <c r="C48" s="308"/>
      <c r="D48" s="113">
        <v>7.8651685393258424</v>
      </c>
      <c r="E48" s="115">
        <v>147</v>
      </c>
      <c r="F48" s="114">
        <v>121</v>
      </c>
      <c r="G48" s="114">
        <v>198</v>
      </c>
      <c r="H48" s="114">
        <v>105</v>
      </c>
      <c r="I48" s="140">
        <v>130</v>
      </c>
      <c r="J48" s="115">
        <v>17</v>
      </c>
      <c r="K48" s="116">
        <v>13.076923076923077</v>
      </c>
    </row>
    <row r="49" spans="1:11" ht="14.1" customHeight="1" x14ac:dyDescent="0.2">
      <c r="A49" s="306">
        <v>63</v>
      </c>
      <c r="B49" s="307" t="s">
        <v>271</v>
      </c>
      <c r="C49" s="308"/>
      <c r="D49" s="113">
        <v>1.8191546281433921</v>
      </c>
      <c r="E49" s="115">
        <v>34</v>
      </c>
      <c r="F49" s="114">
        <v>32</v>
      </c>
      <c r="G49" s="114">
        <v>49</v>
      </c>
      <c r="H49" s="114">
        <v>50</v>
      </c>
      <c r="I49" s="140">
        <v>45</v>
      </c>
      <c r="J49" s="115">
        <v>-11</v>
      </c>
      <c r="K49" s="116">
        <v>-24.444444444444443</v>
      </c>
    </row>
    <row r="50" spans="1:11" ht="14.1" customHeight="1" x14ac:dyDescent="0.2">
      <c r="A50" s="306" t="s">
        <v>272</v>
      </c>
      <c r="B50" s="307" t="s">
        <v>273</v>
      </c>
      <c r="C50" s="308"/>
      <c r="D50" s="113">
        <v>0.48154093097913325</v>
      </c>
      <c r="E50" s="115">
        <v>9</v>
      </c>
      <c r="F50" s="114">
        <v>5</v>
      </c>
      <c r="G50" s="114">
        <v>14</v>
      </c>
      <c r="H50" s="114">
        <v>10</v>
      </c>
      <c r="I50" s="140">
        <v>15</v>
      </c>
      <c r="J50" s="115">
        <v>-6</v>
      </c>
      <c r="K50" s="116">
        <v>-40</v>
      </c>
    </row>
    <row r="51" spans="1:11" ht="14.1" customHeight="1" x14ac:dyDescent="0.2">
      <c r="A51" s="306" t="s">
        <v>274</v>
      </c>
      <c r="B51" s="307" t="s">
        <v>275</v>
      </c>
      <c r="C51" s="308"/>
      <c r="D51" s="113">
        <v>1.2841091492776886</v>
      </c>
      <c r="E51" s="115">
        <v>24</v>
      </c>
      <c r="F51" s="114">
        <v>26</v>
      </c>
      <c r="G51" s="114">
        <v>25</v>
      </c>
      <c r="H51" s="114">
        <v>38</v>
      </c>
      <c r="I51" s="140">
        <v>28</v>
      </c>
      <c r="J51" s="115">
        <v>-4</v>
      </c>
      <c r="K51" s="116">
        <v>-14.285714285714286</v>
      </c>
    </row>
    <row r="52" spans="1:11" ht="14.1" customHeight="1" x14ac:dyDescent="0.2">
      <c r="A52" s="306">
        <v>71</v>
      </c>
      <c r="B52" s="307" t="s">
        <v>276</v>
      </c>
      <c r="C52" s="308"/>
      <c r="D52" s="113">
        <v>15.623327982878545</v>
      </c>
      <c r="E52" s="115">
        <v>292</v>
      </c>
      <c r="F52" s="114">
        <v>152</v>
      </c>
      <c r="G52" s="114">
        <v>208</v>
      </c>
      <c r="H52" s="114">
        <v>109</v>
      </c>
      <c r="I52" s="140">
        <v>212</v>
      </c>
      <c r="J52" s="115">
        <v>80</v>
      </c>
      <c r="K52" s="116">
        <v>37.735849056603776</v>
      </c>
    </row>
    <row r="53" spans="1:11" ht="14.1" customHeight="1" x14ac:dyDescent="0.2">
      <c r="A53" s="306" t="s">
        <v>277</v>
      </c>
      <c r="B53" s="307" t="s">
        <v>278</v>
      </c>
      <c r="C53" s="308"/>
      <c r="D53" s="113">
        <v>11.771000535045479</v>
      </c>
      <c r="E53" s="115">
        <v>220</v>
      </c>
      <c r="F53" s="114">
        <v>100</v>
      </c>
      <c r="G53" s="114">
        <v>107</v>
      </c>
      <c r="H53" s="114">
        <v>52</v>
      </c>
      <c r="I53" s="140">
        <v>115</v>
      </c>
      <c r="J53" s="115">
        <v>105</v>
      </c>
      <c r="K53" s="116">
        <v>91.304347826086953</v>
      </c>
    </row>
    <row r="54" spans="1:11" ht="14.1" customHeight="1" x14ac:dyDescent="0.2">
      <c r="A54" s="306" t="s">
        <v>279</v>
      </c>
      <c r="B54" s="307" t="s">
        <v>280</v>
      </c>
      <c r="C54" s="308"/>
      <c r="D54" s="113">
        <v>2.6752273943285179</v>
      </c>
      <c r="E54" s="115">
        <v>50</v>
      </c>
      <c r="F54" s="114">
        <v>43</v>
      </c>
      <c r="G54" s="114">
        <v>92</v>
      </c>
      <c r="H54" s="114">
        <v>48</v>
      </c>
      <c r="I54" s="140">
        <v>82</v>
      </c>
      <c r="J54" s="115">
        <v>-32</v>
      </c>
      <c r="K54" s="116">
        <v>-39.024390243902438</v>
      </c>
    </row>
    <row r="55" spans="1:11" ht="14.1" customHeight="1" x14ac:dyDescent="0.2">
      <c r="A55" s="306">
        <v>72</v>
      </c>
      <c r="B55" s="307" t="s">
        <v>281</v>
      </c>
      <c r="C55" s="308"/>
      <c r="D55" s="113">
        <v>2.4612092027822365</v>
      </c>
      <c r="E55" s="115">
        <v>46</v>
      </c>
      <c r="F55" s="114">
        <v>15</v>
      </c>
      <c r="G55" s="114">
        <v>20</v>
      </c>
      <c r="H55" s="114">
        <v>12</v>
      </c>
      <c r="I55" s="140">
        <v>30</v>
      </c>
      <c r="J55" s="115">
        <v>16</v>
      </c>
      <c r="K55" s="116">
        <v>53.333333333333336</v>
      </c>
    </row>
    <row r="56" spans="1:11" ht="14.1" customHeight="1" x14ac:dyDescent="0.2">
      <c r="A56" s="306" t="s">
        <v>282</v>
      </c>
      <c r="B56" s="307" t="s">
        <v>283</v>
      </c>
      <c r="C56" s="308"/>
      <c r="D56" s="113">
        <v>1.4446227929373996</v>
      </c>
      <c r="E56" s="115">
        <v>27</v>
      </c>
      <c r="F56" s="114" t="s">
        <v>513</v>
      </c>
      <c r="G56" s="114">
        <v>4</v>
      </c>
      <c r="H56" s="114">
        <v>0</v>
      </c>
      <c r="I56" s="140" t="s">
        <v>513</v>
      </c>
      <c r="J56" s="115" t="s">
        <v>513</v>
      </c>
      <c r="K56" s="116" t="s">
        <v>513</v>
      </c>
    </row>
    <row r="57" spans="1:11" ht="14.1" customHeight="1" x14ac:dyDescent="0.2">
      <c r="A57" s="306" t="s">
        <v>284</v>
      </c>
      <c r="B57" s="307" t="s">
        <v>285</v>
      </c>
      <c r="C57" s="308"/>
      <c r="D57" s="113">
        <v>1.0165864098448367</v>
      </c>
      <c r="E57" s="115">
        <v>19</v>
      </c>
      <c r="F57" s="114">
        <v>7</v>
      </c>
      <c r="G57" s="114">
        <v>13</v>
      </c>
      <c r="H57" s="114" t="s">
        <v>513</v>
      </c>
      <c r="I57" s="140">
        <v>22</v>
      </c>
      <c r="J57" s="115">
        <v>-3</v>
      </c>
      <c r="K57" s="116">
        <v>-13.636363636363637</v>
      </c>
    </row>
    <row r="58" spans="1:11" ht="14.1" customHeight="1" x14ac:dyDescent="0.2">
      <c r="A58" s="306">
        <v>73</v>
      </c>
      <c r="B58" s="307" t="s">
        <v>286</v>
      </c>
      <c r="C58" s="308"/>
      <c r="D58" s="113">
        <v>0.32102728731942215</v>
      </c>
      <c r="E58" s="115">
        <v>6</v>
      </c>
      <c r="F58" s="114">
        <v>8</v>
      </c>
      <c r="G58" s="114">
        <v>8</v>
      </c>
      <c r="H58" s="114">
        <v>9</v>
      </c>
      <c r="I58" s="140">
        <v>10</v>
      </c>
      <c r="J58" s="115">
        <v>-4</v>
      </c>
      <c r="K58" s="116">
        <v>-40</v>
      </c>
    </row>
    <row r="59" spans="1:11" ht="14.1" customHeight="1" x14ac:dyDescent="0.2">
      <c r="A59" s="306" t="s">
        <v>287</v>
      </c>
      <c r="B59" s="307" t="s">
        <v>288</v>
      </c>
      <c r="C59" s="308"/>
      <c r="D59" s="113">
        <v>0.21401819154628143</v>
      </c>
      <c r="E59" s="115">
        <v>4</v>
      </c>
      <c r="F59" s="114">
        <v>8</v>
      </c>
      <c r="G59" s="114">
        <v>7</v>
      </c>
      <c r="H59" s="114">
        <v>7</v>
      </c>
      <c r="I59" s="140">
        <v>9</v>
      </c>
      <c r="J59" s="115">
        <v>-5</v>
      </c>
      <c r="K59" s="116">
        <v>-55.555555555555557</v>
      </c>
    </row>
    <row r="60" spans="1:11" ht="14.1" customHeight="1" x14ac:dyDescent="0.2">
      <c r="A60" s="306">
        <v>81</v>
      </c>
      <c r="B60" s="307" t="s">
        <v>289</v>
      </c>
      <c r="C60" s="308"/>
      <c r="D60" s="113">
        <v>3.0497592295345104</v>
      </c>
      <c r="E60" s="115">
        <v>57</v>
      </c>
      <c r="F60" s="114">
        <v>61</v>
      </c>
      <c r="G60" s="114">
        <v>87</v>
      </c>
      <c r="H60" s="114">
        <v>72</v>
      </c>
      <c r="I60" s="140">
        <v>100</v>
      </c>
      <c r="J60" s="115">
        <v>-43</v>
      </c>
      <c r="K60" s="116">
        <v>-43</v>
      </c>
    </row>
    <row r="61" spans="1:11" ht="14.1" customHeight="1" x14ac:dyDescent="0.2">
      <c r="A61" s="306" t="s">
        <v>290</v>
      </c>
      <c r="B61" s="307" t="s">
        <v>291</v>
      </c>
      <c r="C61" s="308"/>
      <c r="D61" s="113">
        <v>0.69555912252541463</v>
      </c>
      <c r="E61" s="115">
        <v>13</v>
      </c>
      <c r="F61" s="114">
        <v>7</v>
      </c>
      <c r="G61" s="114">
        <v>37</v>
      </c>
      <c r="H61" s="114">
        <v>18</v>
      </c>
      <c r="I61" s="140">
        <v>28</v>
      </c>
      <c r="J61" s="115">
        <v>-15</v>
      </c>
      <c r="K61" s="116">
        <v>-53.571428571428569</v>
      </c>
    </row>
    <row r="62" spans="1:11" ht="14.1" customHeight="1" x14ac:dyDescent="0.2">
      <c r="A62" s="306" t="s">
        <v>292</v>
      </c>
      <c r="B62" s="307" t="s">
        <v>293</v>
      </c>
      <c r="C62" s="308"/>
      <c r="D62" s="113">
        <v>1.1235955056179776</v>
      </c>
      <c r="E62" s="115">
        <v>21</v>
      </c>
      <c r="F62" s="114">
        <v>22</v>
      </c>
      <c r="G62" s="114">
        <v>28</v>
      </c>
      <c r="H62" s="114">
        <v>23</v>
      </c>
      <c r="I62" s="140">
        <v>42</v>
      </c>
      <c r="J62" s="115">
        <v>-21</v>
      </c>
      <c r="K62" s="116">
        <v>-50</v>
      </c>
    </row>
    <row r="63" spans="1:11" ht="14.1" customHeight="1" x14ac:dyDescent="0.2">
      <c r="A63" s="306"/>
      <c r="B63" s="307" t="s">
        <v>294</v>
      </c>
      <c r="C63" s="308"/>
      <c r="D63" s="113">
        <v>1.0700909577314073</v>
      </c>
      <c r="E63" s="115">
        <v>20</v>
      </c>
      <c r="F63" s="114">
        <v>21</v>
      </c>
      <c r="G63" s="114">
        <v>26</v>
      </c>
      <c r="H63" s="114">
        <v>23</v>
      </c>
      <c r="I63" s="140">
        <v>41</v>
      </c>
      <c r="J63" s="115">
        <v>-21</v>
      </c>
      <c r="K63" s="116">
        <v>-51.219512195121951</v>
      </c>
    </row>
    <row r="64" spans="1:11" ht="14.1" customHeight="1" x14ac:dyDescent="0.2">
      <c r="A64" s="306" t="s">
        <v>295</v>
      </c>
      <c r="B64" s="307" t="s">
        <v>296</v>
      </c>
      <c r="C64" s="308"/>
      <c r="D64" s="113">
        <v>0.53504547886570364</v>
      </c>
      <c r="E64" s="115">
        <v>10</v>
      </c>
      <c r="F64" s="114">
        <v>8</v>
      </c>
      <c r="G64" s="114">
        <v>4</v>
      </c>
      <c r="H64" s="114">
        <v>7</v>
      </c>
      <c r="I64" s="140">
        <v>5</v>
      </c>
      <c r="J64" s="115">
        <v>5</v>
      </c>
      <c r="K64" s="116">
        <v>100</v>
      </c>
    </row>
    <row r="65" spans="1:11" ht="14.1" customHeight="1" x14ac:dyDescent="0.2">
      <c r="A65" s="306" t="s">
        <v>297</v>
      </c>
      <c r="B65" s="307" t="s">
        <v>298</v>
      </c>
      <c r="C65" s="308"/>
      <c r="D65" s="113">
        <v>0.32102728731942215</v>
      </c>
      <c r="E65" s="115">
        <v>6</v>
      </c>
      <c r="F65" s="114">
        <v>19</v>
      </c>
      <c r="G65" s="114">
        <v>9</v>
      </c>
      <c r="H65" s="114">
        <v>13</v>
      </c>
      <c r="I65" s="140">
        <v>13</v>
      </c>
      <c r="J65" s="115">
        <v>-7</v>
      </c>
      <c r="K65" s="116">
        <v>-53.846153846153847</v>
      </c>
    </row>
    <row r="66" spans="1:11" ht="14.1" customHeight="1" x14ac:dyDescent="0.2">
      <c r="A66" s="306">
        <v>82</v>
      </c>
      <c r="B66" s="307" t="s">
        <v>299</v>
      </c>
      <c r="C66" s="308"/>
      <c r="D66" s="113">
        <v>2.407704654895666</v>
      </c>
      <c r="E66" s="115">
        <v>45</v>
      </c>
      <c r="F66" s="114">
        <v>61</v>
      </c>
      <c r="G66" s="114">
        <v>97</v>
      </c>
      <c r="H66" s="114">
        <v>51</v>
      </c>
      <c r="I66" s="140">
        <v>39</v>
      </c>
      <c r="J66" s="115">
        <v>6</v>
      </c>
      <c r="K66" s="116">
        <v>15.384615384615385</v>
      </c>
    </row>
    <row r="67" spans="1:11" ht="14.1" customHeight="1" x14ac:dyDescent="0.2">
      <c r="A67" s="306" t="s">
        <v>300</v>
      </c>
      <c r="B67" s="307" t="s">
        <v>301</v>
      </c>
      <c r="C67" s="308"/>
      <c r="D67" s="113">
        <v>1.9796682718031033</v>
      </c>
      <c r="E67" s="115">
        <v>37</v>
      </c>
      <c r="F67" s="114">
        <v>47</v>
      </c>
      <c r="G67" s="114">
        <v>81</v>
      </c>
      <c r="H67" s="114">
        <v>45</v>
      </c>
      <c r="I67" s="140">
        <v>32</v>
      </c>
      <c r="J67" s="115">
        <v>5</v>
      </c>
      <c r="K67" s="116">
        <v>15.625</v>
      </c>
    </row>
    <row r="68" spans="1:11" ht="14.1" customHeight="1" x14ac:dyDescent="0.2">
      <c r="A68" s="306" t="s">
        <v>302</v>
      </c>
      <c r="B68" s="307" t="s">
        <v>303</v>
      </c>
      <c r="C68" s="308"/>
      <c r="D68" s="113">
        <v>0.21401819154628143</v>
      </c>
      <c r="E68" s="115">
        <v>4</v>
      </c>
      <c r="F68" s="114">
        <v>8</v>
      </c>
      <c r="G68" s="114">
        <v>9</v>
      </c>
      <c r="H68" s="114">
        <v>4</v>
      </c>
      <c r="I68" s="140">
        <v>7</v>
      </c>
      <c r="J68" s="115">
        <v>-3</v>
      </c>
      <c r="K68" s="116">
        <v>-42.857142857142854</v>
      </c>
    </row>
    <row r="69" spans="1:11" ht="14.1" customHeight="1" x14ac:dyDescent="0.2">
      <c r="A69" s="306">
        <v>83</v>
      </c>
      <c r="B69" s="307" t="s">
        <v>304</v>
      </c>
      <c r="C69" s="308"/>
      <c r="D69" s="113">
        <v>3.6918138041733548</v>
      </c>
      <c r="E69" s="115">
        <v>69</v>
      </c>
      <c r="F69" s="114">
        <v>63</v>
      </c>
      <c r="G69" s="114">
        <v>172</v>
      </c>
      <c r="H69" s="114">
        <v>63</v>
      </c>
      <c r="I69" s="140">
        <v>111</v>
      </c>
      <c r="J69" s="115">
        <v>-42</v>
      </c>
      <c r="K69" s="116">
        <v>-37.837837837837839</v>
      </c>
    </row>
    <row r="70" spans="1:11" ht="14.1" customHeight="1" x14ac:dyDescent="0.2">
      <c r="A70" s="306" t="s">
        <v>305</v>
      </c>
      <c r="B70" s="307" t="s">
        <v>306</v>
      </c>
      <c r="C70" s="308"/>
      <c r="D70" s="113">
        <v>2.8357410379882291</v>
      </c>
      <c r="E70" s="115">
        <v>53</v>
      </c>
      <c r="F70" s="114">
        <v>49</v>
      </c>
      <c r="G70" s="114">
        <v>155</v>
      </c>
      <c r="H70" s="114">
        <v>55</v>
      </c>
      <c r="I70" s="140">
        <v>96</v>
      </c>
      <c r="J70" s="115">
        <v>-43</v>
      </c>
      <c r="K70" s="116">
        <v>-44.791666666666664</v>
      </c>
    </row>
    <row r="71" spans="1:11" ht="14.1" customHeight="1" x14ac:dyDescent="0.2">
      <c r="A71" s="306"/>
      <c r="B71" s="307" t="s">
        <v>307</v>
      </c>
      <c r="C71" s="308"/>
      <c r="D71" s="113">
        <v>1.7656500802568218</v>
      </c>
      <c r="E71" s="115">
        <v>33</v>
      </c>
      <c r="F71" s="114">
        <v>30</v>
      </c>
      <c r="G71" s="114">
        <v>130</v>
      </c>
      <c r="H71" s="114">
        <v>34</v>
      </c>
      <c r="I71" s="140">
        <v>60</v>
      </c>
      <c r="J71" s="115">
        <v>-27</v>
      </c>
      <c r="K71" s="116">
        <v>-45</v>
      </c>
    </row>
    <row r="72" spans="1:11" ht="14.1" customHeight="1" x14ac:dyDescent="0.2">
      <c r="A72" s="306">
        <v>84</v>
      </c>
      <c r="B72" s="307" t="s">
        <v>308</v>
      </c>
      <c r="C72" s="308"/>
      <c r="D72" s="113">
        <v>0.48154093097913325</v>
      </c>
      <c r="E72" s="115">
        <v>9</v>
      </c>
      <c r="F72" s="114" t="s">
        <v>513</v>
      </c>
      <c r="G72" s="114">
        <v>15</v>
      </c>
      <c r="H72" s="114">
        <v>5</v>
      </c>
      <c r="I72" s="140">
        <v>5</v>
      </c>
      <c r="J72" s="115">
        <v>4</v>
      </c>
      <c r="K72" s="116">
        <v>80</v>
      </c>
    </row>
    <row r="73" spans="1:11" ht="14.1" customHeight="1" x14ac:dyDescent="0.2">
      <c r="A73" s="306" t="s">
        <v>309</v>
      </c>
      <c r="B73" s="307" t="s">
        <v>310</v>
      </c>
      <c r="C73" s="308"/>
      <c r="D73" s="113">
        <v>0.16051364365971107</v>
      </c>
      <c r="E73" s="115">
        <v>3</v>
      </c>
      <c r="F73" s="114">
        <v>0</v>
      </c>
      <c r="G73" s="114">
        <v>9</v>
      </c>
      <c r="H73" s="114" t="s">
        <v>513</v>
      </c>
      <c r="I73" s="140">
        <v>4</v>
      </c>
      <c r="J73" s="115">
        <v>-1</v>
      </c>
      <c r="K73" s="116">
        <v>-25</v>
      </c>
    </row>
    <row r="74" spans="1:11" ht="14.1" customHeight="1" x14ac:dyDescent="0.2">
      <c r="A74" s="306" t="s">
        <v>311</v>
      </c>
      <c r="B74" s="307" t="s">
        <v>312</v>
      </c>
      <c r="C74" s="308"/>
      <c r="D74" s="113" t="s">
        <v>513</v>
      </c>
      <c r="E74" s="115" t="s">
        <v>513</v>
      </c>
      <c r="F74" s="114">
        <v>0</v>
      </c>
      <c r="G74" s="114" t="s">
        <v>513</v>
      </c>
      <c r="H74" s="114" t="s">
        <v>513</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3</v>
      </c>
      <c r="H76" s="114">
        <v>0</v>
      </c>
      <c r="I76" s="140">
        <v>0</v>
      </c>
      <c r="J76" s="115" t="s">
        <v>513</v>
      </c>
      <c r="K76" s="116" t="s">
        <v>513</v>
      </c>
    </row>
    <row r="77" spans="1:11" ht="14.1" customHeight="1" x14ac:dyDescent="0.2">
      <c r="A77" s="306">
        <v>92</v>
      </c>
      <c r="B77" s="307" t="s">
        <v>316</v>
      </c>
      <c r="C77" s="308"/>
      <c r="D77" s="113">
        <v>1.0700909577314073</v>
      </c>
      <c r="E77" s="115">
        <v>20</v>
      </c>
      <c r="F77" s="114">
        <v>14</v>
      </c>
      <c r="G77" s="114">
        <v>20</v>
      </c>
      <c r="H77" s="114">
        <v>4</v>
      </c>
      <c r="I77" s="140">
        <v>27</v>
      </c>
      <c r="J77" s="115">
        <v>-7</v>
      </c>
      <c r="K77" s="116">
        <v>-25.925925925925927</v>
      </c>
    </row>
    <row r="78" spans="1:11" ht="14.1" customHeight="1" x14ac:dyDescent="0.2">
      <c r="A78" s="306">
        <v>93</v>
      </c>
      <c r="B78" s="307" t="s">
        <v>317</v>
      </c>
      <c r="C78" s="308"/>
      <c r="D78" s="113">
        <v>1.2306046013911183</v>
      </c>
      <c r="E78" s="115">
        <v>23</v>
      </c>
      <c r="F78" s="114">
        <v>5</v>
      </c>
      <c r="G78" s="114">
        <v>15</v>
      </c>
      <c r="H78" s="114">
        <v>14</v>
      </c>
      <c r="I78" s="140">
        <v>6</v>
      </c>
      <c r="J78" s="115">
        <v>17</v>
      </c>
      <c r="K78" s="116" t="s">
        <v>514</v>
      </c>
    </row>
    <row r="79" spans="1:11" ht="14.1" customHeight="1" x14ac:dyDescent="0.2">
      <c r="A79" s="306">
        <v>94</v>
      </c>
      <c r="B79" s="307" t="s">
        <v>318</v>
      </c>
      <c r="C79" s="308"/>
      <c r="D79" s="113">
        <v>1.2306046013911183</v>
      </c>
      <c r="E79" s="115">
        <v>23</v>
      </c>
      <c r="F79" s="114">
        <v>20</v>
      </c>
      <c r="G79" s="114">
        <v>21</v>
      </c>
      <c r="H79" s="114">
        <v>48</v>
      </c>
      <c r="I79" s="140">
        <v>24</v>
      </c>
      <c r="J79" s="115">
        <v>-1</v>
      </c>
      <c r="K79" s="116">
        <v>-4.166666666666667</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0.48154093097913325</v>
      </c>
      <c r="E81" s="143">
        <v>9</v>
      </c>
      <c r="F81" s="144">
        <v>12</v>
      </c>
      <c r="G81" s="144">
        <v>14</v>
      </c>
      <c r="H81" s="144">
        <v>16</v>
      </c>
      <c r="I81" s="145">
        <v>10</v>
      </c>
      <c r="J81" s="143">
        <v>-1</v>
      </c>
      <c r="K81" s="146">
        <v>-10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2133</v>
      </c>
      <c r="E11" s="114">
        <v>1670</v>
      </c>
      <c r="F11" s="114">
        <v>2029</v>
      </c>
      <c r="G11" s="114">
        <v>1358</v>
      </c>
      <c r="H11" s="140">
        <v>2002</v>
      </c>
      <c r="I11" s="115">
        <v>131</v>
      </c>
      <c r="J11" s="116">
        <v>6.5434565434565437</v>
      </c>
    </row>
    <row r="12" spans="1:15" s="110" customFormat="1" ht="24.95" customHeight="1" x14ac:dyDescent="0.2">
      <c r="A12" s="193" t="s">
        <v>132</v>
      </c>
      <c r="B12" s="194" t="s">
        <v>133</v>
      </c>
      <c r="C12" s="113">
        <v>1.0782934833567746</v>
      </c>
      <c r="D12" s="115">
        <v>23</v>
      </c>
      <c r="E12" s="114">
        <v>20</v>
      </c>
      <c r="F12" s="114">
        <v>35</v>
      </c>
      <c r="G12" s="114">
        <v>11</v>
      </c>
      <c r="H12" s="140">
        <v>17</v>
      </c>
      <c r="I12" s="115">
        <v>6</v>
      </c>
      <c r="J12" s="116">
        <v>35.294117647058826</v>
      </c>
    </row>
    <row r="13" spans="1:15" s="110" customFormat="1" ht="24.95" customHeight="1" x14ac:dyDescent="0.2">
      <c r="A13" s="193" t="s">
        <v>134</v>
      </c>
      <c r="B13" s="199" t="s">
        <v>214</v>
      </c>
      <c r="C13" s="113">
        <v>0.75011720581340835</v>
      </c>
      <c r="D13" s="115">
        <v>16</v>
      </c>
      <c r="E13" s="114">
        <v>11</v>
      </c>
      <c r="F13" s="114">
        <v>14</v>
      </c>
      <c r="G13" s="114">
        <v>5</v>
      </c>
      <c r="H13" s="140">
        <v>21</v>
      </c>
      <c r="I13" s="115">
        <v>-5</v>
      </c>
      <c r="J13" s="116">
        <v>-23.80952380952381</v>
      </c>
    </row>
    <row r="14" spans="1:15" s="287" customFormat="1" ht="24.95" customHeight="1" x14ac:dyDescent="0.2">
      <c r="A14" s="193" t="s">
        <v>215</v>
      </c>
      <c r="B14" s="199" t="s">
        <v>137</v>
      </c>
      <c r="C14" s="113">
        <v>32.583216127519925</v>
      </c>
      <c r="D14" s="115">
        <v>695</v>
      </c>
      <c r="E14" s="114">
        <v>559</v>
      </c>
      <c r="F14" s="114">
        <v>643</v>
      </c>
      <c r="G14" s="114">
        <v>473</v>
      </c>
      <c r="H14" s="140">
        <v>756</v>
      </c>
      <c r="I14" s="115">
        <v>-61</v>
      </c>
      <c r="J14" s="116">
        <v>-8.0687830687830679</v>
      </c>
      <c r="K14" s="110"/>
      <c r="L14" s="110"/>
      <c r="M14" s="110"/>
      <c r="N14" s="110"/>
      <c r="O14" s="110"/>
    </row>
    <row r="15" spans="1:15" s="110" customFormat="1" ht="24.95" customHeight="1" x14ac:dyDescent="0.2">
      <c r="A15" s="193" t="s">
        <v>216</v>
      </c>
      <c r="B15" s="199" t="s">
        <v>217</v>
      </c>
      <c r="C15" s="113">
        <v>7.9231129864041252</v>
      </c>
      <c r="D15" s="115">
        <v>169</v>
      </c>
      <c r="E15" s="114">
        <v>135</v>
      </c>
      <c r="F15" s="114">
        <v>142</v>
      </c>
      <c r="G15" s="114">
        <v>115</v>
      </c>
      <c r="H15" s="140">
        <v>194</v>
      </c>
      <c r="I15" s="115">
        <v>-25</v>
      </c>
      <c r="J15" s="116">
        <v>-12.88659793814433</v>
      </c>
    </row>
    <row r="16" spans="1:15" s="287" customFormat="1" ht="24.95" customHeight="1" x14ac:dyDescent="0.2">
      <c r="A16" s="193" t="s">
        <v>218</v>
      </c>
      <c r="B16" s="199" t="s">
        <v>141</v>
      </c>
      <c r="C16" s="113">
        <v>18.893577121425224</v>
      </c>
      <c r="D16" s="115">
        <v>403</v>
      </c>
      <c r="E16" s="114">
        <v>263</v>
      </c>
      <c r="F16" s="114">
        <v>298</v>
      </c>
      <c r="G16" s="114">
        <v>233</v>
      </c>
      <c r="H16" s="140">
        <v>366</v>
      </c>
      <c r="I16" s="115">
        <v>37</v>
      </c>
      <c r="J16" s="116">
        <v>10.109289617486338</v>
      </c>
      <c r="K16" s="110"/>
      <c r="L16" s="110"/>
      <c r="M16" s="110"/>
      <c r="N16" s="110"/>
      <c r="O16" s="110"/>
    </row>
    <row r="17" spans="1:15" s="110" customFormat="1" ht="24.95" customHeight="1" x14ac:dyDescent="0.2">
      <c r="A17" s="193" t="s">
        <v>142</v>
      </c>
      <c r="B17" s="199" t="s">
        <v>220</v>
      </c>
      <c r="C17" s="113">
        <v>5.766526019690577</v>
      </c>
      <c r="D17" s="115">
        <v>123</v>
      </c>
      <c r="E17" s="114">
        <v>161</v>
      </c>
      <c r="F17" s="114">
        <v>203</v>
      </c>
      <c r="G17" s="114">
        <v>125</v>
      </c>
      <c r="H17" s="140">
        <v>196</v>
      </c>
      <c r="I17" s="115">
        <v>-73</v>
      </c>
      <c r="J17" s="116">
        <v>-37.244897959183675</v>
      </c>
    </row>
    <row r="18" spans="1:15" s="287" customFormat="1" ht="24.95" customHeight="1" x14ac:dyDescent="0.2">
      <c r="A18" s="201" t="s">
        <v>144</v>
      </c>
      <c r="B18" s="202" t="s">
        <v>145</v>
      </c>
      <c r="C18" s="113">
        <v>7.1261134552273795</v>
      </c>
      <c r="D18" s="115">
        <v>152</v>
      </c>
      <c r="E18" s="114">
        <v>140</v>
      </c>
      <c r="F18" s="114">
        <v>119</v>
      </c>
      <c r="G18" s="114">
        <v>93</v>
      </c>
      <c r="H18" s="140">
        <v>147</v>
      </c>
      <c r="I18" s="115">
        <v>5</v>
      </c>
      <c r="J18" s="116">
        <v>3.4013605442176869</v>
      </c>
      <c r="K18" s="110"/>
      <c r="L18" s="110"/>
      <c r="M18" s="110"/>
      <c r="N18" s="110"/>
      <c r="O18" s="110"/>
    </row>
    <row r="19" spans="1:15" s="110" customFormat="1" ht="24.95" customHeight="1" x14ac:dyDescent="0.2">
      <c r="A19" s="193" t="s">
        <v>146</v>
      </c>
      <c r="B19" s="199" t="s">
        <v>147</v>
      </c>
      <c r="C19" s="113">
        <v>13.830285982184716</v>
      </c>
      <c r="D19" s="115">
        <v>295</v>
      </c>
      <c r="E19" s="114">
        <v>297</v>
      </c>
      <c r="F19" s="114">
        <v>349</v>
      </c>
      <c r="G19" s="114">
        <v>222</v>
      </c>
      <c r="H19" s="140">
        <v>371</v>
      </c>
      <c r="I19" s="115">
        <v>-76</v>
      </c>
      <c r="J19" s="116">
        <v>-20.485175202156334</v>
      </c>
    </row>
    <row r="20" spans="1:15" s="287" customFormat="1" ht="24.95" customHeight="1" x14ac:dyDescent="0.2">
      <c r="A20" s="193" t="s">
        <v>148</v>
      </c>
      <c r="B20" s="199" t="s">
        <v>149</v>
      </c>
      <c r="C20" s="113">
        <v>6.1884669479606185</v>
      </c>
      <c r="D20" s="115">
        <v>132</v>
      </c>
      <c r="E20" s="114">
        <v>88</v>
      </c>
      <c r="F20" s="114">
        <v>149</v>
      </c>
      <c r="G20" s="114">
        <v>87</v>
      </c>
      <c r="H20" s="140">
        <v>141</v>
      </c>
      <c r="I20" s="115">
        <v>-9</v>
      </c>
      <c r="J20" s="116">
        <v>-6.3829787234042552</v>
      </c>
      <c r="K20" s="110"/>
      <c r="L20" s="110"/>
      <c r="M20" s="110"/>
      <c r="N20" s="110"/>
      <c r="O20" s="110"/>
    </row>
    <row r="21" spans="1:15" s="110" customFormat="1" ht="24.95" customHeight="1" x14ac:dyDescent="0.2">
      <c r="A21" s="201" t="s">
        <v>150</v>
      </c>
      <c r="B21" s="202" t="s">
        <v>151</v>
      </c>
      <c r="C21" s="113">
        <v>4.2194092827004219</v>
      </c>
      <c r="D21" s="115">
        <v>90</v>
      </c>
      <c r="E21" s="114">
        <v>57</v>
      </c>
      <c r="F21" s="114">
        <v>57</v>
      </c>
      <c r="G21" s="114">
        <v>53</v>
      </c>
      <c r="H21" s="140">
        <v>82</v>
      </c>
      <c r="I21" s="115">
        <v>8</v>
      </c>
      <c r="J21" s="116">
        <v>9.7560975609756095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0.46882325363338023</v>
      </c>
      <c r="D23" s="115">
        <v>10</v>
      </c>
      <c r="E23" s="114">
        <v>3</v>
      </c>
      <c r="F23" s="114">
        <v>5</v>
      </c>
      <c r="G23" s="114">
        <v>6</v>
      </c>
      <c r="H23" s="140">
        <v>3</v>
      </c>
      <c r="I23" s="115">
        <v>7</v>
      </c>
      <c r="J23" s="116">
        <v>233.33333333333334</v>
      </c>
    </row>
    <row r="24" spans="1:15" s="110" customFormat="1" ht="24.95" customHeight="1" x14ac:dyDescent="0.2">
      <c r="A24" s="193" t="s">
        <v>156</v>
      </c>
      <c r="B24" s="199" t="s">
        <v>221</v>
      </c>
      <c r="C24" s="113">
        <v>14.861697140178153</v>
      </c>
      <c r="D24" s="115">
        <v>317</v>
      </c>
      <c r="E24" s="114">
        <v>60</v>
      </c>
      <c r="F24" s="114">
        <v>73</v>
      </c>
      <c r="G24" s="114">
        <v>39</v>
      </c>
      <c r="H24" s="140">
        <v>58</v>
      </c>
      <c r="I24" s="115">
        <v>259</v>
      </c>
      <c r="J24" s="116" t="s">
        <v>514</v>
      </c>
    </row>
    <row r="25" spans="1:15" s="110" customFormat="1" ht="24.95" customHeight="1" x14ac:dyDescent="0.2">
      <c r="A25" s="193" t="s">
        <v>222</v>
      </c>
      <c r="B25" s="204" t="s">
        <v>159</v>
      </c>
      <c r="C25" s="113">
        <v>3.0942334739803092</v>
      </c>
      <c r="D25" s="115">
        <v>66</v>
      </c>
      <c r="E25" s="114">
        <v>104</v>
      </c>
      <c r="F25" s="114">
        <v>76</v>
      </c>
      <c r="G25" s="114">
        <v>56</v>
      </c>
      <c r="H25" s="140">
        <v>68</v>
      </c>
      <c r="I25" s="115">
        <v>-2</v>
      </c>
      <c r="J25" s="116">
        <v>-2.9411764705882355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0.98452883263009849</v>
      </c>
      <c r="D27" s="115">
        <v>21</v>
      </c>
      <c r="E27" s="114">
        <v>25</v>
      </c>
      <c r="F27" s="114">
        <v>30</v>
      </c>
      <c r="G27" s="114">
        <v>18</v>
      </c>
      <c r="H27" s="140">
        <v>26</v>
      </c>
      <c r="I27" s="115">
        <v>-5</v>
      </c>
      <c r="J27" s="116">
        <v>-19.23076923076923</v>
      </c>
    </row>
    <row r="28" spans="1:15" s="110" customFormat="1" ht="24.95" customHeight="1" x14ac:dyDescent="0.2">
      <c r="A28" s="193" t="s">
        <v>163</v>
      </c>
      <c r="B28" s="199" t="s">
        <v>164</v>
      </c>
      <c r="C28" s="113">
        <v>1.3127051101734646</v>
      </c>
      <c r="D28" s="115">
        <v>28</v>
      </c>
      <c r="E28" s="114">
        <v>24</v>
      </c>
      <c r="F28" s="114">
        <v>95</v>
      </c>
      <c r="G28" s="114">
        <v>22</v>
      </c>
      <c r="H28" s="140">
        <v>38</v>
      </c>
      <c r="I28" s="115">
        <v>-10</v>
      </c>
      <c r="J28" s="116">
        <v>-26.315789473684209</v>
      </c>
    </row>
    <row r="29" spans="1:15" s="110" customFormat="1" ht="24.95" customHeight="1" x14ac:dyDescent="0.2">
      <c r="A29" s="193">
        <v>86</v>
      </c>
      <c r="B29" s="199" t="s">
        <v>165</v>
      </c>
      <c r="C29" s="113">
        <v>3.0473511486169715</v>
      </c>
      <c r="D29" s="115">
        <v>65</v>
      </c>
      <c r="E29" s="114">
        <v>53</v>
      </c>
      <c r="F29" s="114">
        <v>78</v>
      </c>
      <c r="G29" s="114">
        <v>57</v>
      </c>
      <c r="H29" s="140">
        <v>72</v>
      </c>
      <c r="I29" s="115">
        <v>-7</v>
      </c>
      <c r="J29" s="116">
        <v>-9.7222222222222214</v>
      </c>
    </row>
    <row r="30" spans="1:15" s="110" customFormat="1" ht="24.95" customHeight="1" x14ac:dyDescent="0.2">
      <c r="A30" s="193">
        <v>87.88</v>
      </c>
      <c r="B30" s="204" t="s">
        <v>166</v>
      </c>
      <c r="C30" s="113">
        <v>5.766526019690577</v>
      </c>
      <c r="D30" s="115">
        <v>123</v>
      </c>
      <c r="E30" s="114">
        <v>111</v>
      </c>
      <c r="F30" s="114">
        <v>171</v>
      </c>
      <c r="G30" s="114">
        <v>109</v>
      </c>
      <c r="H30" s="140">
        <v>113</v>
      </c>
      <c r="I30" s="115">
        <v>10</v>
      </c>
      <c r="J30" s="116">
        <v>8.8495575221238933</v>
      </c>
    </row>
    <row r="31" spans="1:15" s="110" customFormat="1" ht="24.95" customHeight="1" x14ac:dyDescent="0.2">
      <c r="A31" s="193" t="s">
        <v>167</v>
      </c>
      <c r="B31" s="199" t="s">
        <v>168</v>
      </c>
      <c r="C31" s="113">
        <v>1.8284106891701828</v>
      </c>
      <c r="D31" s="115">
        <v>39</v>
      </c>
      <c r="E31" s="114">
        <v>51</v>
      </c>
      <c r="F31" s="114">
        <v>52</v>
      </c>
      <c r="G31" s="114">
        <v>41</v>
      </c>
      <c r="H31" s="140">
        <v>39</v>
      </c>
      <c r="I31" s="115">
        <v>0</v>
      </c>
      <c r="J31" s="116">
        <v>0</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1.0782934833567746</v>
      </c>
      <c r="D34" s="115">
        <v>23</v>
      </c>
      <c r="E34" s="114">
        <v>20</v>
      </c>
      <c r="F34" s="114">
        <v>35</v>
      </c>
      <c r="G34" s="114">
        <v>11</v>
      </c>
      <c r="H34" s="140">
        <v>17</v>
      </c>
      <c r="I34" s="115">
        <v>6</v>
      </c>
      <c r="J34" s="116">
        <v>35.294117647058826</v>
      </c>
    </row>
    <row r="35" spans="1:10" s="110" customFormat="1" ht="24.95" customHeight="1" x14ac:dyDescent="0.2">
      <c r="A35" s="292" t="s">
        <v>171</v>
      </c>
      <c r="B35" s="293" t="s">
        <v>172</v>
      </c>
      <c r="C35" s="113">
        <v>40.459446788560712</v>
      </c>
      <c r="D35" s="115">
        <v>863</v>
      </c>
      <c r="E35" s="114">
        <v>710</v>
      </c>
      <c r="F35" s="114">
        <v>776</v>
      </c>
      <c r="G35" s="114">
        <v>571</v>
      </c>
      <c r="H35" s="140">
        <v>924</v>
      </c>
      <c r="I35" s="115">
        <v>-61</v>
      </c>
      <c r="J35" s="116">
        <v>-6.6017316017316015</v>
      </c>
    </row>
    <row r="36" spans="1:10" s="110" customFormat="1" ht="24.95" customHeight="1" x14ac:dyDescent="0.2">
      <c r="A36" s="294" t="s">
        <v>173</v>
      </c>
      <c r="B36" s="295" t="s">
        <v>174</v>
      </c>
      <c r="C36" s="125">
        <v>58.462259728082515</v>
      </c>
      <c r="D36" s="143">
        <v>1247</v>
      </c>
      <c r="E36" s="144">
        <v>940</v>
      </c>
      <c r="F36" s="144">
        <v>1218</v>
      </c>
      <c r="G36" s="144">
        <v>776</v>
      </c>
      <c r="H36" s="145">
        <v>1061</v>
      </c>
      <c r="I36" s="143">
        <v>186</v>
      </c>
      <c r="J36" s="146">
        <v>17.530631479736098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2133</v>
      </c>
      <c r="F11" s="264">
        <v>1670</v>
      </c>
      <c r="G11" s="264">
        <v>2029</v>
      </c>
      <c r="H11" s="264">
        <v>1358</v>
      </c>
      <c r="I11" s="265">
        <v>2002</v>
      </c>
      <c r="J11" s="263">
        <v>131</v>
      </c>
      <c r="K11" s="266">
        <v>6.5434565434565437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19.221753398968588</v>
      </c>
      <c r="E13" s="115">
        <v>410</v>
      </c>
      <c r="F13" s="114">
        <v>415</v>
      </c>
      <c r="G13" s="114">
        <v>480</v>
      </c>
      <c r="H13" s="114">
        <v>344</v>
      </c>
      <c r="I13" s="140">
        <v>412</v>
      </c>
      <c r="J13" s="115">
        <v>-2</v>
      </c>
      <c r="K13" s="116">
        <v>-0.4854368932038835</v>
      </c>
    </row>
    <row r="14" spans="1:17" ht="15.95" customHeight="1" x14ac:dyDescent="0.2">
      <c r="A14" s="306" t="s">
        <v>230</v>
      </c>
      <c r="B14" s="307"/>
      <c r="C14" s="308"/>
      <c r="D14" s="113">
        <v>65.119549929676509</v>
      </c>
      <c r="E14" s="115">
        <v>1389</v>
      </c>
      <c r="F14" s="114">
        <v>1029</v>
      </c>
      <c r="G14" s="114">
        <v>1321</v>
      </c>
      <c r="H14" s="114">
        <v>862</v>
      </c>
      <c r="I14" s="140">
        <v>1330</v>
      </c>
      <c r="J14" s="115">
        <v>59</v>
      </c>
      <c r="K14" s="116">
        <v>4.4360902255639099</v>
      </c>
    </row>
    <row r="15" spans="1:17" ht="15.95" customHeight="1" x14ac:dyDescent="0.2">
      <c r="A15" s="306" t="s">
        <v>231</v>
      </c>
      <c r="B15" s="307"/>
      <c r="C15" s="308"/>
      <c r="D15" s="113">
        <v>8.2044069385841532</v>
      </c>
      <c r="E15" s="115">
        <v>175</v>
      </c>
      <c r="F15" s="114">
        <v>120</v>
      </c>
      <c r="G15" s="114">
        <v>138</v>
      </c>
      <c r="H15" s="114">
        <v>96</v>
      </c>
      <c r="I15" s="140">
        <v>153</v>
      </c>
      <c r="J15" s="115">
        <v>22</v>
      </c>
      <c r="K15" s="116">
        <v>14.379084967320262</v>
      </c>
    </row>
    <row r="16" spans="1:17" ht="15.95" customHeight="1" x14ac:dyDescent="0.2">
      <c r="A16" s="306" t="s">
        <v>232</v>
      </c>
      <c r="B16" s="307"/>
      <c r="C16" s="308"/>
      <c r="D16" s="113">
        <v>6.7041725269573371</v>
      </c>
      <c r="E16" s="115">
        <v>143</v>
      </c>
      <c r="F16" s="114">
        <v>85</v>
      </c>
      <c r="G16" s="114">
        <v>79</v>
      </c>
      <c r="H16" s="114">
        <v>44</v>
      </c>
      <c r="I16" s="140">
        <v>93</v>
      </c>
      <c r="J16" s="115">
        <v>50</v>
      </c>
      <c r="K16" s="116">
        <v>53.763440860215056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0.60947022972339426</v>
      </c>
      <c r="E18" s="115">
        <v>13</v>
      </c>
      <c r="F18" s="114">
        <v>18</v>
      </c>
      <c r="G18" s="114">
        <v>33</v>
      </c>
      <c r="H18" s="114">
        <v>9</v>
      </c>
      <c r="I18" s="140">
        <v>10</v>
      </c>
      <c r="J18" s="115">
        <v>3</v>
      </c>
      <c r="K18" s="116">
        <v>30</v>
      </c>
    </row>
    <row r="19" spans="1:11" ht="14.1" customHeight="1" x14ac:dyDescent="0.2">
      <c r="A19" s="306" t="s">
        <v>235</v>
      </c>
      <c r="B19" s="307" t="s">
        <v>236</v>
      </c>
      <c r="C19" s="308"/>
      <c r="D19" s="113">
        <v>0.37505860290670417</v>
      </c>
      <c r="E19" s="115">
        <v>8</v>
      </c>
      <c r="F19" s="114">
        <v>13</v>
      </c>
      <c r="G19" s="114">
        <v>28</v>
      </c>
      <c r="H19" s="114">
        <v>6</v>
      </c>
      <c r="I19" s="140">
        <v>7</v>
      </c>
      <c r="J19" s="115">
        <v>1</v>
      </c>
      <c r="K19" s="116">
        <v>14.285714285714286</v>
      </c>
    </row>
    <row r="20" spans="1:11" ht="14.1" customHeight="1" x14ac:dyDescent="0.2">
      <c r="A20" s="306">
        <v>12</v>
      </c>
      <c r="B20" s="307" t="s">
        <v>237</v>
      </c>
      <c r="C20" s="308"/>
      <c r="D20" s="113">
        <v>0.98452883263009849</v>
      </c>
      <c r="E20" s="115">
        <v>21</v>
      </c>
      <c r="F20" s="114">
        <v>44</v>
      </c>
      <c r="G20" s="114">
        <v>16</v>
      </c>
      <c r="H20" s="114">
        <v>9</v>
      </c>
      <c r="I20" s="140">
        <v>21</v>
      </c>
      <c r="J20" s="115">
        <v>0</v>
      </c>
      <c r="K20" s="116">
        <v>0</v>
      </c>
    </row>
    <row r="21" spans="1:11" ht="14.1" customHeight="1" x14ac:dyDescent="0.2">
      <c r="A21" s="306">
        <v>21</v>
      </c>
      <c r="B21" s="307" t="s">
        <v>238</v>
      </c>
      <c r="C21" s="308"/>
      <c r="D21" s="113">
        <v>0.32817627754336615</v>
      </c>
      <c r="E21" s="115">
        <v>7</v>
      </c>
      <c r="F21" s="114">
        <v>14</v>
      </c>
      <c r="G21" s="114">
        <v>10</v>
      </c>
      <c r="H21" s="114">
        <v>8</v>
      </c>
      <c r="I21" s="140">
        <v>7</v>
      </c>
      <c r="J21" s="115">
        <v>0</v>
      </c>
      <c r="K21" s="116">
        <v>0</v>
      </c>
    </row>
    <row r="22" spans="1:11" ht="14.1" customHeight="1" x14ac:dyDescent="0.2">
      <c r="A22" s="306">
        <v>22</v>
      </c>
      <c r="B22" s="307" t="s">
        <v>239</v>
      </c>
      <c r="C22" s="308"/>
      <c r="D22" s="113">
        <v>5.9540553211439287</v>
      </c>
      <c r="E22" s="115">
        <v>127</v>
      </c>
      <c r="F22" s="114">
        <v>134</v>
      </c>
      <c r="G22" s="114">
        <v>179</v>
      </c>
      <c r="H22" s="114">
        <v>107</v>
      </c>
      <c r="I22" s="140">
        <v>111</v>
      </c>
      <c r="J22" s="115">
        <v>16</v>
      </c>
      <c r="K22" s="116">
        <v>14.414414414414415</v>
      </c>
    </row>
    <row r="23" spans="1:11" ht="14.1" customHeight="1" x14ac:dyDescent="0.2">
      <c r="A23" s="306">
        <v>23</v>
      </c>
      <c r="B23" s="307" t="s">
        <v>240</v>
      </c>
      <c r="C23" s="308"/>
      <c r="D23" s="113">
        <v>2.109704641350211</v>
      </c>
      <c r="E23" s="115">
        <v>45</v>
      </c>
      <c r="F23" s="114">
        <v>34</v>
      </c>
      <c r="G23" s="114">
        <v>56</v>
      </c>
      <c r="H23" s="114">
        <v>29</v>
      </c>
      <c r="I23" s="140">
        <v>40</v>
      </c>
      <c r="J23" s="115">
        <v>5</v>
      </c>
      <c r="K23" s="116">
        <v>12.5</v>
      </c>
    </row>
    <row r="24" spans="1:11" ht="14.1" customHeight="1" x14ac:dyDescent="0.2">
      <c r="A24" s="306">
        <v>24</v>
      </c>
      <c r="B24" s="307" t="s">
        <v>241</v>
      </c>
      <c r="C24" s="308"/>
      <c r="D24" s="113">
        <v>4.5944678856071262</v>
      </c>
      <c r="E24" s="115">
        <v>98</v>
      </c>
      <c r="F24" s="114">
        <v>82</v>
      </c>
      <c r="G24" s="114">
        <v>70</v>
      </c>
      <c r="H24" s="114">
        <v>75</v>
      </c>
      <c r="I24" s="140">
        <v>127</v>
      </c>
      <c r="J24" s="115">
        <v>-29</v>
      </c>
      <c r="K24" s="116">
        <v>-22.834645669291337</v>
      </c>
    </row>
    <row r="25" spans="1:11" ht="14.1" customHeight="1" x14ac:dyDescent="0.2">
      <c r="A25" s="306">
        <v>25</v>
      </c>
      <c r="B25" s="307" t="s">
        <v>242</v>
      </c>
      <c r="C25" s="308"/>
      <c r="D25" s="113">
        <v>5.8602906704172524</v>
      </c>
      <c r="E25" s="115">
        <v>125</v>
      </c>
      <c r="F25" s="114">
        <v>79</v>
      </c>
      <c r="G25" s="114">
        <v>82</v>
      </c>
      <c r="H25" s="114">
        <v>66</v>
      </c>
      <c r="I25" s="140">
        <v>126</v>
      </c>
      <c r="J25" s="115">
        <v>-1</v>
      </c>
      <c r="K25" s="116">
        <v>-0.79365079365079361</v>
      </c>
    </row>
    <row r="26" spans="1:11" ht="14.1" customHeight="1" x14ac:dyDescent="0.2">
      <c r="A26" s="306">
        <v>26</v>
      </c>
      <c r="B26" s="307" t="s">
        <v>243</v>
      </c>
      <c r="C26" s="308"/>
      <c r="D26" s="113">
        <v>2.3909985935302389</v>
      </c>
      <c r="E26" s="115">
        <v>51</v>
      </c>
      <c r="F26" s="114">
        <v>17</v>
      </c>
      <c r="G26" s="114">
        <v>34</v>
      </c>
      <c r="H26" s="114">
        <v>10</v>
      </c>
      <c r="I26" s="140">
        <v>35</v>
      </c>
      <c r="J26" s="115">
        <v>16</v>
      </c>
      <c r="K26" s="116">
        <v>45.714285714285715</v>
      </c>
    </row>
    <row r="27" spans="1:11" ht="14.1" customHeight="1" x14ac:dyDescent="0.2">
      <c r="A27" s="306">
        <v>27</v>
      </c>
      <c r="B27" s="307" t="s">
        <v>244</v>
      </c>
      <c r="C27" s="308"/>
      <c r="D27" s="113">
        <v>2.3909985935302389</v>
      </c>
      <c r="E27" s="115">
        <v>51</v>
      </c>
      <c r="F27" s="114">
        <v>59</v>
      </c>
      <c r="G27" s="114">
        <v>43</v>
      </c>
      <c r="H27" s="114">
        <v>35</v>
      </c>
      <c r="I27" s="140">
        <v>61</v>
      </c>
      <c r="J27" s="115">
        <v>-10</v>
      </c>
      <c r="K27" s="116">
        <v>-16.393442622950818</v>
      </c>
    </row>
    <row r="28" spans="1:11" ht="14.1" customHeight="1" x14ac:dyDescent="0.2">
      <c r="A28" s="306">
        <v>28</v>
      </c>
      <c r="B28" s="307" t="s">
        <v>245</v>
      </c>
      <c r="C28" s="308"/>
      <c r="D28" s="113">
        <v>1.4533520862634786</v>
      </c>
      <c r="E28" s="115">
        <v>31</v>
      </c>
      <c r="F28" s="114">
        <v>51</v>
      </c>
      <c r="G28" s="114">
        <v>50</v>
      </c>
      <c r="H28" s="114">
        <v>48</v>
      </c>
      <c r="I28" s="140">
        <v>86</v>
      </c>
      <c r="J28" s="115">
        <v>-55</v>
      </c>
      <c r="K28" s="116">
        <v>-63.953488372093027</v>
      </c>
    </row>
    <row r="29" spans="1:11" ht="14.1" customHeight="1" x14ac:dyDescent="0.2">
      <c r="A29" s="306">
        <v>29</v>
      </c>
      <c r="B29" s="307" t="s">
        <v>246</v>
      </c>
      <c r="C29" s="308"/>
      <c r="D29" s="113">
        <v>3.0942334739803092</v>
      </c>
      <c r="E29" s="115">
        <v>66</v>
      </c>
      <c r="F29" s="114">
        <v>40</v>
      </c>
      <c r="G29" s="114">
        <v>50</v>
      </c>
      <c r="H29" s="114">
        <v>44</v>
      </c>
      <c r="I29" s="140">
        <v>58</v>
      </c>
      <c r="J29" s="115">
        <v>8</v>
      </c>
      <c r="K29" s="116">
        <v>13.793103448275861</v>
      </c>
    </row>
    <row r="30" spans="1:11" ht="14.1" customHeight="1" x14ac:dyDescent="0.2">
      <c r="A30" s="306" t="s">
        <v>247</v>
      </c>
      <c r="B30" s="307" t="s">
        <v>248</v>
      </c>
      <c r="C30" s="308"/>
      <c r="D30" s="113">
        <v>0.89076418190342244</v>
      </c>
      <c r="E30" s="115">
        <v>19</v>
      </c>
      <c r="F30" s="114">
        <v>11</v>
      </c>
      <c r="G30" s="114">
        <v>20</v>
      </c>
      <c r="H30" s="114">
        <v>15</v>
      </c>
      <c r="I30" s="140" t="s">
        <v>513</v>
      </c>
      <c r="J30" s="115" t="s">
        <v>513</v>
      </c>
      <c r="K30" s="116" t="s">
        <v>513</v>
      </c>
    </row>
    <row r="31" spans="1:11" ht="14.1" customHeight="1" x14ac:dyDescent="0.2">
      <c r="A31" s="306" t="s">
        <v>249</v>
      </c>
      <c r="B31" s="307" t="s">
        <v>250</v>
      </c>
      <c r="C31" s="308"/>
      <c r="D31" s="113">
        <v>2.2034692920768868</v>
      </c>
      <c r="E31" s="115">
        <v>47</v>
      </c>
      <c r="F31" s="114">
        <v>29</v>
      </c>
      <c r="G31" s="114">
        <v>30</v>
      </c>
      <c r="H31" s="114">
        <v>29</v>
      </c>
      <c r="I31" s="140">
        <v>41</v>
      </c>
      <c r="J31" s="115">
        <v>6</v>
      </c>
      <c r="K31" s="116">
        <v>14.634146341463415</v>
      </c>
    </row>
    <row r="32" spans="1:11" ht="14.1" customHeight="1" x14ac:dyDescent="0.2">
      <c r="A32" s="306">
        <v>31</v>
      </c>
      <c r="B32" s="307" t="s">
        <v>251</v>
      </c>
      <c r="C32" s="308"/>
      <c r="D32" s="113">
        <v>0.37505860290670417</v>
      </c>
      <c r="E32" s="115">
        <v>8</v>
      </c>
      <c r="F32" s="114">
        <v>9</v>
      </c>
      <c r="G32" s="114">
        <v>3</v>
      </c>
      <c r="H32" s="114">
        <v>5</v>
      </c>
      <c r="I32" s="140" t="s">
        <v>513</v>
      </c>
      <c r="J32" s="115" t="s">
        <v>513</v>
      </c>
      <c r="K32" s="116" t="s">
        <v>513</v>
      </c>
    </row>
    <row r="33" spans="1:11" ht="14.1" customHeight="1" x14ac:dyDescent="0.2">
      <c r="A33" s="306">
        <v>32</v>
      </c>
      <c r="B33" s="307" t="s">
        <v>252</v>
      </c>
      <c r="C33" s="308"/>
      <c r="D33" s="113">
        <v>2.4847632442569152</v>
      </c>
      <c r="E33" s="115">
        <v>53</v>
      </c>
      <c r="F33" s="114">
        <v>51</v>
      </c>
      <c r="G33" s="114">
        <v>48</v>
      </c>
      <c r="H33" s="114">
        <v>39</v>
      </c>
      <c r="I33" s="140">
        <v>33</v>
      </c>
      <c r="J33" s="115">
        <v>20</v>
      </c>
      <c r="K33" s="116">
        <v>60.606060606060609</v>
      </c>
    </row>
    <row r="34" spans="1:11" ht="14.1" customHeight="1" x14ac:dyDescent="0.2">
      <c r="A34" s="306">
        <v>33</v>
      </c>
      <c r="B34" s="307" t="s">
        <v>253</v>
      </c>
      <c r="C34" s="308"/>
      <c r="D34" s="113">
        <v>2.2503516174402249</v>
      </c>
      <c r="E34" s="115">
        <v>48</v>
      </c>
      <c r="F34" s="114">
        <v>48</v>
      </c>
      <c r="G34" s="114">
        <v>44</v>
      </c>
      <c r="H34" s="114">
        <v>17</v>
      </c>
      <c r="I34" s="140">
        <v>54</v>
      </c>
      <c r="J34" s="115">
        <v>-6</v>
      </c>
      <c r="K34" s="116">
        <v>-11.111111111111111</v>
      </c>
    </row>
    <row r="35" spans="1:11" ht="14.1" customHeight="1" x14ac:dyDescent="0.2">
      <c r="A35" s="306">
        <v>34</v>
      </c>
      <c r="B35" s="307" t="s">
        <v>254</v>
      </c>
      <c r="C35" s="308"/>
      <c r="D35" s="113">
        <v>2.0628223159868728</v>
      </c>
      <c r="E35" s="115">
        <v>44</v>
      </c>
      <c r="F35" s="114">
        <v>35</v>
      </c>
      <c r="G35" s="114">
        <v>31</v>
      </c>
      <c r="H35" s="114">
        <v>31</v>
      </c>
      <c r="I35" s="140">
        <v>46</v>
      </c>
      <c r="J35" s="115">
        <v>-2</v>
      </c>
      <c r="K35" s="116">
        <v>-4.3478260869565215</v>
      </c>
    </row>
    <row r="36" spans="1:11" ht="14.1" customHeight="1" x14ac:dyDescent="0.2">
      <c r="A36" s="306">
        <v>41</v>
      </c>
      <c r="B36" s="307" t="s">
        <v>255</v>
      </c>
      <c r="C36" s="308"/>
      <c r="D36" s="113" t="s">
        <v>513</v>
      </c>
      <c r="E36" s="115" t="s">
        <v>513</v>
      </c>
      <c r="F36" s="114" t="s">
        <v>513</v>
      </c>
      <c r="G36" s="114" t="s">
        <v>513</v>
      </c>
      <c r="H36" s="114" t="s">
        <v>513</v>
      </c>
      <c r="I36" s="140">
        <v>3</v>
      </c>
      <c r="J36" s="115" t="s">
        <v>513</v>
      </c>
      <c r="K36" s="116" t="s">
        <v>513</v>
      </c>
    </row>
    <row r="37" spans="1:11" ht="14.1" customHeight="1" x14ac:dyDescent="0.2">
      <c r="A37" s="306">
        <v>42</v>
      </c>
      <c r="B37" s="307" t="s">
        <v>256</v>
      </c>
      <c r="C37" s="308"/>
      <c r="D37" s="113">
        <v>0.28129395218002812</v>
      </c>
      <c r="E37" s="115">
        <v>6</v>
      </c>
      <c r="F37" s="114" t="s">
        <v>513</v>
      </c>
      <c r="G37" s="114" t="s">
        <v>513</v>
      </c>
      <c r="H37" s="114" t="s">
        <v>513</v>
      </c>
      <c r="I37" s="140" t="s">
        <v>513</v>
      </c>
      <c r="J37" s="115" t="s">
        <v>513</v>
      </c>
      <c r="K37" s="116" t="s">
        <v>513</v>
      </c>
    </row>
    <row r="38" spans="1:11" ht="14.1" customHeight="1" x14ac:dyDescent="0.2">
      <c r="A38" s="306">
        <v>43</v>
      </c>
      <c r="B38" s="307" t="s">
        <v>257</v>
      </c>
      <c r="C38" s="308"/>
      <c r="D38" s="113">
        <v>1.5002344116268167</v>
      </c>
      <c r="E38" s="115">
        <v>32</v>
      </c>
      <c r="F38" s="114">
        <v>18</v>
      </c>
      <c r="G38" s="114">
        <v>12</v>
      </c>
      <c r="H38" s="114">
        <v>6</v>
      </c>
      <c r="I38" s="140">
        <v>16</v>
      </c>
      <c r="J38" s="115">
        <v>16</v>
      </c>
      <c r="K38" s="116">
        <v>100</v>
      </c>
    </row>
    <row r="39" spans="1:11" ht="14.1" customHeight="1" x14ac:dyDescent="0.2">
      <c r="A39" s="306">
        <v>51</v>
      </c>
      <c r="B39" s="307" t="s">
        <v>258</v>
      </c>
      <c r="C39" s="308"/>
      <c r="D39" s="113">
        <v>9.7046413502109701</v>
      </c>
      <c r="E39" s="115">
        <v>207</v>
      </c>
      <c r="F39" s="114">
        <v>126</v>
      </c>
      <c r="G39" s="114">
        <v>172</v>
      </c>
      <c r="H39" s="114">
        <v>125</v>
      </c>
      <c r="I39" s="140">
        <v>185</v>
      </c>
      <c r="J39" s="115">
        <v>22</v>
      </c>
      <c r="K39" s="116">
        <v>11.891891891891891</v>
      </c>
    </row>
    <row r="40" spans="1:11" ht="14.1" customHeight="1" x14ac:dyDescent="0.2">
      <c r="A40" s="306" t="s">
        <v>259</v>
      </c>
      <c r="B40" s="307" t="s">
        <v>260</v>
      </c>
      <c r="C40" s="308"/>
      <c r="D40" s="113">
        <v>9.1889357712142523</v>
      </c>
      <c r="E40" s="115">
        <v>196</v>
      </c>
      <c r="F40" s="114">
        <v>120</v>
      </c>
      <c r="G40" s="114">
        <v>156</v>
      </c>
      <c r="H40" s="114">
        <v>118</v>
      </c>
      <c r="I40" s="140">
        <v>167</v>
      </c>
      <c r="J40" s="115">
        <v>29</v>
      </c>
      <c r="K40" s="116">
        <v>17.365269461077844</v>
      </c>
    </row>
    <row r="41" spans="1:11" ht="14.1" customHeight="1" x14ac:dyDescent="0.2">
      <c r="A41" s="306"/>
      <c r="B41" s="307" t="s">
        <v>261</v>
      </c>
      <c r="C41" s="308"/>
      <c r="D41" s="113">
        <v>8.3450539146741676</v>
      </c>
      <c r="E41" s="115">
        <v>178</v>
      </c>
      <c r="F41" s="114">
        <v>108</v>
      </c>
      <c r="G41" s="114">
        <v>97</v>
      </c>
      <c r="H41" s="114">
        <v>97</v>
      </c>
      <c r="I41" s="140">
        <v>152</v>
      </c>
      <c r="J41" s="115">
        <v>26</v>
      </c>
      <c r="K41" s="116">
        <v>17.105263157894736</v>
      </c>
    </row>
    <row r="42" spans="1:11" ht="14.1" customHeight="1" x14ac:dyDescent="0.2">
      <c r="A42" s="306">
        <v>52</v>
      </c>
      <c r="B42" s="307" t="s">
        <v>262</v>
      </c>
      <c r="C42" s="308"/>
      <c r="D42" s="113">
        <v>5.2977027660571965</v>
      </c>
      <c r="E42" s="115">
        <v>113</v>
      </c>
      <c r="F42" s="114">
        <v>89</v>
      </c>
      <c r="G42" s="114">
        <v>104</v>
      </c>
      <c r="H42" s="114">
        <v>82</v>
      </c>
      <c r="I42" s="140">
        <v>128</v>
      </c>
      <c r="J42" s="115">
        <v>-15</v>
      </c>
      <c r="K42" s="116">
        <v>-11.71875</v>
      </c>
    </row>
    <row r="43" spans="1:11" ht="14.1" customHeight="1" x14ac:dyDescent="0.2">
      <c r="A43" s="306" t="s">
        <v>263</v>
      </c>
      <c r="B43" s="307" t="s">
        <v>264</v>
      </c>
      <c r="C43" s="308"/>
      <c r="D43" s="113">
        <v>4.9695264885138304</v>
      </c>
      <c r="E43" s="115">
        <v>106</v>
      </c>
      <c r="F43" s="114">
        <v>75</v>
      </c>
      <c r="G43" s="114">
        <v>95</v>
      </c>
      <c r="H43" s="114">
        <v>74</v>
      </c>
      <c r="I43" s="140">
        <v>123</v>
      </c>
      <c r="J43" s="115">
        <v>-17</v>
      </c>
      <c r="K43" s="116">
        <v>-13.821138211382113</v>
      </c>
    </row>
    <row r="44" spans="1:11" ht="14.1" customHeight="1" x14ac:dyDescent="0.2">
      <c r="A44" s="306">
        <v>53</v>
      </c>
      <c r="B44" s="307" t="s">
        <v>265</v>
      </c>
      <c r="C44" s="308"/>
      <c r="D44" s="113">
        <v>0.56258790436005623</v>
      </c>
      <c r="E44" s="115">
        <v>12</v>
      </c>
      <c r="F44" s="114">
        <v>8</v>
      </c>
      <c r="G44" s="114">
        <v>19</v>
      </c>
      <c r="H44" s="114">
        <v>7</v>
      </c>
      <c r="I44" s="140">
        <v>9</v>
      </c>
      <c r="J44" s="115">
        <v>3</v>
      </c>
      <c r="K44" s="116">
        <v>33.333333333333336</v>
      </c>
    </row>
    <row r="45" spans="1:11" ht="14.1" customHeight="1" x14ac:dyDescent="0.2">
      <c r="A45" s="306" t="s">
        <v>266</v>
      </c>
      <c r="B45" s="307" t="s">
        <v>267</v>
      </c>
      <c r="C45" s="308"/>
      <c r="D45" s="113">
        <v>0.56258790436005623</v>
      </c>
      <c r="E45" s="115">
        <v>12</v>
      </c>
      <c r="F45" s="114">
        <v>8</v>
      </c>
      <c r="G45" s="114">
        <v>19</v>
      </c>
      <c r="H45" s="114">
        <v>6</v>
      </c>
      <c r="I45" s="140">
        <v>9</v>
      </c>
      <c r="J45" s="115">
        <v>3</v>
      </c>
      <c r="K45" s="116">
        <v>33.333333333333336</v>
      </c>
    </row>
    <row r="46" spans="1:11" ht="14.1" customHeight="1" x14ac:dyDescent="0.2">
      <c r="A46" s="306">
        <v>54</v>
      </c>
      <c r="B46" s="307" t="s">
        <v>268</v>
      </c>
      <c r="C46" s="308"/>
      <c r="D46" s="113">
        <v>2.9535864978902953</v>
      </c>
      <c r="E46" s="115">
        <v>63</v>
      </c>
      <c r="F46" s="114">
        <v>55</v>
      </c>
      <c r="G46" s="114">
        <v>62</v>
      </c>
      <c r="H46" s="114">
        <v>55</v>
      </c>
      <c r="I46" s="140">
        <v>67</v>
      </c>
      <c r="J46" s="115">
        <v>-4</v>
      </c>
      <c r="K46" s="116">
        <v>-5.9701492537313436</v>
      </c>
    </row>
    <row r="47" spans="1:11" ht="14.1" customHeight="1" x14ac:dyDescent="0.2">
      <c r="A47" s="306">
        <v>61</v>
      </c>
      <c r="B47" s="307" t="s">
        <v>269</v>
      </c>
      <c r="C47" s="308"/>
      <c r="D47" s="113">
        <v>4.0318799812470703</v>
      </c>
      <c r="E47" s="115">
        <v>86</v>
      </c>
      <c r="F47" s="114">
        <v>35</v>
      </c>
      <c r="G47" s="114">
        <v>55</v>
      </c>
      <c r="H47" s="114">
        <v>27</v>
      </c>
      <c r="I47" s="140">
        <v>61</v>
      </c>
      <c r="J47" s="115">
        <v>25</v>
      </c>
      <c r="K47" s="116">
        <v>40.983606557377051</v>
      </c>
    </row>
    <row r="48" spans="1:11" ht="14.1" customHeight="1" x14ac:dyDescent="0.2">
      <c r="A48" s="306">
        <v>62</v>
      </c>
      <c r="B48" s="307" t="s">
        <v>270</v>
      </c>
      <c r="C48" s="308"/>
      <c r="D48" s="113">
        <v>7.1261134552273795</v>
      </c>
      <c r="E48" s="115">
        <v>152</v>
      </c>
      <c r="F48" s="114">
        <v>114</v>
      </c>
      <c r="G48" s="114">
        <v>182</v>
      </c>
      <c r="H48" s="114">
        <v>95</v>
      </c>
      <c r="I48" s="140">
        <v>117</v>
      </c>
      <c r="J48" s="115">
        <v>35</v>
      </c>
      <c r="K48" s="116">
        <v>29.914529914529915</v>
      </c>
    </row>
    <row r="49" spans="1:11" ht="14.1" customHeight="1" x14ac:dyDescent="0.2">
      <c r="A49" s="306">
        <v>63</v>
      </c>
      <c r="B49" s="307" t="s">
        <v>271</v>
      </c>
      <c r="C49" s="308"/>
      <c r="D49" s="113">
        <v>2.2034692920768868</v>
      </c>
      <c r="E49" s="115">
        <v>47</v>
      </c>
      <c r="F49" s="114">
        <v>44</v>
      </c>
      <c r="G49" s="114">
        <v>52</v>
      </c>
      <c r="H49" s="114">
        <v>34</v>
      </c>
      <c r="I49" s="140">
        <v>51</v>
      </c>
      <c r="J49" s="115">
        <v>-4</v>
      </c>
      <c r="K49" s="116">
        <v>-7.8431372549019605</v>
      </c>
    </row>
    <row r="50" spans="1:11" ht="14.1" customHeight="1" x14ac:dyDescent="0.2">
      <c r="A50" s="306" t="s">
        <v>272</v>
      </c>
      <c r="B50" s="307" t="s">
        <v>273</v>
      </c>
      <c r="C50" s="308"/>
      <c r="D50" s="113">
        <v>0.32817627754336615</v>
      </c>
      <c r="E50" s="115">
        <v>7</v>
      </c>
      <c r="F50" s="114">
        <v>6</v>
      </c>
      <c r="G50" s="114">
        <v>13</v>
      </c>
      <c r="H50" s="114">
        <v>6</v>
      </c>
      <c r="I50" s="140">
        <v>17</v>
      </c>
      <c r="J50" s="115">
        <v>-10</v>
      </c>
      <c r="K50" s="116">
        <v>-58.823529411764703</v>
      </c>
    </row>
    <row r="51" spans="1:11" ht="14.1" customHeight="1" x14ac:dyDescent="0.2">
      <c r="A51" s="306" t="s">
        <v>274</v>
      </c>
      <c r="B51" s="307" t="s">
        <v>275</v>
      </c>
      <c r="C51" s="308"/>
      <c r="D51" s="113">
        <v>1.6408813877168307</v>
      </c>
      <c r="E51" s="115">
        <v>35</v>
      </c>
      <c r="F51" s="114">
        <v>33</v>
      </c>
      <c r="G51" s="114">
        <v>29</v>
      </c>
      <c r="H51" s="114">
        <v>27</v>
      </c>
      <c r="I51" s="140">
        <v>33</v>
      </c>
      <c r="J51" s="115">
        <v>2</v>
      </c>
      <c r="K51" s="116">
        <v>6.0606060606060606</v>
      </c>
    </row>
    <row r="52" spans="1:11" ht="14.1" customHeight="1" x14ac:dyDescent="0.2">
      <c r="A52" s="306">
        <v>71</v>
      </c>
      <c r="B52" s="307" t="s">
        <v>276</v>
      </c>
      <c r="C52" s="308"/>
      <c r="D52" s="113">
        <v>14.6741678387248</v>
      </c>
      <c r="E52" s="115">
        <v>313</v>
      </c>
      <c r="F52" s="114">
        <v>192</v>
      </c>
      <c r="G52" s="114">
        <v>182</v>
      </c>
      <c r="H52" s="114">
        <v>137</v>
      </c>
      <c r="I52" s="140">
        <v>215</v>
      </c>
      <c r="J52" s="115">
        <v>98</v>
      </c>
      <c r="K52" s="116">
        <v>45.581395348837212</v>
      </c>
    </row>
    <row r="53" spans="1:11" ht="14.1" customHeight="1" x14ac:dyDescent="0.2">
      <c r="A53" s="306" t="s">
        <v>277</v>
      </c>
      <c r="B53" s="307" t="s">
        <v>278</v>
      </c>
      <c r="C53" s="308"/>
      <c r="D53" s="113">
        <v>9.6577590248476319</v>
      </c>
      <c r="E53" s="115">
        <v>206</v>
      </c>
      <c r="F53" s="114">
        <v>131</v>
      </c>
      <c r="G53" s="114">
        <v>108</v>
      </c>
      <c r="H53" s="114">
        <v>62</v>
      </c>
      <c r="I53" s="140">
        <v>121</v>
      </c>
      <c r="J53" s="115">
        <v>85</v>
      </c>
      <c r="K53" s="116">
        <v>70.247933884297524</v>
      </c>
    </row>
    <row r="54" spans="1:11" ht="14.1" customHeight="1" x14ac:dyDescent="0.2">
      <c r="A54" s="306" t="s">
        <v>279</v>
      </c>
      <c r="B54" s="307" t="s">
        <v>280</v>
      </c>
      <c r="C54" s="308"/>
      <c r="D54" s="113">
        <v>4.2662916080637601</v>
      </c>
      <c r="E54" s="115">
        <v>91</v>
      </c>
      <c r="F54" s="114">
        <v>55</v>
      </c>
      <c r="G54" s="114">
        <v>68</v>
      </c>
      <c r="H54" s="114">
        <v>67</v>
      </c>
      <c r="I54" s="140">
        <v>81</v>
      </c>
      <c r="J54" s="115">
        <v>10</v>
      </c>
      <c r="K54" s="116">
        <v>12.345679012345679</v>
      </c>
    </row>
    <row r="55" spans="1:11" ht="14.1" customHeight="1" x14ac:dyDescent="0.2">
      <c r="A55" s="306">
        <v>72</v>
      </c>
      <c r="B55" s="307" t="s">
        <v>281</v>
      </c>
      <c r="C55" s="308"/>
      <c r="D55" s="113">
        <v>1.5002344116268167</v>
      </c>
      <c r="E55" s="115">
        <v>32</v>
      </c>
      <c r="F55" s="114">
        <v>11</v>
      </c>
      <c r="G55" s="114">
        <v>13</v>
      </c>
      <c r="H55" s="114">
        <v>22</v>
      </c>
      <c r="I55" s="140">
        <v>25</v>
      </c>
      <c r="J55" s="115">
        <v>7</v>
      </c>
      <c r="K55" s="116">
        <v>28</v>
      </c>
    </row>
    <row r="56" spans="1:11" ht="14.1" customHeight="1" x14ac:dyDescent="0.2">
      <c r="A56" s="306" t="s">
        <v>282</v>
      </c>
      <c r="B56" s="307" t="s">
        <v>283</v>
      </c>
      <c r="C56" s="308"/>
      <c r="D56" s="113">
        <v>0.37505860290670417</v>
      </c>
      <c r="E56" s="115">
        <v>8</v>
      </c>
      <c r="F56" s="114">
        <v>3</v>
      </c>
      <c r="G56" s="114" t="s">
        <v>513</v>
      </c>
      <c r="H56" s="114" t="s">
        <v>513</v>
      </c>
      <c r="I56" s="140" t="s">
        <v>513</v>
      </c>
      <c r="J56" s="115" t="s">
        <v>513</v>
      </c>
      <c r="K56" s="116" t="s">
        <v>513</v>
      </c>
    </row>
    <row r="57" spans="1:11" ht="14.1" customHeight="1" x14ac:dyDescent="0.2">
      <c r="A57" s="306" t="s">
        <v>284</v>
      </c>
      <c r="B57" s="307" t="s">
        <v>285</v>
      </c>
      <c r="C57" s="308"/>
      <c r="D57" s="113">
        <v>0.89076418190342244</v>
      </c>
      <c r="E57" s="115">
        <v>19</v>
      </c>
      <c r="F57" s="114">
        <v>8</v>
      </c>
      <c r="G57" s="114">
        <v>8</v>
      </c>
      <c r="H57" s="114">
        <v>16</v>
      </c>
      <c r="I57" s="140">
        <v>21</v>
      </c>
      <c r="J57" s="115">
        <v>-2</v>
      </c>
      <c r="K57" s="116">
        <v>-9.5238095238095237</v>
      </c>
    </row>
    <row r="58" spans="1:11" ht="14.1" customHeight="1" x14ac:dyDescent="0.2">
      <c r="A58" s="306">
        <v>73</v>
      </c>
      <c r="B58" s="307" t="s">
        <v>286</v>
      </c>
      <c r="C58" s="308"/>
      <c r="D58" s="113">
        <v>0.56258790436005623</v>
      </c>
      <c r="E58" s="115">
        <v>12</v>
      </c>
      <c r="F58" s="114">
        <v>5</v>
      </c>
      <c r="G58" s="114">
        <v>13</v>
      </c>
      <c r="H58" s="114">
        <v>7</v>
      </c>
      <c r="I58" s="140">
        <v>5</v>
      </c>
      <c r="J58" s="115">
        <v>7</v>
      </c>
      <c r="K58" s="116">
        <v>140</v>
      </c>
    </row>
    <row r="59" spans="1:11" ht="14.1" customHeight="1" x14ac:dyDescent="0.2">
      <c r="A59" s="306" t="s">
        <v>287</v>
      </c>
      <c r="B59" s="307" t="s">
        <v>288</v>
      </c>
      <c r="C59" s="308"/>
      <c r="D59" s="113">
        <v>0.46882325363338023</v>
      </c>
      <c r="E59" s="115">
        <v>10</v>
      </c>
      <c r="F59" s="114" t="s">
        <v>513</v>
      </c>
      <c r="G59" s="114">
        <v>13</v>
      </c>
      <c r="H59" s="114">
        <v>6</v>
      </c>
      <c r="I59" s="140">
        <v>4</v>
      </c>
      <c r="J59" s="115">
        <v>6</v>
      </c>
      <c r="K59" s="116">
        <v>150</v>
      </c>
    </row>
    <row r="60" spans="1:11" ht="14.1" customHeight="1" x14ac:dyDescent="0.2">
      <c r="A60" s="306">
        <v>81</v>
      </c>
      <c r="B60" s="307" t="s">
        <v>289</v>
      </c>
      <c r="C60" s="308"/>
      <c r="D60" s="113">
        <v>3.3755274261603376</v>
      </c>
      <c r="E60" s="115">
        <v>72</v>
      </c>
      <c r="F60" s="114">
        <v>61</v>
      </c>
      <c r="G60" s="114">
        <v>77</v>
      </c>
      <c r="H60" s="114">
        <v>61</v>
      </c>
      <c r="I60" s="140">
        <v>78</v>
      </c>
      <c r="J60" s="115">
        <v>-6</v>
      </c>
      <c r="K60" s="116">
        <v>-7.6923076923076925</v>
      </c>
    </row>
    <row r="61" spans="1:11" ht="14.1" customHeight="1" x14ac:dyDescent="0.2">
      <c r="A61" s="306" t="s">
        <v>290</v>
      </c>
      <c r="B61" s="307" t="s">
        <v>291</v>
      </c>
      <c r="C61" s="308"/>
      <c r="D61" s="113">
        <v>0.70323488045007032</v>
      </c>
      <c r="E61" s="115">
        <v>15</v>
      </c>
      <c r="F61" s="114">
        <v>15</v>
      </c>
      <c r="G61" s="114">
        <v>23</v>
      </c>
      <c r="H61" s="114">
        <v>19</v>
      </c>
      <c r="I61" s="140">
        <v>26</v>
      </c>
      <c r="J61" s="115">
        <v>-11</v>
      </c>
      <c r="K61" s="116">
        <v>-42.307692307692307</v>
      </c>
    </row>
    <row r="62" spans="1:11" ht="14.1" customHeight="1" x14ac:dyDescent="0.2">
      <c r="A62" s="306" t="s">
        <v>292</v>
      </c>
      <c r="B62" s="307" t="s">
        <v>293</v>
      </c>
      <c r="C62" s="308"/>
      <c r="D62" s="113">
        <v>1.3127051101734646</v>
      </c>
      <c r="E62" s="115">
        <v>28</v>
      </c>
      <c r="F62" s="114">
        <v>19</v>
      </c>
      <c r="G62" s="114">
        <v>27</v>
      </c>
      <c r="H62" s="114">
        <v>19</v>
      </c>
      <c r="I62" s="140">
        <v>22</v>
      </c>
      <c r="J62" s="115">
        <v>6</v>
      </c>
      <c r="K62" s="116">
        <v>27.272727272727273</v>
      </c>
    </row>
    <row r="63" spans="1:11" ht="14.1" customHeight="1" x14ac:dyDescent="0.2">
      <c r="A63" s="306"/>
      <c r="B63" s="307" t="s">
        <v>294</v>
      </c>
      <c r="C63" s="308"/>
      <c r="D63" s="113">
        <v>1.3127051101734646</v>
      </c>
      <c r="E63" s="115">
        <v>28</v>
      </c>
      <c r="F63" s="114">
        <v>18</v>
      </c>
      <c r="G63" s="114">
        <v>26</v>
      </c>
      <c r="H63" s="114">
        <v>17</v>
      </c>
      <c r="I63" s="140">
        <v>22</v>
      </c>
      <c r="J63" s="115">
        <v>6</v>
      </c>
      <c r="K63" s="116">
        <v>27.272727272727273</v>
      </c>
    </row>
    <row r="64" spans="1:11" ht="14.1" customHeight="1" x14ac:dyDescent="0.2">
      <c r="A64" s="306" t="s">
        <v>295</v>
      </c>
      <c r="B64" s="307" t="s">
        <v>296</v>
      </c>
      <c r="C64" s="308"/>
      <c r="D64" s="113">
        <v>0.4219409282700422</v>
      </c>
      <c r="E64" s="115">
        <v>9</v>
      </c>
      <c r="F64" s="114">
        <v>8</v>
      </c>
      <c r="G64" s="114">
        <v>8</v>
      </c>
      <c r="H64" s="114" t="s">
        <v>513</v>
      </c>
      <c r="I64" s="140">
        <v>6</v>
      </c>
      <c r="J64" s="115">
        <v>3</v>
      </c>
      <c r="K64" s="116">
        <v>50</v>
      </c>
    </row>
    <row r="65" spans="1:11" ht="14.1" customHeight="1" x14ac:dyDescent="0.2">
      <c r="A65" s="306" t="s">
        <v>297</v>
      </c>
      <c r="B65" s="307" t="s">
        <v>298</v>
      </c>
      <c r="C65" s="308"/>
      <c r="D65" s="113">
        <v>0.46882325363338023</v>
      </c>
      <c r="E65" s="115">
        <v>10</v>
      </c>
      <c r="F65" s="114">
        <v>9</v>
      </c>
      <c r="G65" s="114">
        <v>12</v>
      </c>
      <c r="H65" s="114">
        <v>14</v>
      </c>
      <c r="I65" s="140">
        <v>14</v>
      </c>
      <c r="J65" s="115">
        <v>-4</v>
      </c>
      <c r="K65" s="116">
        <v>-28.571428571428573</v>
      </c>
    </row>
    <row r="66" spans="1:11" ht="14.1" customHeight="1" x14ac:dyDescent="0.2">
      <c r="A66" s="306">
        <v>82</v>
      </c>
      <c r="B66" s="307" t="s">
        <v>299</v>
      </c>
      <c r="C66" s="308"/>
      <c r="D66" s="113">
        <v>2.3441162681669012</v>
      </c>
      <c r="E66" s="115">
        <v>50</v>
      </c>
      <c r="F66" s="114">
        <v>52</v>
      </c>
      <c r="G66" s="114">
        <v>80</v>
      </c>
      <c r="H66" s="114">
        <v>51</v>
      </c>
      <c r="I66" s="140">
        <v>65</v>
      </c>
      <c r="J66" s="115">
        <v>-15</v>
      </c>
      <c r="K66" s="116">
        <v>-23.076923076923077</v>
      </c>
    </row>
    <row r="67" spans="1:11" ht="14.1" customHeight="1" x14ac:dyDescent="0.2">
      <c r="A67" s="306" t="s">
        <v>300</v>
      </c>
      <c r="B67" s="307" t="s">
        <v>301</v>
      </c>
      <c r="C67" s="308"/>
      <c r="D67" s="113">
        <v>1.7815283638068449</v>
      </c>
      <c r="E67" s="115">
        <v>38</v>
      </c>
      <c r="F67" s="114">
        <v>36</v>
      </c>
      <c r="G67" s="114">
        <v>74</v>
      </c>
      <c r="H67" s="114">
        <v>44</v>
      </c>
      <c r="I67" s="140">
        <v>54</v>
      </c>
      <c r="J67" s="115">
        <v>-16</v>
      </c>
      <c r="K67" s="116">
        <v>-29.62962962962963</v>
      </c>
    </row>
    <row r="68" spans="1:11" ht="14.1" customHeight="1" x14ac:dyDescent="0.2">
      <c r="A68" s="306" t="s">
        <v>302</v>
      </c>
      <c r="B68" s="307" t="s">
        <v>303</v>
      </c>
      <c r="C68" s="308"/>
      <c r="D68" s="113">
        <v>0.23441162681669012</v>
      </c>
      <c r="E68" s="115">
        <v>5</v>
      </c>
      <c r="F68" s="114">
        <v>12</v>
      </c>
      <c r="G68" s="114">
        <v>3</v>
      </c>
      <c r="H68" s="114">
        <v>5</v>
      </c>
      <c r="I68" s="140">
        <v>8</v>
      </c>
      <c r="J68" s="115">
        <v>-3</v>
      </c>
      <c r="K68" s="116">
        <v>-37.5</v>
      </c>
    </row>
    <row r="69" spans="1:11" ht="14.1" customHeight="1" x14ac:dyDescent="0.2">
      <c r="A69" s="306">
        <v>83</v>
      </c>
      <c r="B69" s="307" t="s">
        <v>304</v>
      </c>
      <c r="C69" s="308"/>
      <c r="D69" s="113">
        <v>3.3755274261603376</v>
      </c>
      <c r="E69" s="115">
        <v>72</v>
      </c>
      <c r="F69" s="114">
        <v>59</v>
      </c>
      <c r="G69" s="114">
        <v>131</v>
      </c>
      <c r="H69" s="114">
        <v>43</v>
      </c>
      <c r="I69" s="140">
        <v>75</v>
      </c>
      <c r="J69" s="115">
        <v>-3</v>
      </c>
      <c r="K69" s="116">
        <v>-4</v>
      </c>
    </row>
    <row r="70" spans="1:11" ht="14.1" customHeight="1" x14ac:dyDescent="0.2">
      <c r="A70" s="306" t="s">
        <v>305</v>
      </c>
      <c r="B70" s="307" t="s">
        <v>306</v>
      </c>
      <c r="C70" s="308"/>
      <c r="D70" s="113">
        <v>2.578527894983591</v>
      </c>
      <c r="E70" s="115">
        <v>55</v>
      </c>
      <c r="F70" s="114">
        <v>48</v>
      </c>
      <c r="G70" s="114">
        <v>121</v>
      </c>
      <c r="H70" s="114">
        <v>31</v>
      </c>
      <c r="I70" s="140">
        <v>66</v>
      </c>
      <c r="J70" s="115">
        <v>-11</v>
      </c>
      <c r="K70" s="116">
        <v>-16.666666666666668</v>
      </c>
    </row>
    <row r="71" spans="1:11" ht="14.1" customHeight="1" x14ac:dyDescent="0.2">
      <c r="A71" s="306"/>
      <c r="B71" s="307" t="s">
        <v>307</v>
      </c>
      <c r="C71" s="308"/>
      <c r="D71" s="113">
        <v>1.2658227848101267</v>
      </c>
      <c r="E71" s="115">
        <v>27</v>
      </c>
      <c r="F71" s="114">
        <v>29</v>
      </c>
      <c r="G71" s="114">
        <v>92</v>
      </c>
      <c r="H71" s="114">
        <v>21</v>
      </c>
      <c r="I71" s="140">
        <v>42</v>
      </c>
      <c r="J71" s="115">
        <v>-15</v>
      </c>
      <c r="K71" s="116">
        <v>-35.714285714285715</v>
      </c>
    </row>
    <row r="72" spans="1:11" ht="14.1" customHeight="1" x14ac:dyDescent="0.2">
      <c r="A72" s="306">
        <v>84</v>
      </c>
      <c r="B72" s="307" t="s">
        <v>308</v>
      </c>
      <c r="C72" s="308"/>
      <c r="D72" s="113">
        <v>0.28129395218002812</v>
      </c>
      <c r="E72" s="115">
        <v>6</v>
      </c>
      <c r="F72" s="114" t="s">
        <v>513</v>
      </c>
      <c r="G72" s="114">
        <v>21</v>
      </c>
      <c r="H72" s="114">
        <v>5</v>
      </c>
      <c r="I72" s="140">
        <v>4</v>
      </c>
      <c r="J72" s="115">
        <v>2</v>
      </c>
      <c r="K72" s="116">
        <v>50</v>
      </c>
    </row>
    <row r="73" spans="1:11" ht="14.1" customHeight="1" x14ac:dyDescent="0.2">
      <c r="A73" s="306" t="s">
        <v>309</v>
      </c>
      <c r="B73" s="307" t="s">
        <v>310</v>
      </c>
      <c r="C73" s="308"/>
      <c r="D73" s="113">
        <v>0.14064697609001406</v>
      </c>
      <c r="E73" s="115">
        <v>3</v>
      </c>
      <c r="F73" s="114">
        <v>0</v>
      </c>
      <c r="G73" s="114">
        <v>13</v>
      </c>
      <c r="H73" s="114">
        <v>3</v>
      </c>
      <c r="I73" s="140">
        <v>3</v>
      </c>
      <c r="J73" s="115">
        <v>0</v>
      </c>
      <c r="K73" s="116">
        <v>0</v>
      </c>
    </row>
    <row r="74" spans="1:11" ht="14.1" customHeight="1" x14ac:dyDescent="0.2">
      <c r="A74" s="306" t="s">
        <v>311</v>
      </c>
      <c r="B74" s="307" t="s">
        <v>312</v>
      </c>
      <c r="C74" s="308"/>
      <c r="D74" s="113" t="s">
        <v>513</v>
      </c>
      <c r="E74" s="115" t="s">
        <v>513</v>
      </c>
      <c r="F74" s="114">
        <v>0</v>
      </c>
      <c r="G74" s="114">
        <v>0</v>
      </c>
      <c r="H74" s="114">
        <v>0</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0</v>
      </c>
      <c r="H76" s="114">
        <v>0</v>
      </c>
      <c r="I76" s="140" t="s">
        <v>513</v>
      </c>
      <c r="J76" s="115" t="s">
        <v>513</v>
      </c>
      <c r="K76" s="116" t="s">
        <v>513</v>
      </c>
    </row>
    <row r="77" spans="1:11" ht="14.1" customHeight="1" x14ac:dyDescent="0.2">
      <c r="A77" s="306">
        <v>92</v>
      </c>
      <c r="B77" s="307" t="s">
        <v>316</v>
      </c>
      <c r="C77" s="308"/>
      <c r="D77" s="113">
        <v>0.98452883263009849</v>
      </c>
      <c r="E77" s="115">
        <v>21</v>
      </c>
      <c r="F77" s="114">
        <v>18</v>
      </c>
      <c r="G77" s="114">
        <v>31</v>
      </c>
      <c r="H77" s="114">
        <v>16</v>
      </c>
      <c r="I77" s="140">
        <v>29</v>
      </c>
      <c r="J77" s="115">
        <v>-8</v>
      </c>
      <c r="K77" s="116">
        <v>-27.586206896551722</v>
      </c>
    </row>
    <row r="78" spans="1:11" ht="14.1" customHeight="1" x14ac:dyDescent="0.2">
      <c r="A78" s="306">
        <v>93</v>
      </c>
      <c r="B78" s="307" t="s">
        <v>317</v>
      </c>
      <c r="C78" s="308"/>
      <c r="D78" s="113">
        <v>0.65635255508673229</v>
      </c>
      <c r="E78" s="115">
        <v>14</v>
      </c>
      <c r="F78" s="114">
        <v>15</v>
      </c>
      <c r="G78" s="114">
        <v>20</v>
      </c>
      <c r="H78" s="114">
        <v>13</v>
      </c>
      <c r="I78" s="140">
        <v>12</v>
      </c>
      <c r="J78" s="115">
        <v>2</v>
      </c>
      <c r="K78" s="116">
        <v>16.666666666666668</v>
      </c>
    </row>
    <row r="79" spans="1:11" ht="14.1" customHeight="1" x14ac:dyDescent="0.2">
      <c r="A79" s="306">
        <v>94</v>
      </c>
      <c r="B79" s="307" t="s">
        <v>318</v>
      </c>
      <c r="C79" s="308"/>
      <c r="D79" s="113">
        <v>0.75011720581340835</v>
      </c>
      <c r="E79" s="115">
        <v>16</v>
      </c>
      <c r="F79" s="114">
        <v>25</v>
      </c>
      <c r="G79" s="114">
        <v>39</v>
      </c>
      <c r="H79" s="114">
        <v>24</v>
      </c>
      <c r="I79" s="140">
        <v>23</v>
      </c>
      <c r="J79" s="115">
        <v>-7</v>
      </c>
      <c r="K79" s="116">
        <v>-30.434782608695652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0.75011720581340835</v>
      </c>
      <c r="E81" s="143">
        <v>16</v>
      </c>
      <c r="F81" s="144">
        <v>21</v>
      </c>
      <c r="G81" s="144">
        <v>11</v>
      </c>
      <c r="H81" s="144">
        <v>12</v>
      </c>
      <c r="I81" s="145">
        <v>14</v>
      </c>
      <c r="J81" s="143">
        <v>2</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26161</v>
      </c>
      <c r="C10" s="114">
        <v>14523</v>
      </c>
      <c r="D10" s="114">
        <v>11638</v>
      </c>
      <c r="E10" s="114">
        <v>20286</v>
      </c>
      <c r="F10" s="114">
        <v>5135</v>
      </c>
      <c r="G10" s="114">
        <v>2977</v>
      </c>
      <c r="H10" s="114">
        <v>7249</v>
      </c>
      <c r="I10" s="115">
        <v>4940</v>
      </c>
      <c r="J10" s="114">
        <v>3418</v>
      </c>
      <c r="K10" s="114">
        <v>1522</v>
      </c>
      <c r="L10" s="423">
        <v>1345</v>
      </c>
      <c r="M10" s="424">
        <v>1802</v>
      </c>
    </row>
    <row r="11" spans="1:13" ht="11.1" customHeight="1" x14ac:dyDescent="0.2">
      <c r="A11" s="422" t="s">
        <v>387</v>
      </c>
      <c r="B11" s="115">
        <v>26601</v>
      </c>
      <c r="C11" s="114">
        <v>14774</v>
      </c>
      <c r="D11" s="114">
        <v>11827</v>
      </c>
      <c r="E11" s="114">
        <v>20589</v>
      </c>
      <c r="F11" s="114">
        <v>5273</v>
      </c>
      <c r="G11" s="114">
        <v>2951</v>
      </c>
      <c r="H11" s="114">
        <v>7554</v>
      </c>
      <c r="I11" s="115">
        <v>5020</v>
      </c>
      <c r="J11" s="114">
        <v>3397</v>
      </c>
      <c r="K11" s="114">
        <v>1623</v>
      </c>
      <c r="L11" s="423">
        <v>1614</v>
      </c>
      <c r="M11" s="424">
        <v>1430</v>
      </c>
    </row>
    <row r="12" spans="1:13" ht="11.1" customHeight="1" x14ac:dyDescent="0.2">
      <c r="A12" s="422" t="s">
        <v>388</v>
      </c>
      <c r="B12" s="115">
        <v>27035</v>
      </c>
      <c r="C12" s="114">
        <v>14987</v>
      </c>
      <c r="D12" s="114">
        <v>12048</v>
      </c>
      <c r="E12" s="114">
        <v>20775</v>
      </c>
      <c r="F12" s="114">
        <v>5501</v>
      </c>
      <c r="G12" s="114">
        <v>3222</v>
      </c>
      <c r="H12" s="114">
        <v>7673</v>
      </c>
      <c r="I12" s="115">
        <v>5038</v>
      </c>
      <c r="J12" s="114">
        <v>3355</v>
      </c>
      <c r="K12" s="114">
        <v>1683</v>
      </c>
      <c r="L12" s="423">
        <v>2319</v>
      </c>
      <c r="M12" s="424">
        <v>1965</v>
      </c>
    </row>
    <row r="13" spans="1:13" s="110" customFormat="1" ht="11.1" customHeight="1" x14ac:dyDescent="0.2">
      <c r="A13" s="422" t="s">
        <v>389</v>
      </c>
      <c r="B13" s="115">
        <v>26831</v>
      </c>
      <c r="C13" s="114">
        <v>14717</v>
      </c>
      <c r="D13" s="114">
        <v>12114</v>
      </c>
      <c r="E13" s="114">
        <v>20501</v>
      </c>
      <c r="F13" s="114">
        <v>5581</v>
      </c>
      <c r="G13" s="114">
        <v>3095</v>
      </c>
      <c r="H13" s="114">
        <v>7733</v>
      </c>
      <c r="I13" s="115">
        <v>5093</v>
      </c>
      <c r="J13" s="114">
        <v>3389</v>
      </c>
      <c r="K13" s="114">
        <v>1704</v>
      </c>
      <c r="L13" s="423">
        <v>1370</v>
      </c>
      <c r="M13" s="424">
        <v>1578</v>
      </c>
    </row>
    <row r="14" spans="1:13" ht="15" customHeight="1" x14ac:dyDescent="0.2">
      <c r="A14" s="422" t="s">
        <v>390</v>
      </c>
      <c r="B14" s="115">
        <v>26904</v>
      </c>
      <c r="C14" s="114">
        <v>14726</v>
      </c>
      <c r="D14" s="114">
        <v>12178</v>
      </c>
      <c r="E14" s="114">
        <v>19966</v>
      </c>
      <c r="F14" s="114">
        <v>6246</v>
      </c>
      <c r="G14" s="114">
        <v>3033</v>
      </c>
      <c r="H14" s="114">
        <v>7851</v>
      </c>
      <c r="I14" s="115">
        <v>5024</v>
      </c>
      <c r="J14" s="114">
        <v>3307</v>
      </c>
      <c r="K14" s="114">
        <v>1717</v>
      </c>
      <c r="L14" s="423">
        <v>1934</v>
      </c>
      <c r="M14" s="424">
        <v>1923</v>
      </c>
    </row>
    <row r="15" spans="1:13" ht="11.1" customHeight="1" x14ac:dyDescent="0.2">
      <c r="A15" s="422" t="s">
        <v>387</v>
      </c>
      <c r="B15" s="115">
        <v>26819</v>
      </c>
      <c r="C15" s="114">
        <v>14879</v>
      </c>
      <c r="D15" s="114">
        <v>11940</v>
      </c>
      <c r="E15" s="114">
        <v>20001</v>
      </c>
      <c r="F15" s="114">
        <v>6113</v>
      </c>
      <c r="G15" s="114">
        <v>3005</v>
      </c>
      <c r="H15" s="114">
        <v>7887</v>
      </c>
      <c r="I15" s="115">
        <v>5047</v>
      </c>
      <c r="J15" s="114">
        <v>3296</v>
      </c>
      <c r="K15" s="114">
        <v>1751</v>
      </c>
      <c r="L15" s="423">
        <v>1737</v>
      </c>
      <c r="M15" s="424">
        <v>1476</v>
      </c>
    </row>
    <row r="16" spans="1:13" ht="11.1" customHeight="1" x14ac:dyDescent="0.2">
      <c r="A16" s="422" t="s">
        <v>388</v>
      </c>
      <c r="B16" s="115">
        <v>27318</v>
      </c>
      <c r="C16" s="114">
        <v>15163</v>
      </c>
      <c r="D16" s="114">
        <v>12155</v>
      </c>
      <c r="E16" s="114">
        <v>20962</v>
      </c>
      <c r="F16" s="114">
        <v>6317</v>
      </c>
      <c r="G16" s="114">
        <v>3297</v>
      </c>
      <c r="H16" s="114">
        <v>8073</v>
      </c>
      <c r="I16" s="115">
        <v>5080</v>
      </c>
      <c r="J16" s="114">
        <v>3287</v>
      </c>
      <c r="K16" s="114">
        <v>1793</v>
      </c>
      <c r="L16" s="423">
        <v>2424</v>
      </c>
      <c r="M16" s="424">
        <v>1952</v>
      </c>
    </row>
    <row r="17" spans="1:13" s="110" customFormat="1" ht="11.1" customHeight="1" x14ac:dyDescent="0.2">
      <c r="A17" s="422" t="s">
        <v>389</v>
      </c>
      <c r="B17" s="115">
        <v>27078</v>
      </c>
      <c r="C17" s="114">
        <v>14950</v>
      </c>
      <c r="D17" s="114">
        <v>12128</v>
      </c>
      <c r="E17" s="114">
        <v>20724</v>
      </c>
      <c r="F17" s="114">
        <v>6330</v>
      </c>
      <c r="G17" s="114">
        <v>3163</v>
      </c>
      <c r="H17" s="114">
        <v>8120</v>
      </c>
      <c r="I17" s="115">
        <v>5082</v>
      </c>
      <c r="J17" s="114">
        <v>3254</v>
      </c>
      <c r="K17" s="114">
        <v>1828</v>
      </c>
      <c r="L17" s="423">
        <v>1332</v>
      </c>
      <c r="M17" s="424">
        <v>1697</v>
      </c>
    </row>
    <row r="18" spans="1:13" ht="15" customHeight="1" x14ac:dyDescent="0.2">
      <c r="A18" s="422" t="s">
        <v>391</v>
      </c>
      <c r="B18" s="115">
        <v>26970</v>
      </c>
      <c r="C18" s="114">
        <v>14852</v>
      </c>
      <c r="D18" s="114">
        <v>12118</v>
      </c>
      <c r="E18" s="114">
        <v>20380</v>
      </c>
      <c r="F18" s="114">
        <v>6541</v>
      </c>
      <c r="G18" s="114">
        <v>2993</v>
      </c>
      <c r="H18" s="114">
        <v>8254</v>
      </c>
      <c r="I18" s="115">
        <v>4995</v>
      </c>
      <c r="J18" s="114">
        <v>3210</v>
      </c>
      <c r="K18" s="114">
        <v>1785</v>
      </c>
      <c r="L18" s="423">
        <v>1754</v>
      </c>
      <c r="M18" s="424">
        <v>1862</v>
      </c>
    </row>
    <row r="19" spans="1:13" ht="11.1" customHeight="1" x14ac:dyDescent="0.2">
      <c r="A19" s="422" t="s">
        <v>387</v>
      </c>
      <c r="B19" s="115">
        <v>27082</v>
      </c>
      <c r="C19" s="114">
        <v>14968</v>
      </c>
      <c r="D19" s="114">
        <v>12114</v>
      </c>
      <c r="E19" s="114">
        <v>20415</v>
      </c>
      <c r="F19" s="114">
        <v>6603</v>
      </c>
      <c r="G19" s="114">
        <v>2917</v>
      </c>
      <c r="H19" s="114">
        <v>8399</v>
      </c>
      <c r="I19" s="115">
        <v>5135</v>
      </c>
      <c r="J19" s="114">
        <v>3288</v>
      </c>
      <c r="K19" s="114">
        <v>1847</v>
      </c>
      <c r="L19" s="423">
        <v>1427</v>
      </c>
      <c r="M19" s="424">
        <v>1372</v>
      </c>
    </row>
    <row r="20" spans="1:13" ht="11.1" customHeight="1" x14ac:dyDescent="0.2">
      <c r="A20" s="422" t="s">
        <v>388</v>
      </c>
      <c r="B20" s="115">
        <v>27248</v>
      </c>
      <c r="C20" s="114">
        <v>15006</v>
      </c>
      <c r="D20" s="114">
        <v>12242</v>
      </c>
      <c r="E20" s="114">
        <v>20631</v>
      </c>
      <c r="F20" s="114">
        <v>6588</v>
      </c>
      <c r="G20" s="114">
        <v>3091</v>
      </c>
      <c r="H20" s="114">
        <v>8499</v>
      </c>
      <c r="I20" s="115">
        <v>5141</v>
      </c>
      <c r="J20" s="114">
        <v>3223</v>
      </c>
      <c r="K20" s="114">
        <v>1918</v>
      </c>
      <c r="L20" s="423">
        <v>2182</v>
      </c>
      <c r="M20" s="424">
        <v>2086</v>
      </c>
    </row>
    <row r="21" spans="1:13" s="110" customFormat="1" ht="11.1" customHeight="1" x14ac:dyDescent="0.2">
      <c r="A21" s="422" t="s">
        <v>389</v>
      </c>
      <c r="B21" s="115">
        <v>26935</v>
      </c>
      <c r="C21" s="114">
        <v>14697</v>
      </c>
      <c r="D21" s="114">
        <v>12238</v>
      </c>
      <c r="E21" s="114">
        <v>20349</v>
      </c>
      <c r="F21" s="114">
        <v>6545</v>
      </c>
      <c r="G21" s="114">
        <v>2933</v>
      </c>
      <c r="H21" s="114">
        <v>8527</v>
      </c>
      <c r="I21" s="115">
        <v>5208</v>
      </c>
      <c r="J21" s="114">
        <v>3271</v>
      </c>
      <c r="K21" s="114">
        <v>1937</v>
      </c>
      <c r="L21" s="423">
        <v>1097</v>
      </c>
      <c r="M21" s="424">
        <v>1455</v>
      </c>
    </row>
    <row r="22" spans="1:13" ht="15" customHeight="1" x14ac:dyDescent="0.2">
      <c r="A22" s="422" t="s">
        <v>392</v>
      </c>
      <c r="B22" s="115">
        <v>26760</v>
      </c>
      <c r="C22" s="114">
        <v>14580</v>
      </c>
      <c r="D22" s="114">
        <v>12180</v>
      </c>
      <c r="E22" s="114">
        <v>20129</v>
      </c>
      <c r="F22" s="114">
        <v>6515</v>
      </c>
      <c r="G22" s="114">
        <v>2780</v>
      </c>
      <c r="H22" s="114">
        <v>8622</v>
      </c>
      <c r="I22" s="115">
        <v>5238</v>
      </c>
      <c r="J22" s="114">
        <v>3302</v>
      </c>
      <c r="K22" s="114">
        <v>1936</v>
      </c>
      <c r="L22" s="423">
        <v>1457</v>
      </c>
      <c r="M22" s="424">
        <v>1732</v>
      </c>
    </row>
    <row r="23" spans="1:13" ht="11.1" customHeight="1" x14ac:dyDescent="0.2">
      <c r="A23" s="422" t="s">
        <v>387</v>
      </c>
      <c r="B23" s="115">
        <v>27019</v>
      </c>
      <c r="C23" s="114">
        <v>14861</v>
      </c>
      <c r="D23" s="114">
        <v>12158</v>
      </c>
      <c r="E23" s="114">
        <v>20319</v>
      </c>
      <c r="F23" s="114">
        <v>6556</v>
      </c>
      <c r="G23" s="114">
        <v>2730</v>
      </c>
      <c r="H23" s="114">
        <v>8864</v>
      </c>
      <c r="I23" s="115">
        <v>5314</v>
      </c>
      <c r="J23" s="114">
        <v>3321</v>
      </c>
      <c r="K23" s="114">
        <v>1993</v>
      </c>
      <c r="L23" s="423">
        <v>1511</v>
      </c>
      <c r="M23" s="424">
        <v>1289</v>
      </c>
    </row>
    <row r="24" spans="1:13" ht="11.1" customHeight="1" x14ac:dyDescent="0.2">
      <c r="A24" s="422" t="s">
        <v>388</v>
      </c>
      <c r="B24" s="115">
        <v>27840</v>
      </c>
      <c r="C24" s="114">
        <v>15212</v>
      </c>
      <c r="D24" s="114">
        <v>12628</v>
      </c>
      <c r="E24" s="114">
        <v>20155</v>
      </c>
      <c r="F24" s="114">
        <v>6893</v>
      </c>
      <c r="G24" s="114">
        <v>2982</v>
      </c>
      <c r="H24" s="114">
        <v>9137</v>
      </c>
      <c r="I24" s="115">
        <v>5366</v>
      </c>
      <c r="J24" s="114">
        <v>3328</v>
      </c>
      <c r="K24" s="114">
        <v>2038</v>
      </c>
      <c r="L24" s="423">
        <v>2348</v>
      </c>
      <c r="M24" s="424">
        <v>1980</v>
      </c>
    </row>
    <row r="25" spans="1:13" s="110" customFormat="1" ht="11.1" customHeight="1" x14ac:dyDescent="0.2">
      <c r="A25" s="422" t="s">
        <v>389</v>
      </c>
      <c r="B25" s="115">
        <v>27597</v>
      </c>
      <c r="C25" s="114">
        <v>14969</v>
      </c>
      <c r="D25" s="114">
        <v>12628</v>
      </c>
      <c r="E25" s="114">
        <v>19904</v>
      </c>
      <c r="F25" s="114">
        <v>6894</v>
      </c>
      <c r="G25" s="114">
        <v>2863</v>
      </c>
      <c r="H25" s="114">
        <v>9217</v>
      </c>
      <c r="I25" s="115">
        <v>5400</v>
      </c>
      <c r="J25" s="114">
        <v>3362</v>
      </c>
      <c r="K25" s="114">
        <v>2038</v>
      </c>
      <c r="L25" s="423">
        <v>1455</v>
      </c>
      <c r="M25" s="424">
        <v>1661</v>
      </c>
    </row>
    <row r="26" spans="1:13" ht="15" customHeight="1" x14ac:dyDescent="0.2">
      <c r="A26" s="422" t="s">
        <v>393</v>
      </c>
      <c r="B26" s="115">
        <v>27753</v>
      </c>
      <c r="C26" s="114">
        <v>15035</v>
      </c>
      <c r="D26" s="114">
        <v>12718</v>
      </c>
      <c r="E26" s="114">
        <v>19969</v>
      </c>
      <c r="F26" s="114">
        <v>6978</v>
      </c>
      <c r="G26" s="114">
        <v>2823</v>
      </c>
      <c r="H26" s="114">
        <v>9334</v>
      </c>
      <c r="I26" s="115">
        <v>5396</v>
      </c>
      <c r="J26" s="114">
        <v>3389</v>
      </c>
      <c r="K26" s="114">
        <v>2007</v>
      </c>
      <c r="L26" s="423">
        <v>1722</v>
      </c>
      <c r="M26" s="424">
        <v>1672</v>
      </c>
    </row>
    <row r="27" spans="1:13" ht="11.1" customHeight="1" x14ac:dyDescent="0.2">
      <c r="A27" s="422" t="s">
        <v>387</v>
      </c>
      <c r="B27" s="115">
        <v>27876</v>
      </c>
      <c r="C27" s="114">
        <v>15182</v>
      </c>
      <c r="D27" s="114">
        <v>12694</v>
      </c>
      <c r="E27" s="114">
        <v>20099</v>
      </c>
      <c r="F27" s="114">
        <v>6977</v>
      </c>
      <c r="G27" s="114">
        <v>2717</v>
      </c>
      <c r="H27" s="114">
        <v>9568</v>
      </c>
      <c r="I27" s="115">
        <v>5511</v>
      </c>
      <c r="J27" s="114">
        <v>3424</v>
      </c>
      <c r="K27" s="114">
        <v>2087</v>
      </c>
      <c r="L27" s="423">
        <v>1486</v>
      </c>
      <c r="M27" s="424">
        <v>1382</v>
      </c>
    </row>
    <row r="28" spans="1:13" ht="11.1" customHeight="1" x14ac:dyDescent="0.2">
      <c r="A28" s="422" t="s">
        <v>388</v>
      </c>
      <c r="B28" s="115">
        <v>28141</v>
      </c>
      <c r="C28" s="114">
        <v>15309</v>
      </c>
      <c r="D28" s="114">
        <v>12832</v>
      </c>
      <c r="E28" s="114">
        <v>20826</v>
      </c>
      <c r="F28" s="114">
        <v>7209</v>
      </c>
      <c r="G28" s="114">
        <v>2906</v>
      </c>
      <c r="H28" s="114">
        <v>9612</v>
      </c>
      <c r="I28" s="115">
        <v>5612</v>
      </c>
      <c r="J28" s="114">
        <v>3432</v>
      </c>
      <c r="K28" s="114">
        <v>2180</v>
      </c>
      <c r="L28" s="423">
        <v>2177</v>
      </c>
      <c r="M28" s="424">
        <v>2007</v>
      </c>
    </row>
    <row r="29" spans="1:13" s="110" customFormat="1" ht="11.1" customHeight="1" x14ac:dyDescent="0.2">
      <c r="A29" s="422" t="s">
        <v>389</v>
      </c>
      <c r="B29" s="115">
        <v>27724</v>
      </c>
      <c r="C29" s="114">
        <v>14955</v>
      </c>
      <c r="D29" s="114">
        <v>12769</v>
      </c>
      <c r="E29" s="114">
        <v>20440</v>
      </c>
      <c r="F29" s="114">
        <v>7266</v>
      </c>
      <c r="G29" s="114">
        <v>2776</v>
      </c>
      <c r="H29" s="114">
        <v>9605</v>
      </c>
      <c r="I29" s="115">
        <v>5608</v>
      </c>
      <c r="J29" s="114">
        <v>3434</v>
      </c>
      <c r="K29" s="114">
        <v>2174</v>
      </c>
      <c r="L29" s="423">
        <v>1100</v>
      </c>
      <c r="M29" s="424">
        <v>1531</v>
      </c>
    </row>
    <row r="30" spans="1:13" ht="15" customHeight="1" x14ac:dyDescent="0.2">
      <c r="A30" s="422" t="s">
        <v>394</v>
      </c>
      <c r="B30" s="115">
        <v>27732</v>
      </c>
      <c r="C30" s="114">
        <v>14971</v>
      </c>
      <c r="D30" s="114">
        <v>12761</v>
      </c>
      <c r="E30" s="114">
        <v>20390</v>
      </c>
      <c r="F30" s="114">
        <v>7328</v>
      </c>
      <c r="G30" s="114">
        <v>2692</v>
      </c>
      <c r="H30" s="114">
        <v>9699</v>
      </c>
      <c r="I30" s="115">
        <v>5386</v>
      </c>
      <c r="J30" s="114">
        <v>3318</v>
      </c>
      <c r="K30" s="114">
        <v>2068</v>
      </c>
      <c r="L30" s="423">
        <v>1725</v>
      </c>
      <c r="M30" s="424">
        <v>1740</v>
      </c>
    </row>
    <row r="31" spans="1:13" ht="11.1" customHeight="1" x14ac:dyDescent="0.2">
      <c r="A31" s="422" t="s">
        <v>387</v>
      </c>
      <c r="B31" s="115">
        <v>28018</v>
      </c>
      <c r="C31" s="114">
        <v>15251</v>
      </c>
      <c r="D31" s="114">
        <v>12767</v>
      </c>
      <c r="E31" s="114">
        <v>20641</v>
      </c>
      <c r="F31" s="114">
        <v>7366</v>
      </c>
      <c r="G31" s="114">
        <v>2646</v>
      </c>
      <c r="H31" s="114">
        <v>9893</v>
      </c>
      <c r="I31" s="115">
        <v>5465</v>
      </c>
      <c r="J31" s="114">
        <v>3319</v>
      </c>
      <c r="K31" s="114">
        <v>2146</v>
      </c>
      <c r="L31" s="423">
        <v>1544</v>
      </c>
      <c r="M31" s="424">
        <v>1286</v>
      </c>
    </row>
    <row r="32" spans="1:13" ht="11.1" customHeight="1" x14ac:dyDescent="0.2">
      <c r="A32" s="422" t="s">
        <v>388</v>
      </c>
      <c r="B32" s="115">
        <v>28338</v>
      </c>
      <c r="C32" s="114">
        <v>15442</v>
      </c>
      <c r="D32" s="114">
        <v>12896</v>
      </c>
      <c r="E32" s="114">
        <v>20884</v>
      </c>
      <c r="F32" s="114">
        <v>7445</v>
      </c>
      <c r="G32" s="114">
        <v>2841</v>
      </c>
      <c r="H32" s="114">
        <v>10007</v>
      </c>
      <c r="I32" s="115">
        <v>5490</v>
      </c>
      <c r="J32" s="114">
        <v>3281</v>
      </c>
      <c r="K32" s="114">
        <v>2209</v>
      </c>
      <c r="L32" s="423">
        <v>2093</v>
      </c>
      <c r="M32" s="424">
        <v>1842</v>
      </c>
    </row>
    <row r="33" spans="1:13" s="110" customFormat="1" ht="11.1" customHeight="1" x14ac:dyDescent="0.2">
      <c r="A33" s="422" t="s">
        <v>389</v>
      </c>
      <c r="B33" s="115">
        <v>28078</v>
      </c>
      <c r="C33" s="114">
        <v>15243</v>
      </c>
      <c r="D33" s="114">
        <v>12835</v>
      </c>
      <c r="E33" s="114">
        <v>20618</v>
      </c>
      <c r="F33" s="114">
        <v>7453</v>
      </c>
      <c r="G33" s="114">
        <v>2719</v>
      </c>
      <c r="H33" s="114">
        <v>10000</v>
      </c>
      <c r="I33" s="115">
        <v>5544</v>
      </c>
      <c r="J33" s="114">
        <v>3330</v>
      </c>
      <c r="K33" s="114">
        <v>2214</v>
      </c>
      <c r="L33" s="423">
        <v>1197</v>
      </c>
      <c r="M33" s="424">
        <v>1502</v>
      </c>
    </row>
    <row r="34" spans="1:13" ht="15" customHeight="1" x14ac:dyDescent="0.2">
      <c r="A34" s="422" t="s">
        <v>395</v>
      </c>
      <c r="B34" s="115">
        <v>28036</v>
      </c>
      <c r="C34" s="114">
        <v>15224</v>
      </c>
      <c r="D34" s="114">
        <v>12812</v>
      </c>
      <c r="E34" s="114">
        <v>20589</v>
      </c>
      <c r="F34" s="114">
        <v>7443</v>
      </c>
      <c r="G34" s="114">
        <v>2616</v>
      </c>
      <c r="H34" s="114">
        <v>10125</v>
      </c>
      <c r="I34" s="115">
        <v>5553</v>
      </c>
      <c r="J34" s="114">
        <v>3333</v>
      </c>
      <c r="K34" s="114">
        <v>2220</v>
      </c>
      <c r="L34" s="423">
        <v>1674</v>
      </c>
      <c r="M34" s="424">
        <v>1724</v>
      </c>
    </row>
    <row r="35" spans="1:13" ht="11.1" customHeight="1" x14ac:dyDescent="0.2">
      <c r="A35" s="422" t="s">
        <v>387</v>
      </c>
      <c r="B35" s="115">
        <v>28127</v>
      </c>
      <c r="C35" s="114">
        <v>15358</v>
      </c>
      <c r="D35" s="114">
        <v>12769</v>
      </c>
      <c r="E35" s="114">
        <v>20672</v>
      </c>
      <c r="F35" s="114">
        <v>7453</v>
      </c>
      <c r="G35" s="114">
        <v>2553</v>
      </c>
      <c r="H35" s="114">
        <v>10288</v>
      </c>
      <c r="I35" s="115">
        <v>5577</v>
      </c>
      <c r="J35" s="114">
        <v>3302</v>
      </c>
      <c r="K35" s="114">
        <v>2275</v>
      </c>
      <c r="L35" s="423">
        <v>1495</v>
      </c>
      <c r="M35" s="424">
        <v>1326</v>
      </c>
    </row>
    <row r="36" spans="1:13" ht="11.1" customHeight="1" x14ac:dyDescent="0.2">
      <c r="A36" s="422" t="s">
        <v>388</v>
      </c>
      <c r="B36" s="115">
        <v>28451</v>
      </c>
      <c r="C36" s="114">
        <v>15540</v>
      </c>
      <c r="D36" s="114">
        <v>12911</v>
      </c>
      <c r="E36" s="114">
        <v>21019</v>
      </c>
      <c r="F36" s="114">
        <v>7430</v>
      </c>
      <c r="G36" s="114">
        <v>2785</v>
      </c>
      <c r="H36" s="114">
        <v>10365</v>
      </c>
      <c r="I36" s="115">
        <v>5648</v>
      </c>
      <c r="J36" s="114">
        <v>3309</v>
      </c>
      <c r="K36" s="114">
        <v>2339</v>
      </c>
      <c r="L36" s="423">
        <v>2442</v>
      </c>
      <c r="M36" s="424">
        <v>2152</v>
      </c>
    </row>
    <row r="37" spans="1:13" s="110" customFormat="1" ht="11.1" customHeight="1" x14ac:dyDescent="0.2">
      <c r="A37" s="422" t="s">
        <v>389</v>
      </c>
      <c r="B37" s="115">
        <v>28448</v>
      </c>
      <c r="C37" s="114">
        <v>15476</v>
      </c>
      <c r="D37" s="114">
        <v>12972</v>
      </c>
      <c r="E37" s="114">
        <v>20976</v>
      </c>
      <c r="F37" s="114">
        <v>7471</v>
      </c>
      <c r="G37" s="114">
        <v>2727</v>
      </c>
      <c r="H37" s="114">
        <v>10440</v>
      </c>
      <c r="I37" s="115">
        <v>5660</v>
      </c>
      <c r="J37" s="114">
        <v>3371</v>
      </c>
      <c r="K37" s="114">
        <v>2289</v>
      </c>
      <c r="L37" s="423">
        <v>1328</v>
      </c>
      <c r="M37" s="424">
        <v>1457</v>
      </c>
    </row>
    <row r="38" spans="1:13" ht="15" customHeight="1" x14ac:dyDescent="0.2">
      <c r="A38" s="425" t="s">
        <v>396</v>
      </c>
      <c r="B38" s="115">
        <v>28581</v>
      </c>
      <c r="C38" s="114">
        <v>15565</v>
      </c>
      <c r="D38" s="114">
        <v>13016</v>
      </c>
      <c r="E38" s="114">
        <v>21066</v>
      </c>
      <c r="F38" s="114">
        <v>7515</v>
      </c>
      <c r="G38" s="114">
        <v>2693</v>
      </c>
      <c r="H38" s="114">
        <v>10562</v>
      </c>
      <c r="I38" s="115">
        <v>5638</v>
      </c>
      <c r="J38" s="114">
        <v>3348</v>
      </c>
      <c r="K38" s="114">
        <v>2290</v>
      </c>
      <c r="L38" s="423">
        <v>1796</v>
      </c>
      <c r="M38" s="424">
        <v>1711</v>
      </c>
    </row>
    <row r="39" spans="1:13" ht="11.1" customHeight="1" x14ac:dyDescent="0.2">
      <c r="A39" s="422" t="s">
        <v>387</v>
      </c>
      <c r="B39" s="115">
        <v>28568</v>
      </c>
      <c r="C39" s="114">
        <v>15697</v>
      </c>
      <c r="D39" s="114">
        <v>12871</v>
      </c>
      <c r="E39" s="114">
        <v>21133</v>
      </c>
      <c r="F39" s="114">
        <v>7435</v>
      </c>
      <c r="G39" s="114">
        <v>2641</v>
      </c>
      <c r="H39" s="114">
        <v>10604</v>
      </c>
      <c r="I39" s="115">
        <v>5636</v>
      </c>
      <c r="J39" s="114">
        <v>3304</v>
      </c>
      <c r="K39" s="114">
        <v>2332</v>
      </c>
      <c r="L39" s="423">
        <v>1532</v>
      </c>
      <c r="M39" s="424">
        <v>1548</v>
      </c>
    </row>
    <row r="40" spans="1:13" ht="11.1" customHeight="1" x14ac:dyDescent="0.2">
      <c r="A40" s="425" t="s">
        <v>388</v>
      </c>
      <c r="B40" s="115">
        <v>28999</v>
      </c>
      <c r="C40" s="114">
        <v>15960</v>
      </c>
      <c r="D40" s="114">
        <v>13039</v>
      </c>
      <c r="E40" s="114">
        <v>21533</v>
      </c>
      <c r="F40" s="114">
        <v>7466</v>
      </c>
      <c r="G40" s="114">
        <v>2924</v>
      </c>
      <c r="H40" s="114">
        <v>10711</v>
      </c>
      <c r="I40" s="115">
        <v>5607</v>
      </c>
      <c r="J40" s="114">
        <v>3256</v>
      </c>
      <c r="K40" s="114">
        <v>2351</v>
      </c>
      <c r="L40" s="423">
        <v>2366</v>
      </c>
      <c r="M40" s="424">
        <v>2050</v>
      </c>
    </row>
    <row r="41" spans="1:13" s="110" customFormat="1" ht="11.1" customHeight="1" x14ac:dyDescent="0.2">
      <c r="A41" s="422" t="s">
        <v>389</v>
      </c>
      <c r="B41" s="115">
        <v>28764</v>
      </c>
      <c r="C41" s="114">
        <v>15796</v>
      </c>
      <c r="D41" s="114">
        <v>12968</v>
      </c>
      <c r="E41" s="114">
        <v>21300</v>
      </c>
      <c r="F41" s="114">
        <v>7464</v>
      </c>
      <c r="G41" s="114">
        <v>2821</v>
      </c>
      <c r="H41" s="114">
        <v>10714</v>
      </c>
      <c r="I41" s="115">
        <v>5636</v>
      </c>
      <c r="J41" s="114">
        <v>3263</v>
      </c>
      <c r="K41" s="114">
        <v>2373</v>
      </c>
      <c r="L41" s="423">
        <v>1546</v>
      </c>
      <c r="M41" s="424">
        <v>1757</v>
      </c>
    </row>
    <row r="42" spans="1:13" ht="15" customHeight="1" x14ac:dyDescent="0.2">
      <c r="A42" s="422" t="s">
        <v>397</v>
      </c>
      <c r="B42" s="115">
        <v>28767</v>
      </c>
      <c r="C42" s="114">
        <v>15853</v>
      </c>
      <c r="D42" s="114">
        <v>12914</v>
      </c>
      <c r="E42" s="114">
        <v>21263</v>
      </c>
      <c r="F42" s="114">
        <v>7504</v>
      </c>
      <c r="G42" s="114">
        <v>2753</v>
      </c>
      <c r="H42" s="114">
        <v>10717</v>
      </c>
      <c r="I42" s="115">
        <v>5548</v>
      </c>
      <c r="J42" s="114">
        <v>3228</v>
      </c>
      <c r="K42" s="114">
        <v>2320</v>
      </c>
      <c r="L42" s="423">
        <v>2207</v>
      </c>
      <c r="M42" s="424">
        <v>2257</v>
      </c>
    </row>
    <row r="43" spans="1:13" ht="11.1" customHeight="1" x14ac:dyDescent="0.2">
      <c r="A43" s="422" t="s">
        <v>387</v>
      </c>
      <c r="B43" s="115">
        <v>28933</v>
      </c>
      <c r="C43" s="114">
        <v>16015</v>
      </c>
      <c r="D43" s="114">
        <v>12918</v>
      </c>
      <c r="E43" s="114">
        <v>21341</v>
      </c>
      <c r="F43" s="114">
        <v>7592</v>
      </c>
      <c r="G43" s="114">
        <v>2696</v>
      </c>
      <c r="H43" s="114">
        <v>10895</v>
      </c>
      <c r="I43" s="115">
        <v>5661</v>
      </c>
      <c r="J43" s="114">
        <v>3258</v>
      </c>
      <c r="K43" s="114">
        <v>2403</v>
      </c>
      <c r="L43" s="423">
        <v>1816</v>
      </c>
      <c r="M43" s="424">
        <v>1719</v>
      </c>
    </row>
    <row r="44" spans="1:13" ht="11.1" customHeight="1" x14ac:dyDescent="0.2">
      <c r="A44" s="422" t="s">
        <v>388</v>
      </c>
      <c r="B44" s="115">
        <v>29206</v>
      </c>
      <c r="C44" s="114">
        <v>16151</v>
      </c>
      <c r="D44" s="114">
        <v>13055</v>
      </c>
      <c r="E44" s="114">
        <v>21640</v>
      </c>
      <c r="F44" s="114">
        <v>7566</v>
      </c>
      <c r="G44" s="114">
        <v>2907</v>
      </c>
      <c r="H44" s="114">
        <v>10994</v>
      </c>
      <c r="I44" s="115">
        <v>5658</v>
      </c>
      <c r="J44" s="114">
        <v>3227</v>
      </c>
      <c r="K44" s="114">
        <v>2431</v>
      </c>
      <c r="L44" s="423">
        <v>2522</v>
      </c>
      <c r="M44" s="424">
        <v>2307</v>
      </c>
    </row>
    <row r="45" spans="1:13" s="110" customFormat="1" ht="11.1" customHeight="1" x14ac:dyDescent="0.2">
      <c r="A45" s="422" t="s">
        <v>389</v>
      </c>
      <c r="B45" s="115">
        <v>29012</v>
      </c>
      <c r="C45" s="114">
        <v>15957</v>
      </c>
      <c r="D45" s="114">
        <v>13055</v>
      </c>
      <c r="E45" s="114">
        <v>21393</v>
      </c>
      <c r="F45" s="114">
        <v>7619</v>
      </c>
      <c r="G45" s="114">
        <v>2803</v>
      </c>
      <c r="H45" s="114">
        <v>11003</v>
      </c>
      <c r="I45" s="115">
        <v>5681</v>
      </c>
      <c r="J45" s="114">
        <v>3259</v>
      </c>
      <c r="K45" s="114">
        <v>2422</v>
      </c>
      <c r="L45" s="423">
        <v>1444</v>
      </c>
      <c r="M45" s="424">
        <v>1606</v>
      </c>
    </row>
    <row r="46" spans="1:13" ht="15" customHeight="1" x14ac:dyDescent="0.2">
      <c r="A46" s="422" t="s">
        <v>398</v>
      </c>
      <c r="B46" s="115">
        <v>29140</v>
      </c>
      <c r="C46" s="114">
        <v>16000</v>
      </c>
      <c r="D46" s="114">
        <v>13140</v>
      </c>
      <c r="E46" s="114">
        <v>21383</v>
      </c>
      <c r="F46" s="114">
        <v>7757</v>
      </c>
      <c r="G46" s="114">
        <v>2730</v>
      </c>
      <c r="H46" s="114">
        <v>11091</v>
      </c>
      <c r="I46" s="115">
        <v>5521</v>
      </c>
      <c r="J46" s="114">
        <v>3130</v>
      </c>
      <c r="K46" s="114">
        <v>2391</v>
      </c>
      <c r="L46" s="423">
        <v>1957</v>
      </c>
      <c r="M46" s="424">
        <v>2002</v>
      </c>
    </row>
    <row r="47" spans="1:13" ht="11.1" customHeight="1" x14ac:dyDescent="0.2">
      <c r="A47" s="422" t="s">
        <v>387</v>
      </c>
      <c r="B47" s="115">
        <v>29198</v>
      </c>
      <c r="C47" s="114">
        <v>16058</v>
      </c>
      <c r="D47" s="114">
        <v>13140</v>
      </c>
      <c r="E47" s="114">
        <v>21386</v>
      </c>
      <c r="F47" s="114">
        <v>7812</v>
      </c>
      <c r="G47" s="114">
        <v>2666</v>
      </c>
      <c r="H47" s="114">
        <v>11227</v>
      </c>
      <c r="I47" s="115">
        <v>5585</v>
      </c>
      <c r="J47" s="114">
        <v>3109</v>
      </c>
      <c r="K47" s="114">
        <v>2476</v>
      </c>
      <c r="L47" s="423">
        <v>1386</v>
      </c>
      <c r="M47" s="424">
        <v>1358</v>
      </c>
    </row>
    <row r="48" spans="1:13" ht="11.1" customHeight="1" x14ac:dyDescent="0.2">
      <c r="A48" s="422" t="s">
        <v>388</v>
      </c>
      <c r="B48" s="115">
        <v>29302</v>
      </c>
      <c r="C48" s="114">
        <v>16054</v>
      </c>
      <c r="D48" s="114">
        <v>13248</v>
      </c>
      <c r="E48" s="114">
        <v>21367</v>
      </c>
      <c r="F48" s="114">
        <v>7935</v>
      </c>
      <c r="G48" s="114">
        <v>2939</v>
      </c>
      <c r="H48" s="114">
        <v>11209</v>
      </c>
      <c r="I48" s="115">
        <v>5444</v>
      </c>
      <c r="J48" s="114">
        <v>3030</v>
      </c>
      <c r="K48" s="114">
        <v>2414</v>
      </c>
      <c r="L48" s="423">
        <v>2305</v>
      </c>
      <c r="M48" s="424">
        <v>2029</v>
      </c>
    </row>
    <row r="49" spans="1:17" s="110" customFormat="1" ht="11.1" customHeight="1" x14ac:dyDescent="0.2">
      <c r="A49" s="422" t="s">
        <v>389</v>
      </c>
      <c r="B49" s="115">
        <v>28901</v>
      </c>
      <c r="C49" s="114">
        <v>15760</v>
      </c>
      <c r="D49" s="114">
        <v>13141</v>
      </c>
      <c r="E49" s="114">
        <v>21016</v>
      </c>
      <c r="F49" s="114">
        <v>7885</v>
      </c>
      <c r="G49" s="114">
        <v>2816</v>
      </c>
      <c r="H49" s="114">
        <v>11166</v>
      </c>
      <c r="I49" s="115">
        <v>5436</v>
      </c>
      <c r="J49" s="114">
        <v>3004</v>
      </c>
      <c r="K49" s="114">
        <v>2432</v>
      </c>
      <c r="L49" s="423">
        <v>1317</v>
      </c>
      <c r="M49" s="424">
        <v>1670</v>
      </c>
    </row>
    <row r="50" spans="1:17" ht="15" customHeight="1" x14ac:dyDescent="0.2">
      <c r="A50" s="422" t="s">
        <v>399</v>
      </c>
      <c r="B50" s="143">
        <v>28774</v>
      </c>
      <c r="C50" s="144">
        <v>15663</v>
      </c>
      <c r="D50" s="144">
        <v>13111</v>
      </c>
      <c r="E50" s="144">
        <v>20900</v>
      </c>
      <c r="F50" s="144">
        <v>7874</v>
      </c>
      <c r="G50" s="144">
        <v>2751</v>
      </c>
      <c r="H50" s="144">
        <v>11180</v>
      </c>
      <c r="I50" s="143">
        <v>5199</v>
      </c>
      <c r="J50" s="144">
        <v>2909</v>
      </c>
      <c r="K50" s="144">
        <v>2290</v>
      </c>
      <c r="L50" s="426">
        <v>1869</v>
      </c>
      <c r="M50" s="427">
        <v>2133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-1.2560054907343858</v>
      </c>
      <c r="C6" s="480">
        <f>'Tabelle 3.3'!J11</f>
        <v>-5.8322767614562583</v>
      </c>
      <c r="D6" s="481">
        <f t="shared" ref="D6:E9" si="0">IF(OR(AND(B6&gt;=-50,B6&lt;=50),ISNUMBER(B6)=FALSE),B6,"")</f>
        <v>-1.2560054907343858</v>
      </c>
      <c r="E6" s="481">
        <f t="shared" si="0"/>
        <v>-5.8322767614562583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-1.2560054907343858</v>
      </c>
      <c r="C14" s="480">
        <f>'Tabelle 3.3'!J11</f>
        <v>-5.8322767614562583</v>
      </c>
      <c r="D14" s="481">
        <f>IF(OR(AND(B14&gt;=-50,B14&lt;=50),ISNUMBER(B14)=FALSE),B14,"")</f>
        <v>-1.2560054907343858</v>
      </c>
      <c r="E14" s="481">
        <f>IF(OR(AND(C14&gt;=-50,C14&lt;=50),ISNUMBER(C14)=FALSE),C14,"")</f>
        <v>-5.8322767614562583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4.5197740112994351</v>
      </c>
      <c r="C15" s="480">
        <f>'Tabelle 3.3'!J12</f>
        <v>11.340206185567011</v>
      </c>
      <c r="D15" s="481">
        <f t="shared" ref="D15:E45" si="3">IF(OR(AND(B15&gt;=-50,B15&lt;=50),ISNUMBER(B15)=FALSE),B15,"")</f>
        <v>4.5197740112994351</v>
      </c>
      <c r="E15" s="481">
        <f t="shared" si="3"/>
        <v>11.340206185567011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0.23148148148148148</v>
      </c>
      <c r="C16" s="480">
        <f>'Tabelle 3.3'!J13</f>
        <v>0</v>
      </c>
      <c r="D16" s="481">
        <f t="shared" si="3"/>
        <v>0.23148148148148148</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-7.1505293846862052</v>
      </c>
      <c r="C17" s="480">
        <f>'Tabelle 3.3'!J14</f>
        <v>-10.046189376443419</v>
      </c>
      <c r="D17" s="481">
        <f t="shared" si="3"/>
        <v>-7.1505293846862052</v>
      </c>
      <c r="E17" s="481">
        <f t="shared" si="3"/>
        <v>-10.046189376443419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35.379188712522044</v>
      </c>
      <c r="C18" s="480">
        <f>'Tabelle 3.3'!J15</f>
        <v>-8.2446808510638299</v>
      </c>
      <c r="D18" s="481">
        <f t="shared" si="3"/>
        <v>35.379188712522044</v>
      </c>
      <c r="E18" s="481">
        <f t="shared" si="3"/>
        <v>-8.2446808510638299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-28.697236562405102</v>
      </c>
      <c r="C19" s="480">
        <f>'Tabelle 3.3'!J16</f>
        <v>-15.24822695035461</v>
      </c>
      <c r="D19" s="481">
        <f t="shared" si="3"/>
        <v>-28.697236562405102</v>
      </c>
      <c r="E19" s="481">
        <f t="shared" si="3"/>
        <v>-15.24822695035461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-1.2455023526155549</v>
      </c>
      <c r="C20" s="480">
        <f>'Tabelle 3.3'!J17</f>
        <v>-6.25</v>
      </c>
      <c r="D20" s="481">
        <f t="shared" si="3"/>
        <v>-1.2455023526155549</v>
      </c>
      <c r="E20" s="481">
        <f t="shared" si="3"/>
        <v>-6.25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1.7613636363636365</v>
      </c>
      <c r="C21" s="480">
        <f>'Tabelle 3.3'!J18</f>
        <v>1.0676156583629892</v>
      </c>
      <c r="D21" s="481">
        <f t="shared" si="3"/>
        <v>1.7613636363636365</v>
      </c>
      <c r="E21" s="481">
        <f t="shared" si="3"/>
        <v>1.0676156583629892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4.6490004649000465</v>
      </c>
      <c r="C22" s="480">
        <f>'Tabelle 3.3'!J19</f>
        <v>1.2944983818770226</v>
      </c>
      <c r="D22" s="481">
        <f t="shared" si="3"/>
        <v>4.6490004649000465</v>
      </c>
      <c r="E22" s="481">
        <f t="shared" si="3"/>
        <v>1.2944983818770226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-8.56</v>
      </c>
      <c r="C23" s="480">
        <f>'Tabelle 3.3'!J20</f>
        <v>-18.129770992366414</v>
      </c>
      <c r="D23" s="481">
        <f t="shared" si="3"/>
        <v>-8.56</v>
      </c>
      <c r="E23" s="481">
        <f t="shared" si="3"/>
        <v>-18.129770992366414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-0.35714285714285715</v>
      </c>
      <c r="C24" s="480">
        <f>'Tabelle 3.3'!J21</f>
        <v>-12.587412587412587</v>
      </c>
      <c r="D24" s="481">
        <f t="shared" si="3"/>
        <v>-0.35714285714285715</v>
      </c>
      <c r="E24" s="481">
        <f t="shared" si="3"/>
        <v>-12.587412587412587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68.211920529801318</v>
      </c>
      <c r="C26" s="480">
        <f>'Tabelle 3.3'!J23</f>
        <v>-6.1224489795918364</v>
      </c>
      <c r="D26" s="481" t="str">
        <f t="shared" si="3"/>
        <v/>
      </c>
      <c r="E26" s="481">
        <f t="shared" si="3"/>
        <v>-6.1224489795918364</v>
      </c>
      <c r="F26" s="476" t="str">
        <f t="shared" si="4"/>
        <v>&gt; 50</v>
      </c>
      <c r="G26" s="476" t="str">
        <f t="shared" si="4"/>
        <v/>
      </c>
      <c r="H26" s="482">
        <f t="shared" si="5"/>
        <v>-0.75</v>
      </c>
      <c r="I26" s="482" t="str">
        <f t="shared" si="5"/>
        <v/>
      </c>
      <c r="J26" s="476">
        <f t="shared" si="6"/>
        <v>129</v>
      </c>
      <c r="K26" s="476">
        <f t="shared" si="7"/>
        <v>45</v>
      </c>
      <c r="L26" s="476" t="e">
        <f t="shared" si="8"/>
        <v>#N/A</v>
      </c>
      <c r="M26" s="476" t="e">
        <f t="shared" si="9"/>
        <v>#N/A</v>
      </c>
      <c r="N26" s="476">
        <v>129</v>
      </c>
    </row>
    <row r="27" spans="1:14" s="475" customFormat="1" ht="15" customHeight="1" x14ac:dyDescent="0.2">
      <c r="A27" s="475">
        <v>14</v>
      </c>
      <c r="B27" s="479">
        <f>'Tabelle 2.3'!J24</f>
        <v>35.191256830601091</v>
      </c>
      <c r="C27" s="480">
        <f>'Tabelle 3.3'!J24</f>
        <v>1.1811023622047243</v>
      </c>
      <c r="D27" s="481">
        <f t="shared" si="3"/>
        <v>35.191256830601091</v>
      </c>
      <c r="E27" s="481">
        <f t="shared" si="3"/>
        <v>1.1811023622047243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-5.9405940594059405</v>
      </c>
      <c r="C28" s="480">
        <f>'Tabelle 3.3'!J25</f>
        <v>-5.666666666666667</v>
      </c>
      <c r="D28" s="481">
        <f t="shared" si="3"/>
        <v>-5.9405940594059405</v>
      </c>
      <c r="E28" s="481">
        <f t="shared" si="3"/>
        <v>-5.666666666666667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5.1006711409395971</v>
      </c>
      <c r="C30" s="480">
        <f>'Tabelle 3.3'!J27</f>
        <v>5</v>
      </c>
      <c r="D30" s="481">
        <f t="shared" si="3"/>
        <v>5.1006711409395971</v>
      </c>
      <c r="E30" s="481">
        <f t="shared" si="3"/>
        <v>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5.9360730593607309</v>
      </c>
      <c r="C31" s="480">
        <f>'Tabelle 3.3'!J28</f>
        <v>-2.816901408450704</v>
      </c>
      <c r="D31" s="481">
        <f t="shared" si="3"/>
        <v>5.9360730593607309</v>
      </c>
      <c r="E31" s="481">
        <f t="shared" si="3"/>
        <v>-2.816901408450704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1.1874469889737065</v>
      </c>
      <c r="C32" s="480">
        <f>'Tabelle 3.3'!J29</f>
        <v>1.834862385321101</v>
      </c>
      <c r="D32" s="481">
        <f t="shared" si="3"/>
        <v>1.1874469889737065</v>
      </c>
      <c r="E32" s="481">
        <f t="shared" si="3"/>
        <v>1.834862385321101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3.9032006245121001E-2</v>
      </c>
      <c r="C33" s="480">
        <f>'Tabelle 3.3'!J30</f>
        <v>12.056737588652481</v>
      </c>
      <c r="D33" s="481">
        <f t="shared" si="3"/>
        <v>3.9032006245121001E-2</v>
      </c>
      <c r="E33" s="481">
        <f t="shared" si="3"/>
        <v>12.056737588652481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-2.2900763358778624</v>
      </c>
      <c r="C34" s="480">
        <f>'Tabelle 3.3'!J31</f>
        <v>-6.2334217506631298</v>
      </c>
      <c r="D34" s="481">
        <f t="shared" si="3"/>
        <v>-2.2900763358778624</v>
      </c>
      <c r="E34" s="481">
        <f t="shared" si="3"/>
        <v>-6.2334217506631298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4.5197740112994351</v>
      </c>
      <c r="C37" s="480">
        <f>'Tabelle 3.3'!J34</f>
        <v>11.340206185567011</v>
      </c>
      <c r="D37" s="481">
        <f t="shared" si="3"/>
        <v>4.5197740112994351</v>
      </c>
      <c r="E37" s="481">
        <f t="shared" si="3"/>
        <v>11.340206185567011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-5.9109418100617361</v>
      </c>
      <c r="C38" s="480">
        <f>'Tabelle 3.3'!J35</f>
        <v>-6.9709543568464731</v>
      </c>
      <c r="D38" s="481">
        <f t="shared" si="3"/>
        <v>-5.9109418100617361</v>
      </c>
      <c r="E38" s="481">
        <f t="shared" si="3"/>
        <v>-6.9709543568464731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3.8217951517798645</v>
      </c>
      <c r="C39" s="480">
        <f>'Tabelle 3.3'!J36</f>
        <v>-5.9018724816307184</v>
      </c>
      <c r="D39" s="481">
        <f t="shared" si="3"/>
        <v>3.8217951517798645</v>
      </c>
      <c r="E39" s="481">
        <f t="shared" si="3"/>
        <v>-5.9018724816307184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3.8217951517798645</v>
      </c>
      <c r="C45" s="480">
        <f>'Tabelle 3.3'!J36</f>
        <v>-5.9018724816307184</v>
      </c>
      <c r="D45" s="481">
        <f t="shared" si="3"/>
        <v>3.8217951517798645</v>
      </c>
      <c r="E45" s="481">
        <f t="shared" si="3"/>
        <v>-5.9018724816307184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27753</v>
      </c>
      <c r="C51" s="487">
        <v>3389</v>
      </c>
      <c r="D51" s="487">
        <v>2007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27876</v>
      </c>
      <c r="C52" s="487">
        <v>3424</v>
      </c>
      <c r="D52" s="487">
        <v>2087</v>
      </c>
      <c r="E52" s="488">
        <f t="shared" ref="E52:G70" si="11">IF($A$51=37802,IF(COUNTBLANK(B$51:B$70)&gt;0,#N/A,B52/B$51*100),IF(COUNTBLANK(B$51:B$75)&gt;0,#N/A,B52/B$51*100))</f>
        <v>100.44319533023456</v>
      </c>
      <c r="F52" s="488">
        <f t="shared" si="11"/>
        <v>101.032753024491</v>
      </c>
      <c r="G52" s="488">
        <f t="shared" si="11"/>
        <v>103.98604882909817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28141</v>
      </c>
      <c r="C53" s="487">
        <v>3432</v>
      </c>
      <c r="D53" s="487">
        <v>2180</v>
      </c>
      <c r="E53" s="488">
        <f t="shared" si="11"/>
        <v>101.3980470579757</v>
      </c>
      <c r="F53" s="488">
        <f t="shared" si="11"/>
        <v>101.26881085866037</v>
      </c>
      <c r="G53" s="488">
        <f t="shared" si="11"/>
        <v>108.61983059292477</v>
      </c>
      <c r="H53" s="489">
        <f>IF(ISERROR(L53)=TRUE,IF(MONTH(A53)=MONTH(MAX(A$51:A$75)),A53,""),"")</f>
        <v>41883</v>
      </c>
      <c r="I53" s="488">
        <f t="shared" si="12"/>
        <v>101.3980470579757</v>
      </c>
      <c r="J53" s="488">
        <f t="shared" si="10"/>
        <v>101.26881085866037</v>
      </c>
      <c r="K53" s="488">
        <f t="shared" si="10"/>
        <v>108.61983059292477</v>
      </c>
      <c r="L53" s="488" t="e">
        <f t="shared" si="13"/>
        <v>#N/A</v>
      </c>
    </row>
    <row r="54" spans="1:14" ht="15" customHeight="1" x14ac:dyDescent="0.2">
      <c r="A54" s="490" t="s">
        <v>462</v>
      </c>
      <c r="B54" s="487">
        <v>27724</v>
      </c>
      <c r="C54" s="487">
        <v>3434</v>
      </c>
      <c r="D54" s="487">
        <v>2174</v>
      </c>
      <c r="E54" s="488">
        <f t="shared" si="11"/>
        <v>99.895506792058512</v>
      </c>
      <c r="F54" s="488">
        <f t="shared" si="11"/>
        <v>101.32782531720272</v>
      </c>
      <c r="G54" s="488">
        <f t="shared" si="11"/>
        <v>108.3208769307424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27732</v>
      </c>
      <c r="C55" s="487">
        <v>3318</v>
      </c>
      <c r="D55" s="487">
        <v>2068</v>
      </c>
      <c r="E55" s="488">
        <f t="shared" si="11"/>
        <v>99.924332504594091</v>
      </c>
      <c r="F55" s="488">
        <f t="shared" si="11"/>
        <v>97.904986721746823</v>
      </c>
      <c r="G55" s="488">
        <f t="shared" si="11"/>
        <v>103.03936223218734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28018</v>
      </c>
      <c r="C56" s="487">
        <v>3319</v>
      </c>
      <c r="D56" s="487">
        <v>2146</v>
      </c>
      <c r="E56" s="488">
        <f t="shared" si="11"/>
        <v>100.95485172774114</v>
      </c>
      <c r="F56" s="488">
        <f t="shared" si="11"/>
        <v>97.934493951017998</v>
      </c>
      <c r="G56" s="488">
        <f t="shared" si="11"/>
        <v>106.92575984055806</v>
      </c>
      <c r="H56" s="489" t="str">
        <f t="shared" si="14"/>
        <v/>
      </c>
      <c r="I56" s="488" t="str">
        <f t="shared" si="12"/>
        <v/>
      </c>
      <c r="J56" s="488" t="str">
        <f t="shared" si="10"/>
        <v/>
      </c>
      <c r="K56" s="488" t="str">
        <f t="shared" si="10"/>
        <v/>
      </c>
      <c r="L56" s="488" t="e">
        <f t="shared" si="13"/>
        <v>#N/A</v>
      </c>
    </row>
    <row r="57" spans="1:14" ht="15" customHeight="1" x14ac:dyDescent="0.2">
      <c r="A57" s="490">
        <v>42248</v>
      </c>
      <c r="B57" s="487">
        <v>28338</v>
      </c>
      <c r="C57" s="487">
        <v>3281</v>
      </c>
      <c r="D57" s="487">
        <v>2209</v>
      </c>
      <c r="E57" s="488">
        <f t="shared" si="11"/>
        <v>102.10788022916442</v>
      </c>
      <c r="F57" s="488">
        <f t="shared" si="11"/>
        <v>96.813219238713486</v>
      </c>
      <c r="G57" s="488">
        <f t="shared" si="11"/>
        <v>110.06477329347284</v>
      </c>
      <c r="H57" s="489">
        <f t="shared" si="14"/>
        <v>42248</v>
      </c>
      <c r="I57" s="488">
        <f t="shared" si="12"/>
        <v>102.10788022916442</v>
      </c>
      <c r="J57" s="488">
        <f t="shared" si="10"/>
        <v>96.813219238713486</v>
      </c>
      <c r="K57" s="488">
        <f t="shared" si="10"/>
        <v>110.06477329347284</v>
      </c>
      <c r="L57" s="488" t="e">
        <f t="shared" si="13"/>
        <v>#N/A</v>
      </c>
    </row>
    <row r="58" spans="1:14" ht="15" customHeight="1" x14ac:dyDescent="0.2">
      <c r="A58" s="490" t="s">
        <v>465</v>
      </c>
      <c r="B58" s="487">
        <v>28078</v>
      </c>
      <c r="C58" s="487">
        <v>3330</v>
      </c>
      <c r="D58" s="487">
        <v>2214</v>
      </c>
      <c r="E58" s="488">
        <f t="shared" si="11"/>
        <v>101.171044571758</v>
      </c>
      <c r="F58" s="488">
        <f t="shared" si="11"/>
        <v>98.259073473000882</v>
      </c>
      <c r="G58" s="488">
        <f t="shared" si="11"/>
        <v>110.31390134529148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28036</v>
      </c>
      <c r="C59" s="487">
        <v>3333</v>
      </c>
      <c r="D59" s="487">
        <v>2220</v>
      </c>
      <c r="E59" s="488">
        <f t="shared" si="11"/>
        <v>101.0197095809462</v>
      </c>
      <c r="F59" s="488">
        <f t="shared" si="11"/>
        <v>98.347595160814407</v>
      </c>
      <c r="G59" s="488">
        <f t="shared" si="11"/>
        <v>110.61285500747384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28127</v>
      </c>
      <c r="C60" s="487">
        <v>3302</v>
      </c>
      <c r="D60" s="487">
        <v>2275</v>
      </c>
      <c r="E60" s="488">
        <f t="shared" si="11"/>
        <v>101.34760206103846</v>
      </c>
      <c r="F60" s="488">
        <f t="shared" si="11"/>
        <v>97.432871053408093</v>
      </c>
      <c r="G60" s="488">
        <f t="shared" si="11"/>
        <v>113.35326357747881</v>
      </c>
      <c r="H60" s="489" t="str">
        <f t="shared" si="14"/>
        <v/>
      </c>
      <c r="I60" s="488" t="str">
        <f t="shared" si="12"/>
        <v/>
      </c>
      <c r="J60" s="488" t="str">
        <f t="shared" si="10"/>
        <v/>
      </c>
      <c r="K60" s="488" t="str">
        <f t="shared" si="10"/>
        <v/>
      </c>
      <c r="L60" s="488" t="e">
        <f t="shared" si="13"/>
        <v>#N/A</v>
      </c>
    </row>
    <row r="61" spans="1:14" ht="15" customHeight="1" x14ac:dyDescent="0.2">
      <c r="A61" s="490">
        <v>42614</v>
      </c>
      <c r="B61" s="487">
        <v>28451</v>
      </c>
      <c r="C61" s="487">
        <v>3309</v>
      </c>
      <c r="D61" s="487">
        <v>2339</v>
      </c>
      <c r="E61" s="488">
        <f t="shared" si="11"/>
        <v>102.5150434187295</v>
      </c>
      <c r="F61" s="488">
        <f t="shared" si="11"/>
        <v>97.639421658306276</v>
      </c>
      <c r="G61" s="488">
        <f t="shared" si="11"/>
        <v>116.54210264075735</v>
      </c>
      <c r="H61" s="489">
        <f t="shared" si="14"/>
        <v>42614</v>
      </c>
      <c r="I61" s="488">
        <f t="shared" si="12"/>
        <v>102.5150434187295</v>
      </c>
      <c r="J61" s="488">
        <f t="shared" si="10"/>
        <v>97.639421658306276</v>
      </c>
      <c r="K61" s="488">
        <f t="shared" si="10"/>
        <v>116.54210264075735</v>
      </c>
      <c r="L61" s="488" t="e">
        <f t="shared" si="13"/>
        <v>#N/A</v>
      </c>
    </row>
    <row r="62" spans="1:14" ht="15" customHeight="1" x14ac:dyDescent="0.2">
      <c r="A62" s="490" t="s">
        <v>468</v>
      </c>
      <c r="B62" s="487">
        <v>28448</v>
      </c>
      <c r="C62" s="487">
        <v>3371</v>
      </c>
      <c r="D62" s="487">
        <v>2289</v>
      </c>
      <c r="E62" s="488">
        <f t="shared" si="11"/>
        <v>102.50423377652866</v>
      </c>
      <c r="F62" s="488">
        <f t="shared" si="11"/>
        <v>99.468869873118919</v>
      </c>
      <c r="G62" s="488">
        <f t="shared" si="11"/>
        <v>114.05082212257101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28581</v>
      </c>
      <c r="C63" s="487">
        <v>3348</v>
      </c>
      <c r="D63" s="487">
        <v>2290</v>
      </c>
      <c r="E63" s="488">
        <f t="shared" si="11"/>
        <v>102.98346124743271</v>
      </c>
      <c r="F63" s="488">
        <f t="shared" si="11"/>
        <v>98.790203599881977</v>
      </c>
      <c r="G63" s="488">
        <f t="shared" si="11"/>
        <v>114.10064773293473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28568</v>
      </c>
      <c r="C64" s="487">
        <v>3304</v>
      </c>
      <c r="D64" s="487">
        <v>2332</v>
      </c>
      <c r="E64" s="488">
        <f t="shared" si="11"/>
        <v>102.93661946456238</v>
      </c>
      <c r="F64" s="488">
        <f t="shared" si="11"/>
        <v>97.491885511950429</v>
      </c>
      <c r="G64" s="488">
        <f t="shared" si="11"/>
        <v>116.19332336821127</v>
      </c>
      <c r="H64" s="489" t="str">
        <f t="shared" si="14"/>
        <v/>
      </c>
      <c r="I64" s="488" t="str">
        <f t="shared" si="12"/>
        <v/>
      </c>
      <c r="J64" s="488" t="str">
        <f t="shared" si="10"/>
        <v/>
      </c>
      <c r="K64" s="488" t="str">
        <f t="shared" si="10"/>
        <v/>
      </c>
      <c r="L64" s="488" t="e">
        <f t="shared" si="13"/>
        <v>#N/A</v>
      </c>
    </row>
    <row r="65" spans="1:12" ht="15" customHeight="1" x14ac:dyDescent="0.2">
      <c r="A65" s="490">
        <v>42979</v>
      </c>
      <c r="B65" s="487">
        <v>28999</v>
      </c>
      <c r="C65" s="487">
        <v>3256</v>
      </c>
      <c r="D65" s="487">
        <v>2351</v>
      </c>
      <c r="E65" s="488">
        <f t="shared" si="11"/>
        <v>104.48960472741686</v>
      </c>
      <c r="F65" s="488">
        <f t="shared" si="11"/>
        <v>96.075538506934194</v>
      </c>
      <c r="G65" s="488">
        <f t="shared" si="11"/>
        <v>117.14000996512209</v>
      </c>
      <c r="H65" s="489">
        <f t="shared" si="14"/>
        <v>42979</v>
      </c>
      <c r="I65" s="488">
        <f t="shared" si="12"/>
        <v>104.48960472741686</v>
      </c>
      <c r="J65" s="488">
        <f t="shared" si="10"/>
        <v>96.075538506934194</v>
      </c>
      <c r="K65" s="488">
        <f t="shared" si="10"/>
        <v>117.14000996512209</v>
      </c>
      <c r="L65" s="488" t="e">
        <f t="shared" si="13"/>
        <v>#N/A</v>
      </c>
    </row>
    <row r="66" spans="1:12" ht="15" customHeight="1" x14ac:dyDescent="0.2">
      <c r="A66" s="490" t="s">
        <v>471</v>
      </c>
      <c r="B66" s="487">
        <v>28764</v>
      </c>
      <c r="C66" s="487">
        <v>3263</v>
      </c>
      <c r="D66" s="487">
        <v>2373</v>
      </c>
      <c r="E66" s="488">
        <f t="shared" si="11"/>
        <v>103.64284942168413</v>
      </c>
      <c r="F66" s="488">
        <f t="shared" si="11"/>
        <v>96.282089111832406</v>
      </c>
      <c r="G66" s="488">
        <f t="shared" si="11"/>
        <v>118.23617339312406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28767</v>
      </c>
      <c r="C67" s="487">
        <v>3228</v>
      </c>
      <c r="D67" s="487">
        <v>2320</v>
      </c>
      <c r="E67" s="488">
        <f t="shared" si="11"/>
        <v>103.653659063885</v>
      </c>
      <c r="F67" s="488">
        <f t="shared" si="11"/>
        <v>95.249336087341391</v>
      </c>
      <c r="G67" s="488">
        <f t="shared" si="11"/>
        <v>115.59541604384653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28933</v>
      </c>
      <c r="C68" s="487">
        <v>3258</v>
      </c>
      <c r="D68" s="487">
        <v>2403</v>
      </c>
      <c r="E68" s="488">
        <f t="shared" si="11"/>
        <v>104.25179259899831</v>
      </c>
      <c r="F68" s="488">
        <f t="shared" si="11"/>
        <v>96.134552965476544</v>
      </c>
      <c r="G68" s="488">
        <f t="shared" si="11"/>
        <v>119.73094170403587</v>
      </c>
      <c r="H68" s="489" t="str">
        <f t="shared" si="14"/>
        <v/>
      </c>
      <c r="I68" s="488" t="str">
        <f t="shared" si="12"/>
        <v/>
      </c>
      <c r="J68" s="488" t="str">
        <f t="shared" si="12"/>
        <v/>
      </c>
      <c r="K68" s="488" t="str">
        <f t="shared" si="12"/>
        <v/>
      </c>
      <c r="L68" s="488" t="e">
        <f t="shared" si="13"/>
        <v>#N/A</v>
      </c>
    </row>
    <row r="69" spans="1:12" ht="15" customHeight="1" x14ac:dyDescent="0.2">
      <c r="A69" s="490">
        <v>43344</v>
      </c>
      <c r="B69" s="487">
        <v>29206</v>
      </c>
      <c r="C69" s="487">
        <v>3227</v>
      </c>
      <c r="D69" s="487">
        <v>2431</v>
      </c>
      <c r="E69" s="488">
        <f t="shared" si="11"/>
        <v>105.23547003927503</v>
      </c>
      <c r="F69" s="488">
        <f t="shared" si="11"/>
        <v>95.21982885807023</v>
      </c>
      <c r="G69" s="488">
        <f t="shared" si="11"/>
        <v>121.12605879422023</v>
      </c>
      <c r="H69" s="489">
        <f t="shared" si="14"/>
        <v>43344</v>
      </c>
      <c r="I69" s="488">
        <f t="shared" si="12"/>
        <v>105.23547003927503</v>
      </c>
      <c r="J69" s="488">
        <f t="shared" si="12"/>
        <v>95.21982885807023</v>
      </c>
      <c r="K69" s="488">
        <f t="shared" si="12"/>
        <v>121.12605879422023</v>
      </c>
      <c r="L69" s="488" t="e">
        <f t="shared" si="13"/>
        <v>#N/A</v>
      </c>
    </row>
    <row r="70" spans="1:12" ht="15" customHeight="1" x14ac:dyDescent="0.2">
      <c r="A70" s="490" t="s">
        <v>474</v>
      </c>
      <c r="B70" s="487">
        <v>29012</v>
      </c>
      <c r="C70" s="487">
        <v>3259</v>
      </c>
      <c r="D70" s="487">
        <v>2422</v>
      </c>
      <c r="E70" s="488">
        <f t="shared" si="11"/>
        <v>104.53644651028718</v>
      </c>
      <c r="F70" s="488">
        <f t="shared" si="11"/>
        <v>96.164060194747719</v>
      </c>
      <c r="G70" s="488">
        <f t="shared" si="11"/>
        <v>120.67762830094668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29140</v>
      </c>
      <c r="C71" s="487">
        <v>3130</v>
      </c>
      <c r="D71" s="487">
        <v>2391</v>
      </c>
      <c r="E71" s="491">
        <f t="shared" ref="E71:G75" si="15">IF($A$51=37802,IF(COUNTBLANK(B$51:B$70)&gt;0,#N/A,IF(ISBLANK(B71)=FALSE,B71/B$51*100,#N/A)),IF(COUNTBLANK(B$51:B$75)&gt;0,#N/A,B71/B$51*100))</f>
        <v>104.99765791085649</v>
      </c>
      <c r="F71" s="491">
        <f t="shared" si="15"/>
        <v>92.3576276187666</v>
      </c>
      <c r="G71" s="491">
        <f t="shared" si="15"/>
        <v>119.13303437967116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29198</v>
      </c>
      <c r="C72" s="487">
        <v>3109</v>
      </c>
      <c r="D72" s="487">
        <v>2476</v>
      </c>
      <c r="E72" s="491">
        <f t="shared" si="15"/>
        <v>105.20664432673945</v>
      </c>
      <c r="F72" s="491">
        <f t="shared" si="15"/>
        <v>91.737975804072008</v>
      </c>
      <c r="G72" s="491">
        <f t="shared" si="15"/>
        <v>123.36821126058794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29302</v>
      </c>
      <c r="C73" s="487">
        <v>3030</v>
      </c>
      <c r="D73" s="487">
        <v>2414</v>
      </c>
      <c r="E73" s="491">
        <f t="shared" si="15"/>
        <v>105.58137858970203</v>
      </c>
      <c r="F73" s="491">
        <f t="shared" si="15"/>
        <v>89.406904691649459</v>
      </c>
      <c r="G73" s="491">
        <f t="shared" si="15"/>
        <v>120.27902341803687</v>
      </c>
      <c r="H73" s="492">
        <f>IF(A$51=37802,IF(ISERROR(L73)=TRUE,IF(ISBLANK(A73)=FALSE,IF(MONTH(A73)=MONTH(MAX(A$51:A$75)),A73,""),""),""),IF(ISERROR(L73)=TRUE,IF(MONTH(A73)=MONTH(MAX(A$51:A$75)),A73,""),""))</f>
        <v>43709</v>
      </c>
      <c r="I73" s="488">
        <f t="shared" si="12"/>
        <v>105.58137858970203</v>
      </c>
      <c r="J73" s="488">
        <f t="shared" si="12"/>
        <v>89.406904691649459</v>
      </c>
      <c r="K73" s="488">
        <f t="shared" si="12"/>
        <v>120.27902341803687</v>
      </c>
      <c r="L73" s="488" t="e">
        <f t="shared" si="13"/>
        <v>#N/A</v>
      </c>
    </row>
    <row r="74" spans="1:12" ht="15" customHeight="1" x14ac:dyDescent="0.2">
      <c r="A74" s="490" t="s">
        <v>477</v>
      </c>
      <c r="B74" s="487">
        <v>28901</v>
      </c>
      <c r="C74" s="487">
        <v>3004</v>
      </c>
      <c r="D74" s="487">
        <v>2432</v>
      </c>
      <c r="E74" s="491">
        <f t="shared" si="15"/>
        <v>104.13648974885599</v>
      </c>
      <c r="F74" s="491">
        <f t="shared" si="15"/>
        <v>88.639716730598991</v>
      </c>
      <c r="G74" s="491">
        <f t="shared" si="15"/>
        <v>121.17588440458395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28774</v>
      </c>
      <c r="C75" s="493">
        <v>2909</v>
      </c>
      <c r="D75" s="493">
        <v>2290</v>
      </c>
      <c r="E75" s="491">
        <f t="shared" si="15"/>
        <v>103.67888156235361</v>
      </c>
      <c r="F75" s="491">
        <f t="shared" si="15"/>
        <v>85.836529949837711</v>
      </c>
      <c r="G75" s="491">
        <f t="shared" si="15"/>
        <v>114.10064773293473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105.58137858970203</v>
      </c>
      <c r="J77" s="488">
        <f>IF(J75&lt;&gt;"",J75,IF(J74&lt;&gt;"",J74,IF(J73&lt;&gt;"",J73,IF(J72&lt;&gt;"",J72,IF(J71&lt;&gt;"",J71,IF(J70&lt;&gt;"",J70,""))))))</f>
        <v>89.406904691649459</v>
      </c>
      <c r="K77" s="488">
        <f>IF(K75&lt;&gt;"",K75,IF(K74&lt;&gt;"",K74,IF(K73&lt;&gt;"",K73,IF(K72&lt;&gt;"",K72,IF(K71&lt;&gt;"",K71,IF(K70&lt;&gt;"",K70,""))))))</f>
        <v>120.27902341803687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+5,6%</v>
      </c>
      <c r="J79" s="488" t="str">
        <f>"GeB - ausschließlich: "&amp;IF(J77&gt;100,"+","")&amp;TEXT(J77-100,"0,0")&amp;"%"</f>
        <v>GeB - ausschließlich: -10,6%</v>
      </c>
      <c r="K79" s="488" t="str">
        <f>"GeB - im Nebenjob: "&amp;IF(K77&gt;100,"+","")&amp;TEXT(K77-100,"0,0")&amp;"%"</f>
        <v>GeB - im Nebenjob: +20,3%</v>
      </c>
    </row>
    <row r="81" spans="9:9" ht="15" customHeight="1" x14ac:dyDescent="0.2">
      <c r="I81" s="488" t="str">
        <f>IF(ISERROR(HLOOKUP(1,I$78:K$79,2,FALSE)),"",HLOOKUP(1,I$78:K$79,2,FALSE))</f>
        <v>GeB - im Nebenjob: +20,3%</v>
      </c>
    </row>
    <row r="82" spans="9:9" ht="15" customHeight="1" x14ac:dyDescent="0.2">
      <c r="I82" s="488" t="str">
        <f>IF(ISERROR(HLOOKUP(2,I$78:K$79,2,FALSE)),"",HLOOKUP(2,I$78:K$79,2,FALSE))</f>
        <v>SvB: +5,6%</v>
      </c>
    </row>
    <row r="83" spans="9:9" ht="15" customHeight="1" x14ac:dyDescent="0.2">
      <c r="I83" s="488" t="str">
        <f>IF(ISERROR(HLOOKUP(3,I$78:K$79,2,FALSE)),"",HLOOKUP(3,I$78:K$79,2,FALSE))</f>
        <v>GeB - ausschließlich: -10,6%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28774</v>
      </c>
      <c r="E12" s="114">
        <v>28901</v>
      </c>
      <c r="F12" s="114">
        <v>29302</v>
      </c>
      <c r="G12" s="114">
        <v>29198</v>
      </c>
      <c r="H12" s="114">
        <v>29140</v>
      </c>
      <c r="I12" s="115">
        <v>-366</v>
      </c>
      <c r="J12" s="116">
        <v>-1.2560054907343858</v>
      </c>
      <c r="N12" s="117"/>
    </row>
    <row r="13" spans="1:15" s="110" customFormat="1" ht="13.5" customHeight="1" x14ac:dyDescent="0.2">
      <c r="A13" s="118" t="s">
        <v>105</v>
      </c>
      <c r="B13" s="119" t="s">
        <v>106</v>
      </c>
      <c r="C13" s="113">
        <v>54.434558976854106</v>
      </c>
      <c r="D13" s="114">
        <v>15663</v>
      </c>
      <c r="E13" s="114">
        <v>15760</v>
      </c>
      <c r="F13" s="114">
        <v>16054</v>
      </c>
      <c r="G13" s="114">
        <v>16058</v>
      </c>
      <c r="H13" s="114">
        <v>16000</v>
      </c>
      <c r="I13" s="115">
        <v>-337</v>
      </c>
      <c r="J13" s="116">
        <v>-2.1062500000000002</v>
      </c>
    </row>
    <row r="14" spans="1:15" s="110" customFormat="1" ht="13.5" customHeight="1" x14ac:dyDescent="0.2">
      <c r="A14" s="120"/>
      <c r="B14" s="119" t="s">
        <v>107</v>
      </c>
      <c r="C14" s="113">
        <v>45.565441023145894</v>
      </c>
      <c r="D14" s="114">
        <v>13111</v>
      </c>
      <c r="E14" s="114">
        <v>13141</v>
      </c>
      <c r="F14" s="114">
        <v>13248</v>
      </c>
      <c r="G14" s="114">
        <v>13140</v>
      </c>
      <c r="H14" s="114">
        <v>13140</v>
      </c>
      <c r="I14" s="115">
        <v>-29</v>
      </c>
      <c r="J14" s="116">
        <v>-0.22070015220700151</v>
      </c>
    </row>
    <row r="15" spans="1:15" s="110" customFormat="1" ht="13.5" customHeight="1" x14ac:dyDescent="0.2">
      <c r="A15" s="118" t="s">
        <v>105</v>
      </c>
      <c r="B15" s="121" t="s">
        <v>108</v>
      </c>
      <c r="C15" s="113">
        <v>9.5607145339542647</v>
      </c>
      <c r="D15" s="114">
        <v>2751</v>
      </c>
      <c r="E15" s="114">
        <v>2816</v>
      </c>
      <c r="F15" s="114">
        <v>2939</v>
      </c>
      <c r="G15" s="114">
        <v>2666</v>
      </c>
      <c r="H15" s="114">
        <v>2730</v>
      </c>
      <c r="I15" s="115">
        <v>21</v>
      </c>
      <c r="J15" s="116">
        <v>0.76923076923076927</v>
      </c>
    </row>
    <row r="16" spans="1:15" s="110" customFormat="1" ht="13.5" customHeight="1" x14ac:dyDescent="0.2">
      <c r="A16" s="118"/>
      <c r="B16" s="121" t="s">
        <v>109</v>
      </c>
      <c r="C16" s="113">
        <v>65.746854799471748</v>
      </c>
      <c r="D16" s="114">
        <v>18918</v>
      </c>
      <c r="E16" s="114">
        <v>18996</v>
      </c>
      <c r="F16" s="114">
        <v>19288</v>
      </c>
      <c r="G16" s="114">
        <v>19519</v>
      </c>
      <c r="H16" s="114">
        <v>19561</v>
      </c>
      <c r="I16" s="115">
        <v>-643</v>
      </c>
      <c r="J16" s="116">
        <v>-3.2871530085373957</v>
      </c>
    </row>
    <row r="17" spans="1:10" s="110" customFormat="1" ht="13.5" customHeight="1" x14ac:dyDescent="0.2">
      <c r="A17" s="118"/>
      <c r="B17" s="121" t="s">
        <v>110</v>
      </c>
      <c r="C17" s="113">
        <v>23.844442899840132</v>
      </c>
      <c r="D17" s="114">
        <v>6861</v>
      </c>
      <c r="E17" s="114">
        <v>6836</v>
      </c>
      <c r="F17" s="114">
        <v>6820</v>
      </c>
      <c r="G17" s="114">
        <v>6776</v>
      </c>
      <c r="H17" s="114">
        <v>6625</v>
      </c>
      <c r="I17" s="115">
        <v>236</v>
      </c>
      <c r="J17" s="116">
        <v>3.5622641509433963</v>
      </c>
    </row>
    <row r="18" spans="1:10" s="110" customFormat="1" ht="13.5" customHeight="1" x14ac:dyDescent="0.2">
      <c r="A18" s="120"/>
      <c r="B18" s="121" t="s">
        <v>111</v>
      </c>
      <c r="C18" s="113">
        <v>0.84798776673385701</v>
      </c>
      <c r="D18" s="114">
        <v>244</v>
      </c>
      <c r="E18" s="114">
        <v>253</v>
      </c>
      <c r="F18" s="114">
        <v>255</v>
      </c>
      <c r="G18" s="114">
        <v>237</v>
      </c>
      <c r="H18" s="114">
        <v>224</v>
      </c>
      <c r="I18" s="115">
        <v>20</v>
      </c>
      <c r="J18" s="116">
        <v>8.9285714285714288</v>
      </c>
    </row>
    <row r="19" spans="1:10" s="110" customFormat="1" ht="13.5" customHeight="1" x14ac:dyDescent="0.2">
      <c r="A19" s="120"/>
      <c r="B19" s="121" t="s">
        <v>112</v>
      </c>
      <c r="C19" s="113">
        <v>0.22589838048237992</v>
      </c>
      <c r="D19" s="114">
        <v>65</v>
      </c>
      <c r="E19" s="114">
        <v>71</v>
      </c>
      <c r="F19" s="114">
        <v>76</v>
      </c>
      <c r="G19" s="114">
        <v>63</v>
      </c>
      <c r="H19" s="114">
        <v>60</v>
      </c>
      <c r="I19" s="115">
        <v>5</v>
      </c>
      <c r="J19" s="116">
        <v>8.3333333333333339</v>
      </c>
    </row>
    <row r="20" spans="1:10" s="110" customFormat="1" ht="13.5" customHeight="1" x14ac:dyDescent="0.2">
      <c r="A20" s="118" t="s">
        <v>113</v>
      </c>
      <c r="B20" s="122" t="s">
        <v>114</v>
      </c>
      <c r="C20" s="113">
        <v>72.635017724334475</v>
      </c>
      <c r="D20" s="114">
        <v>20900</v>
      </c>
      <c r="E20" s="114">
        <v>21016</v>
      </c>
      <c r="F20" s="114">
        <v>21367</v>
      </c>
      <c r="G20" s="114">
        <v>21386</v>
      </c>
      <c r="H20" s="114">
        <v>21383</v>
      </c>
      <c r="I20" s="115">
        <v>-483</v>
      </c>
      <c r="J20" s="116">
        <v>-2.2588037225833606</v>
      </c>
    </row>
    <row r="21" spans="1:10" s="110" customFormat="1" ht="13.5" customHeight="1" x14ac:dyDescent="0.2">
      <c r="A21" s="120"/>
      <c r="B21" s="122" t="s">
        <v>115</v>
      </c>
      <c r="C21" s="113">
        <v>27.364982275665533</v>
      </c>
      <c r="D21" s="114">
        <v>7874</v>
      </c>
      <c r="E21" s="114">
        <v>7885</v>
      </c>
      <c r="F21" s="114">
        <v>7935</v>
      </c>
      <c r="G21" s="114">
        <v>7812</v>
      </c>
      <c r="H21" s="114">
        <v>7757</v>
      </c>
      <c r="I21" s="115">
        <v>117</v>
      </c>
      <c r="J21" s="116">
        <v>1.5083150702591208</v>
      </c>
    </row>
    <row r="22" spans="1:10" s="110" customFormat="1" ht="13.5" customHeight="1" x14ac:dyDescent="0.2">
      <c r="A22" s="118" t="s">
        <v>113</v>
      </c>
      <c r="B22" s="122" t="s">
        <v>116</v>
      </c>
      <c r="C22" s="113">
        <v>93.056231319941617</v>
      </c>
      <c r="D22" s="114">
        <v>26776</v>
      </c>
      <c r="E22" s="114">
        <v>26937</v>
      </c>
      <c r="F22" s="114">
        <v>27297</v>
      </c>
      <c r="G22" s="114">
        <v>27247</v>
      </c>
      <c r="H22" s="114">
        <v>27258</v>
      </c>
      <c r="I22" s="115">
        <v>-482</v>
      </c>
      <c r="J22" s="116">
        <v>-1.7682882089661751</v>
      </c>
    </row>
    <row r="23" spans="1:10" s="110" customFormat="1" ht="13.5" customHeight="1" x14ac:dyDescent="0.2">
      <c r="A23" s="123"/>
      <c r="B23" s="124" t="s">
        <v>117</v>
      </c>
      <c r="C23" s="125">
        <v>6.9229165218600128</v>
      </c>
      <c r="D23" s="114">
        <v>1992</v>
      </c>
      <c r="E23" s="114">
        <v>1956</v>
      </c>
      <c r="F23" s="114">
        <v>2000</v>
      </c>
      <c r="G23" s="114">
        <v>1946</v>
      </c>
      <c r="H23" s="114">
        <v>1880</v>
      </c>
      <c r="I23" s="115">
        <v>112</v>
      </c>
      <c r="J23" s="116">
        <v>5.957446808510638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5199</v>
      </c>
      <c r="E26" s="114">
        <v>5436</v>
      </c>
      <c r="F26" s="114">
        <v>5444</v>
      </c>
      <c r="G26" s="114">
        <v>5585</v>
      </c>
      <c r="H26" s="140">
        <v>5521</v>
      </c>
      <c r="I26" s="115">
        <v>-322</v>
      </c>
      <c r="J26" s="116">
        <v>-5.8322767614562583</v>
      </c>
    </row>
    <row r="27" spans="1:10" s="110" customFormat="1" ht="13.5" customHeight="1" x14ac:dyDescent="0.2">
      <c r="A27" s="118" t="s">
        <v>105</v>
      </c>
      <c r="B27" s="119" t="s">
        <v>106</v>
      </c>
      <c r="C27" s="113">
        <v>41.969609540296211</v>
      </c>
      <c r="D27" s="115">
        <v>2182</v>
      </c>
      <c r="E27" s="114">
        <v>2245</v>
      </c>
      <c r="F27" s="114">
        <v>2246</v>
      </c>
      <c r="G27" s="114">
        <v>2278</v>
      </c>
      <c r="H27" s="140">
        <v>2273</v>
      </c>
      <c r="I27" s="115">
        <v>-91</v>
      </c>
      <c r="J27" s="116">
        <v>-4.0035195776506818</v>
      </c>
    </row>
    <row r="28" spans="1:10" s="110" customFormat="1" ht="13.5" customHeight="1" x14ac:dyDescent="0.2">
      <c r="A28" s="120"/>
      <c r="B28" s="119" t="s">
        <v>107</v>
      </c>
      <c r="C28" s="113">
        <v>58.030390459703789</v>
      </c>
      <c r="D28" s="115">
        <v>3017</v>
      </c>
      <c r="E28" s="114">
        <v>3191</v>
      </c>
      <c r="F28" s="114">
        <v>3198</v>
      </c>
      <c r="G28" s="114">
        <v>3307</v>
      </c>
      <c r="H28" s="140">
        <v>3248</v>
      </c>
      <c r="I28" s="115">
        <v>-231</v>
      </c>
      <c r="J28" s="116">
        <v>-7.1120689655172411</v>
      </c>
    </row>
    <row r="29" spans="1:10" s="110" customFormat="1" ht="13.5" customHeight="1" x14ac:dyDescent="0.2">
      <c r="A29" s="118" t="s">
        <v>105</v>
      </c>
      <c r="B29" s="121" t="s">
        <v>108</v>
      </c>
      <c r="C29" s="113">
        <v>12.079246008847855</v>
      </c>
      <c r="D29" s="115">
        <v>628</v>
      </c>
      <c r="E29" s="114">
        <v>686</v>
      </c>
      <c r="F29" s="114">
        <v>685</v>
      </c>
      <c r="G29" s="114">
        <v>736</v>
      </c>
      <c r="H29" s="140">
        <v>709</v>
      </c>
      <c r="I29" s="115">
        <v>-81</v>
      </c>
      <c r="J29" s="116">
        <v>-11.424541607898448</v>
      </c>
    </row>
    <row r="30" spans="1:10" s="110" customFormat="1" ht="13.5" customHeight="1" x14ac:dyDescent="0.2">
      <c r="A30" s="118"/>
      <c r="B30" s="121" t="s">
        <v>109</v>
      </c>
      <c r="C30" s="113">
        <v>46.316599346028084</v>
      </c>
      <c r="D30" s="115">
        <v>2408</v>
      </c>
      <c r="E30" s="114">
        <v>2490</v>
      </c>
      <c r="F30" s="114">
        <v>2498</v>
      </c>
      <c r="G30" s="114">
        <v>2590</v>
      </c>
      <c r="H30" s="140">
        <v>2606</v>
      </c>
      <c r="I30" s="115">
        <v>-198</v>
      </c>
      <c r="J30" s="116">
        <v>-7.5978511128165769</v>
      </c>
    </row>
    <row r="31" spans="1:10" s="110" customFormat="1" ht="13.5" customHeight="1" x14ac:dyDescent="0.2">
      <c r="A31" s="118"/>
      <c r="B31" s="121" t="s">
        <v>110</v>
      </c>
      <c r="C31" s="113">
        <v>21.715714560492401</v>
      </c>
      <c r="D31" s="115">
        <v>1129</v>
      </c>
      <c r="E31" s="114">
        <v>1177</v>
      </c>
      <c r="F31" s="114">
        <v>1184</v>
      </c>
      <c r="G31" s="114">
        <v>1182</v>
      </c>
      <c r="H31" s="140">
        <v>1157</v>
      </c>
      <c r="I31" s="115">
        <v>-28</v>
      </c>
      <c r="J31" s="116">
        <v>-2.4200518582541055</v>
      </c>
    </row>
    <row r="32" spans="1:10" s="110" customFormat="1" ht="13.5" customHeight="1" x14ac:dyDescent="0.2">
      <c r="A32" s="120"/>
      <c r="B32" s="121" t="s">
        <v>111</v>
      </c>
      <c r="C32" s="113">
        <v>19.888440084631661</v>
      </c>
      <c r="D32" s="115">
        <v>1034</v>
      </c>
      <c r="E32" s="114">
        <v>1083</v>
      </c>
      <c r="F32" s="114">
        <v>1077</v>
      </c>
      <c r="G32" s="114">
        <v>1077</v>
      </c>
      <c r="H32" s="140">
        <v>1049</v>
      </c>
      <c r="I32" s="115">
        <v>-15</v>
      </c>
      <c r="J32" s="116">
        <v>-1.4299332697807436</v>
      </c>
    </row>
    <row r="33" spans="1:10" s="110" customFormat="1" ht="13.5" customHeight="1" x14ac:dyDescent="0.2">
      <c r="A33" s="120"/>
      <c r="B33" s="121" t="s">
        <v>112</v>
      </c>
      <c r="C33" s="113">
        <v>1.8657434121946528</v>
      </c>
      <c r="D33" s="115">
        <v>97</v>
      </c>
      <c r="E33" s="114">
        <v>93</v>
      </c>
      <c r="F33" s="114">
        <v>103</v>
      </c>
      <c r="G33" s="114">
        <v>89</v>
      </c>
      <c r="H33" s="140">
        <v>97</v>
      </c>
      <c r="I33" s="115">
        <v>0</v>
      </c>
      <c r="J33" s="116">
        <v>0</v>
      </c>
    </row>
    <row r="34" spans="1:10" s="110" customFormat="1" ht="13.5" customHeight="1" x14ac:dyDescent="0.2">
      <c r="A34" s="118" t="s">
        <v>113</v>
      </c>
      <c r="B34" s="122" t="s">
        <v>116</v>
      </c>
      <c r="C34" s="113">
        <v>94.114252740911709</v>
      </c>
      <c r="D34" s="115">
        <v>4893</v>
      </c>
      <c r="E34" s="114">
        <v>5112</v>
      </c>
      <c r="F34" s="114">
        <v>5126</v>
      </c>
      <c r="G34" s="114">
        <v>5259</v>
      </c>
      <c r="H34" s="140">
        <v>5184</v>
      </c>
      <c r="I34" s="115">
        <v>-291</v>
      </c>
      <c r="J34" s="116">
        <v>-5.6134259259259256</v>
      </c>
    </row>
    <row r="35" spans="1:10" s="110" customFormat="1" ht="13.5" customHeight="1" x14ac:dyDescent="0.2">
      <c r="A35" s="118"/>
      <c r="B35" s="119" t="s">
        <v>117</v>
      </c>
      <c r="C35" s="113">
        <v>5.7511059819195998</v>
      </c>
      <c r="D35" s="115">
        <v>299</v>
      </c>
      <c r="E35" s="114">
        <v>317</v>
      </c>
      <c r="F35" s="114">
        <v>311</v>
      </c>
      <c r="G35" s="114">
        <v>320</v>
      </c>
      <c r="H35" s="140">
        <v>330</v>
      </c>
      <c r="I35" s="115">
        <v>-31</v>
      </c>
      <c r="J35" s="116">
        <v>-9.3939393939393945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2909</v>
      </c>
      <c r="E37" s="114">
        <v>3004</v>
      </c>
      <c r="F37" s="114">
        <v>3030</v>
      </c>
      <c r="G37" s="114">
        <v>3109</v>
      </c>
      <c r="H37" s="140">
        <v>3130</v>
      </c>
      <c r="I37" s="115">
        <v>-221</v>
      </c>
      <c r="J37" s="116">
        <v>-7.060702875399361</v>
      </c>
    </row>
    <row r="38" spans="1:10" s="110" customFormat="1" ht="13.5" customHeight="1" x14ac:dyDescent="0.2">
      <c r="A38" s="118" t="s">
        <v>105</v>
      </c>
      <c r="B38" s="119" t="s">
        <v>106</v>
      </c>
      <c r="C38" s="113">
        <v>40.735647988999659</v>
      </c>
      <c r="D38" s="115">
        <v>1185</v>
      </c>
      <c r="E38" s="114">
        <v>1202</v>
      </c>
      <c r="F38" s="114">
        <v>1189</v>
      </c>
      <c r="G38" s="114">
        <v>1211</v>
      </c>
      <c r="H38" s="140">
        <v>1222</v>
      </c>
      <c r="I38" s="115">
        <v>-37</v>
      </c>
      <c r="J38" s="116">
        <v>-3.0278232405891981</v>
      </c>
    </row>
    <row r="39" spans="1:10" s="110" customFormat="1" ht="13.5" customHeight="1" x14ac:dyDescent="0.2">
      <c r="A39" s="120"/>
      <c r="B39" s="119" t="s">
        <v>107</v>
      </c>
      <c r="C39" s="113">
        <v>59.264352011000341</v>
      </c>
      <c r="D39" s="115">
        <v>1724</v>
      </c>
      <c r="E39" s="114">
        <v>1802</v>
      </c>
      <c r="F39" s="114">
        <v>1841</v>
      </c>
      <c r="G39" s="114">
        <v>1898</v>
      </c>
      <c r="H39" s="140">
        <v>1908</v>
      </c>
      <c r="I39" s="115">
        <v>-184</v>
      </c>
      <c r="J39" s="116">
        <v>-9.6436058700209646</v>
      </c>
    </row>
    <row r="40" spans="1:10" s="110" customFormat="1" ht="13.5" customHeight="1" x14ac:dyDescent="0.2">
      <c r="A40" s="118" t="s">
        <v>105</v>
      </c>
      <c r="B40" s="121" t="s">
        <v>108</v>
      </c>
      <c r="C40" s="113">
        <v>14.884840151254727</v>
      </c>
      <c r="D40" s="115">
        <v>433</v>
      </c>
      <c r="E40" s="114">
        <v>443</v>
      </c>
      <c r="F40" s="114">
        <v>455</v>
      </c>
      <c r="G40" s="114">
        <v>512</v>
      </c>
      <c r="H40" s="140">
        <v>490</v>
      </c>
      <c r="I40" s="115">
        <v>-57</v>
      </c>
      <c r="J40" s="116">
        <v>-11.63265306122449</v>
      </c>
    </row>
    <row r="41" spans="1:10" s="110" customFormat="1" ht="13.5" customHeight="1" x14ac:dyDescent="0.2">
      <c r="A41" s="118"/>
      <c r="B41" s="121" t="s">
        <v>109</v>
      </c>
      <c r="C41" s="113">
        <v>27.672739773117911</v>
      </c>
      <c r="D41" s="115">
        <v>805</v>
      </c>
      <c r="E41" s="114">
        <v>819</v>
      </c>
      <c r="F41" s="114">
        <v>821</v>
      </c>
      <c r="G41" s="114">
        <v>847</v>
      </c>
      <c r="H41" s="140">
        <v>902</v>
      </c>
      <c r="I41" s="115">
        <v>-97</v>
      </c>
      <c r="J41" s="116">
        <v>-10.753880266075388</v>
      </c>
    </row>
    <row r="42" spans="1:10" s="110" customFormat="1" ht="13.5" customHeight="1" x14ac:dyDescent="0.2">
      <c r="A42" s="118"/>
      <c r="B42" s="121" t="s">
        <v>110</v>
      </c>
      <c r="C42" s="113">
        <v>22.722585080783773</v>
      </c>
      <c r="D42" s="115">
        <v>661</v>
      </c>
      <c r="E42" s="114">
        <v>687</v>
      </c>
      <c r="F42" s="114">
        <v>704</v>
      </c>
      <c r="G42" s="114">
        <v>702</v>
      </c>
      <c r="H42" s="140">
        <v>716</v>
      </c>
      <c r="I42" s="115">
        <v>-55</v>
      </c>
      <c r="J42" s="116">
        <v>-7.6815642458100557</v>
      </c>
    </row>
    <row r="43" spans="1:10" s="110" customFormat="1" ht="13.5" customHeight="1" x14ac:dyDescent="0.2">
      <c r="A43" s="120"/>
      <c r="B43" s="121" t="s">
        <v>111</v>
      </c>
      <c r="C43" s="113">
        <v>34.719834994843588</v>
      </c>
      <c r="D43" s="115">
        <v>1010</v>
      </c>
      <c r="E43" s="114">
        <v>1055</v>
      </c>
      <c r="F43" s="114">
        <v>1050</v>
      </c>
      <c r="G43" s="114">
        <v>1048</v>
      </c>
      <c r="H43" s="140">
        <v>1022</v>
      </c>
      <c r="I43" s="115">
        <v>-12</v>
      </c>
      <c r="J43" s="116">
        <v>-1.1741682974559686</v>
      </c>
    </row>
    <row r="44" spans="1:10" s="110" customFormat="1" ht="13.5" customHeight="1" x14ac:dyDescent="0.2">
      <c r="A44" s="120"/>
      <c r="B44" s="121" t="s">
        <v>112</v>
      </c>
      <c r="C44" s="113" t="s">
        <v>513</v>
      </c>
      <c r="D44" s="115" t="s">
        <v>513</v>
      </c>
      <c r="E44" s="114">
        <v>88</v>
      </c>
      <c r="F44" s="114">
        <v>99</v>
      </c>
      <c r="G44" s="114">
        <v>85</v>
      </c>
      <c r="H44" s="140">
        <v>94</v>
      </c>
      <c r="I44" s="115" t="s">
        <v>513</v>
      </c>
      <c r="J44" s="116" t="s">
        <v>513</v>
      </c>
    </row>
    <row r="45" spans="1:10" s="110" customFormat="1" ht="13.5" customHeight="1" x14ac:dyDescent="0.2">
      <c r="A45" s="118" t="s">
        <v>113</v>
      </c>
      <c r="B45" s="122" t="s">
        <v>116</v>
      </c>
      <c r="C45" s="113">
        <v>93.33104159504984</v>
      </c>
      <c r="D45" s="115">
        <v>2715</v>
      </c>
      <c r="E45" s="114">
        <v>2801</v>
      </c>
      <c r="F45" s="114">
        <v>2837</v>
      </c>
      <c r="G45" s="114">
        <v>2921</v>
      </c>
      <c r="H45" s="140">
        <v>2924</v>
      </c>
      <c r="I45" s="115">
        <v>-209</v>
      </c>
      <c r="J45" s="116">
        <v>-7.1477428180574556</v>
      </c>
    </row>
    <row r="46" spans="1:10" s="110" customFormat="1" ht="13.5" customHeight="1" x14ac:dyDescent="0.2">
      <c r="A46" s="118"/>
      <c r="B46" s="119" t="s">
        <v>117</v>
      </c>
      <c r="C46" s="113">
        <v>6.428325885183912</v>
      </c>
      <c r="D46" s="115">
        <v>187</v>
      </c>
      <c r="E46" s="114">
        <v>196</v>
      </c>
      <c r="F46" s="114">
        <v>186</v>
      </c>
      <c r="G46" s="114">
        <v>182</v>
      </c>
      <c r="H46" s="140">
        <v>199</v>
      </c>
      <c r="I46" s="115">
        <v>-12</v>
      </c>
      <c r="J46" s="116">
        <v>-6.0301507537688446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2290</v>
      </c>
      <c r="E48" s="114">
        <v>2432</v>
      </c>
      <c r="F48" s="114">
        <v>2414</v>
      </c>
      <c r="G48" s="114">
        <v>2476</v>
      </c>
      <c r="H48" s="140">
        <v>2391</v>
      </c>
      <c r="I48" s="115">
        <v>-101</v>
      </c>
      <c r="J48" s="116">
        <v>-4.2241739857800082</v>
      </c>
    </row>
    <row r="49" spans="1:12" s="110" customFormat="1" ht="13.5" customHeight="1" x14ac:dyDescent="0.2">
      <c r="A49" s="118" t="s">
        <v>105</v>
      </c>
      <c r="B49" s="119" t="s">
        <v>106</v>
      </c>
      <c r="C49" s="113">
        <v>43.537117903930131</v>
      </c>
      <c r="D49" s="115">
        <v>997</v>
      </c>
      <c r="E49" s="114">
        <v>1043</v>
      </c>
      <c r="F49" s="114">
        <v>1057</v>
      </c>
      <c r="G49" s="114">
        <v>1067</v>
      </c>
      <c r="H49" s="140">
        <v>1051</v>
      </c>
      <c r="I49" s="115">
        <v>-54</v>
      </c>
      <c r="J49" s="116">
        <v>-5.1379638439581354</v>
      </c>
    </row>
    <row r="50" spans="1:12" s="110" customFormat="1" ht="13.5" customHeight="1" x14ac:dyDescent="0.2">
      <c r="A50" s="120"/>
      <c r="B50" s="119" t="s">
        <v>107</v>
      </c>
      <c r="C50" s="113">
        <v>56.462882096069869</v>
      </c>
      <c r="D50" s="115">
        <v>1293</v>
      </c>
      <c r="E50" s="114">
        <v>1389</v>
      </c>
      <c r="F50" s="114">
        <v>1357</v>
      </c>
      <c r="G50" s="114">
        <v>1409</v>
      </c>
      <c r="H50" s="140">
        <v>1340</v>
      </c>
      <c r="I50" s="115">
        <v>-47</v>
      </c>
      <c r="J50" s="116">
        <v>-3.5074626865671643</v>
      </c>
    </row>
    <row r="51" spans="1:12" s="110" customFormat="1" ht="13.5" customHeight="1" x14ac:dyDescent="0.2">
      <c r="A51" s="118" t="s">
        <v>105</v>
      </c>
      <c r="B51" s="121" t="s">
        <v>108</v>
      </c>
      <c r="C51" s="113">
        <v>8.5152838427947604</v>
      </c>
      <c r="D51" s="115">
        <v>195</v>
      </c>
      <c r="E51" s="114">
        <v>243</v>
      </c>
      <c r="F51" s="114">
        <v>230</v>
      </c>
      <c r="G51" s="114">
        <v>224</v>
      </c>
      <c r="H51" s="140">
        <v>219</v>
      </c>
      <c r="I51" s="115">
        <v>-24</v>
      </c>
      <c r="J51" s="116">
        <v>-10.95890410958904</v>
      </c>
    </row>
    <row r="52" spans="1:12" s="110" customFormat="1" ht="13.5" customHeight="1" x14ac:dyDescent="0.2">
      <c r="A52" s="118"/>
      <c r="B52" s="121" t="s">
        <v>109</v>
      </c>
      <c r="C52" s="113">
        <v>70</v>
      </c>
      <c r="D52" s="115">
        <v>1603</v>
      </c>
      <c r="E52" s="114">
        <v>1671</v>
      </c>
      <c r="F52" s="114">
        <v>1677</v>
      </c>
      <c r="G52" s="114">
        <v>1743</v>
      </c>
      <c r="H52" s="140">
        <v>1704</v>
      </c>
      <c r="I52" s="115">
        <v>-101</v>
      </c>
      <c r="J52" s="116">
        <v>-5.927230046948357</v>
      </c>
    </row>
    <row r="53" spans="1:12" s="110" customFormat="1" ht="13.5" customHeight="1" x14ac:dyDescent="0.2">
      <c r="A53" s="118"/>
      <c r="B53" s="121" t="s">
        <v>110</v>
      </c>
      <c r="C53" s="113">
        <v>20.436681222707424</v>
      </c>
      <c r="D53" s="115">
        <v>468</v>
      </c>
      <c r="E53" s="114">
        <v>490</v>
      </c>
      <c r="F53" s="114">
        <v>480</v>
      </c>
      <c r="G53" s="114">
        <v>480</v>
      </c>
      <c r="H53" s="140">
        <v>441</v>
      </c>
      <c r="I53" s="115">
        <v>27</v>
      </c>
      <c r="J53" s="116">
        <v>6.1224489795918364</v>
      </c>
    </row>
    <row r="54" spans="1:12" s="110" customFormat="1" ht="13.5" customHeight="1" x14ac:dyDescent="0.2">
      <c r="A54" s="120"/>
      <c r="B54" s="121" t="s">
        <v>111</v>
      </c>
      <c r="C54" s="113">
        <v>1.0480349344978166</v>
      </c>
      <c r="D54" s="115">
        <v>24</v>
      </c>
      <c r="E54" s="114">
        <v>28</v>
      </c>
      <c r="F54" s="114">
        <v>27</v>
      </c>
      <c r="G54" s="114">
        <v>29</v>
      </c>
      <c r="H54" s="140">
        <v>27</v>
      </c>
      <c r="I54" s="115">
        <v>-3</v>
      </c>
      <c r="J54" s="116">
        <v>-11.111111111111111</v>
      </c>
    </row>
    <row r="55" spans="1:12" s="110" customFormat="1" ht="13.5" customHeight="1" x14ac:dyDescent="0.2">
      <c r="A55" s="120"/>
      <c r="B55" s="121" t="s">
        <v>112</v>
      </c>
      <c r="C55" s="113" t="s">
        <v>513</v>
      </c>
      <c r="D55" s="115" t="s">
        <v>513</v>
      </c>
      <c r="E55" s="114">
        <v>5</v>
      </c>
      <c r="F55" s="114">
        <v>4</v>
      </c>
      <c r="G55" s="114">
        <v>4</v>
      </c>
      <c r="H55" s="140">
        <v>3</v>
      </c>
      <c r="I55" s="115" t="s">
        <v>513</v>
      </c>
      <c r="J55" s="116" t="s">
        <v>513</v>
      </c>
    </row>
    <row r="56" spans="1:12" s="110" customFormat="1" ht="13.5" customHeight="1" x14ac:dyDescent="0.2">
      <c r="A56" s="118" t="s">
        <v>113</v>
      </c>
      <c r="B56" s="122" t="s">
        <v>116</v>
      </c>
      <c r="C56" s="113">
        <v>95.109170305676855</v>
      </c>
      <c r="D56" s="115">
        <v>2178</v>
      </c>
      <c r="E56" s="114">
        <v>2311</v>
      </c>
      <c r="F56" s="114">
        <v>2289</v>
      </c>
      <c r="G56" s="114">
        <v>2338</v>
      </c>
      <c r="H56" s="140">
        <v>2260</v>
      </c>
      <c r="I56" s="115">
        <v>-82</v>
      </c>
      <c r="J56" s="116">
        <v>-3.6283185840707963</v>
      </c>
    </row>
    <row r="57" spans="1:12" s="110" customFormat="1" ht="13.5" customHeight="1" x14ac:dyDescent="0.2">
      <c r="A57" s="142"/>
      <c r="B57" s="124" t="s">
        <v>117</v>
      </c>
      <c r="C57" s="125">
        <v>4.890829694323144</v>
      </c>
      <c r="D57" s="143">
        <v>112</v>
      </c>
      <c r="E57" s="144">
        <v>121</v>
      </c>
      <c r="F57" s="144">
        <v>125</v>
      </c>
      <c r="G57" s="144">
        <v>138</v>
      </c>
      <c r="H57" s="145">
        <v>131</v>
      </c>
      <c r="I57" s="143">
        <v>-19</v>
      </c>
      <c r="J57" s="146">
        <v>-14.503816793893129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28774</v>
      </c>
      <c r="E12" s="236">
        <v>28901</v>
      </c>
      <c r="F12" s="114">
        <v>29302</v>
      </c>
      <c r="G12" s="114">
        <v>29198</v>
      </c>
      <c r="H12" s="140">
        <v>29140</v>
      </c>
      <c r="I12" s="115">
        <v>-366</v>
      </c>
      <c r="J12" s="116">
        <v>-1.2560054907343858</v>
      </c>
    </row>
    <row r="13" spans="1:15" s="110" customFormat="1" ht="12" customHeight="1" x14ac:dyDescent="0.2">
      <c r="A13" s="118" t="s">
        <v>105</v>
      </c>
      <c r="B13" s="119" t="s">
        <v>106</v>
      </c>
      <c r="C13" s="113">
        <v>54.434558976854106</v>
      </c>
      <c r="D13" s="115">
        <v>15663</v>
      </c>
      <c r="E13" s="114">
        <v>15760</v>
      </c>
      <c r="F13" s="114">
        <v>16054</v>
      </c>
      <c r="G13" s="114">
        <v>16058</v>
      </c>
      <c r="H13" s="140">
        <v>16000</v>
      </c>
      <c r="I13" s="115">
        <v>-337</v>
      </c>
      <c r="J13" s="116">
        <v>-2.1062500000000002</v>
      </c>
    </row>
    <row r="14" spans="1:15" s="110" customFormat="1" ht="12" customHeight="1" x14ac:dyDescent="0.2">
      <c r="A14" s="118"/>
      <c r="B14" s="119" t="s">
        <v>107</v>
      </c>
      <c r="C14" s="113">
        <v>45.565441023145894</v>
      </c>
      <c r="D14" s="115">
        <v>13111</v>
      </c>
      <c r="E14" s="114">
        <v>13141</v>
      </c>
      <c r="F14" s="114">
        <v>13248</v>
      </c>
      <c r="G14" s="114">
        <v>13140</v>
      </c>
      <c r="H14" s="140">
        <v>13140</v>
      </c>
      <c r="I14" s="115">
        <v>-29</v>
      </c>
      <c r="J14" s="116">
        <v>-0.22070015220700151</v>
      </c>
    </row>
    <row r="15" spans="1:15" s="110" customFormat="1" ht="12" customHeight="1" x14ac:dyDescent="0.2">
      <c r="A15" s="118" t="s">
        <v>105</v>
      </c>
      <c r="B15" s="121" t="s">
        <v>108</v>
      </c>
      <c r="C15" s="113">
        <v>9.5607145339542647</v>
      </c>
      <c r="D15" s="115">
        <v>2751</v>
      </c>
      <c r="E15" s="114">
        <v>2816</v>
      </c>
      <c r="F15" s="114">
        <v>2939</v>
      </c>
      <c r="G15" s="114">
        <v>2666</v>
      </c>
      <c r="H15" s="140">
        <v>2730</v>
      </c>
      <c r="I15" s="115">
        <v>21</v>
      </c>
      <c r="J15" s="116">
        <v>0.76923076923076927</v>
      </c>
    </row>
    <row r="16" spans="1:15" s="110" customFormat="1" ht="12" customHeight="1" x14ac:dyDescent="0.2">
      <c r="A16" s="118"/>
      <c r="B16" s="121" t="s">
        <v>109</v>
      </c>
      <c r="C16" s="113">
        <v>65.746854799471748</v>
      </c>
      <c r="D16" s="115">
        <v>18918</v>
      </c>
      <c r="E16" s="114">
        <v>18996</v>
      </c>
      <c r="F16" s="114">
        <v>19288</v>
      </c>
      <c r="G16" s="114">
        <v>19519</v>
      </c>
      <c r="H16" s="140">
        <v>19561</v>
      </c>
      <c r="I16" s="115">
        <v>-643</v>
      </c>
      <c r="J16" s="116">
        <v>-3.2871530085373957</v>
      </c>
    </row>
    <row r="17" spans="1:10" s="110" customFormat="1" ht="12" customHeight="1" x14ac:dyDescent="0.2">
      <c r="A17" s="118"/>
      <c r="B17" s="121" t="s">
        <v>110</v>
      </c>
      <c r="C17" s="113">
        <v>23.844442899840132</v>
      </c>
      <c r="D17" s="115">
        <v>6861</v>
      </c>
      <c r="E17" s="114">
        <v>6836</v>
      </c>
      <c r="F17" s="114">
        <v>6820</v>
      </c>
      <c r="G17" s="114">
        <v>6776</v>
      </c>
      <c r="H17" s="140">
        <v>6625</v>
      </c>
      <c r="I17" s="115">
        <v>236</v>
      </c>
      <c r="J17" s="116">
        <v>3.5622641509433963</v>
      </c>
    </row>
    <row r="18" spans="1:10" s="110" customFormat="1" ht="12" customHeight="1" x14ac:dyDescent="0.2">
      <c r="A18" s="120"/>
      <c r="B18" s="121" t="s">
        <v>111</v>
      </c>
      <c r="C18" s="113">
        <v>0.84798776673385701</v>
      </c>
      <c r="D18" s="115">
        <v>244</v>
      </c>
      <c r="E18" s="114">
        <v>253</v>
      </c>
      <c r="F18" s="114">
        <v>255</v>
      </c>
      <c r="G18" s="114">
        <v>237</v>
      </c>
      <c r="H18" s="140">
        <v>224</v>
      </c>
      <c r="I18" s="115">
        <v>20</v>
      </c>
      <c r="J18" s="116">
        <v>8.9285714285714288</v>
      </c>
    </row>
    <row r="19" spans="1:10" s="110" customFormat="1" ht="12" customHeight="1" x14ac:dyDescent="0.2">
      <c r="A19" s="120"/>
      <c r="B19" s="121" t="s">
        <v>112</v>
      </c>
      <c r="C19" s="113">
        <v>0.22589838048237992</v>
      </c>
      <c r="D19" s="115">
        <v>65</v>
      </c>
      <c r="E19" s="114">
        <v>71</v>
      </c>
      <c r="F19" s="114">
        <v>76</v>
      </c>
      <c r="G19" s="114">
        <v>63</v>
      </c>
      <c r="H19" s="140">
        <v>60</v>
      </c>
      <c r="I19" s="115">
        <v>5</v>
      </c>
      <c r="J19" s="116">
        <v>8.3333333333333339</v>
      </c>
    </row>
    <row r="20" spans="1:10" s="110" customFormat="1" ht="12" customHeight="1" x14ac:dyDescent="0.2">
      <c r="A20" s="118" t="s">
        <v>113</v>
      </c>
      <c r="B20" s="119" t="s">
        <v>181</v>
      </c>
      <c r="C20" s="113">
        <v>72.635017724334475</v>
      </c>
      <c r="D20" s="115">
        <v>20900</v>
      </c>
      <c r="E20" s="114">
        <v>21016</v>
      </c>
      <c r="F20" s="114">
        <v>21367</v>
      </c>
      <c r="G20" s="114">
        <v>21386</v>
      </c>
      <c r="H20" s="140">
        <v>21383</v>
      </c>
      <c r="I20" s="115">
        <v>-483</v>
      </c>
      <c r="J20" s="116">
        <v>-2.2588037225833606</v>
      </c>
    </row>
    <row r="21" spans="1:10" s="110" customFormat="1" ht="12" customHeight="1" x14ac:dyDescent="0.2">
      <c r="A21" s="118"/>
      <c r="B21" s="119" t="s">
        <v>182</v>
      </c>
      <c r="C21" s="113">
        <v>27.364982275665533</v>
      </c>
      <c r="D21" s="115">
        <v>7874</v>
      </c>
      <c r="E21" s="114">
        <v>7885</v>
      </c>
      <c r="F21" s="114">
        <v>7935</v>
      </c>
      <c r="G21" s="114">
        <v>7812</v>
      </c>
      <c r="H21" s="140">
        <v>7757</v>
      </c>
      <c r="I21" s="115">
        <v>117</v>
      </c>
      <c r="J21" s="116">
        <v>1.5083150702591208</v>
      </c>
    </row>
    <row r="22" spans="1:10" s="110" customFormat="1" ht="12" customHeight="1" x14ac:dyDescent="0.2">
      <c r="A22" s="118" t="s">
        <v>113</v>
      </c>
      <c r="B22" s="119" t="s">
        <v>116</v>
      </c>
      <c r="C22" s="113">
        <v>93.056231319941617</v>
      </c>
      <c r="D22" s="115">
        <v>26776</v>
      </c>
      <c r="E22" s="114">
        <v>26937</v>
      </c>
      <c r="F22" s="114">
        <v>27297</v>
      </c>
      <c r="G22" s="114">
        <v>27247</v>
      </c>
      <c r="H22" s="140">
        <v>27258</v>
      </c>
      <c r="I22" s="115">
        <v>-482</v>
      </c>
      <c r="J22" s="116">
        <v>-1.7682882089661751</v>
      </c>
    </row>
    <row r="23" spans="1:10" s="110" customFormat="1" ht="12" customHeight="1" x14ac:dyDescent="0.2">
      <c r="A23" s="118"/>
      <c r="B23" s="119" t="s">
        <v>117</v>
      </c>
      <c r="C23" s="113">
        <v>6.9229165218600128</v>
      </c>
      <c r="D23" s="115">
        <v>1992</v>
      </c>
      <c r="E23" s="114">
        <v>1956</v>
      </c>
      <c r="F23" s="114">
        <v>2000</v>
      </c>
      <c r="G23" s="114">
        <v>1946</v>
      </c>
      <c r="H23" s="140">
        <v>1880</v>
      </c>
      <c r="I23" s="115">
        <v>112</v>
      </c>
      <c r="J23" s="116">
        <v>5.957446808510638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38349</v>
      </c>
      <c r="E64" s="236">
        <v>38621</v>
      </c>
      <c r="F64" s="236">
        <v>38878</v>
      </c>
      <c r="G64" s="236">
        <v>38367</v>
      </c>
      <c r="H64" s="140">
        <v>38299</v>
      </c>
      <c r="I64" s="115">
        <v>50</v>
      </c>
      <c r="J64" s="116">
        <v>0.13055171153293821</v>
      </c>
    </row>
    <row r="65" spans="1:12" s="110" customFormat="1" ht="12" customHeight="1" x14ac:dyDescent="0.2">
      <c r="A65" s="118" t="s">
        <v>105</v>
      </c>
      <c r="B65" s="119" t="s">
        <v>106</v>
      </c>
      <c r="C65" s="113">
        <v>52.481159873790709</v>
      </c>
      <c r="D65" s="235">
        <v>20126</v>
      </c>
      <c r="E65" s="236">
        <v>20276</v>
      </c>
      <c r="F65" s="236">
        <v>20514</v>
      </c>
      <c r="G65" s="236">
        <v>20263</v>
      </c>
      <c r="H65" s="140">
        <v>20173</v>
      </c>
      <c r="I65" s="115">
        <v>-47</v>
      </c>
      <c r="J65" s="116">
        <v>-0.23298468249640608</v>
      </c>
    </row>
    <row r="66" spans="1:12" s="110" customFormat="1" ht="12" customHeight="1" x14ac:dyDescent="0.2">
      <c r="A66" s="118"/>
      <c r="B66" s="119" t="s">
        <v>107</v>
      </c>
      <c r="C66" s="113">
        <v>47.518840126209291</v>
      </c>
      <c r="D66" s="235">
        <v>18223</v>
      </c>
      <c r="E66" s="236">
        <v>18345</v>
      </c>
      <c r="F66" s="236">
        <v>18364</v>
      </c>
      <c r="G66" s="236">
        <v>18104</v>
      </c>
      <c r="H66" s="140">
        <v>18126</v>
      </c>
      <c r="I66" s="115">
        <v>97</v>
      </c>
      <c r="J66" s="116">
        <v>0.53514288866821136</v>
      </c>
    </row>
    <row r="67" spans="1:12" s="110" customFormat="1" ht="12" customHeight="1" x14ac:dyDescent="0.2">
      <c r="A67" s="118" t="s">
        <v>105</v>
      </c>
      <c r="B67" s="121" t="s">
        <v>108</v>
      </c>
      <c r="C67" s="113">
        <v>10.323606873712484</v>
      </c>
      <c r="D67" s="235">
        <v>3959</v>
      </c>
      <c r="E67" s="236">
        <v>4155</v>
      </c>
      <c r="F67" s="236">
        <v>4240</v>
      </c>
      <c r="G67" s="236">
        <v>3906</v>
      </c>
      <c r="H67" s="140">
        <v>4030</v>
      </c>
      <c r="I67" s="115">
        <v>-71</v>
      </c>
      <c r="J67" s="116">
        <v>-1.7617866004962779</v>
      </c>
    </row>
    <row r="68" spans="1:12" s="110" customFormat="1" ht="12" customHeight="1" x14ac:dyDescent="0.2">
      <c r="A68" s="118"/>
      <c r="B68" s="121" t="s">
        <v>109</v>
      </c>
      <c r="C68" s="113">
        <v>65.970429476648675</v>
      </c>
      <c r="D68" s="235">
        <v>25299</v>
      </c>
      <c r="E68" s="236">
        <v>25451</v>
      </c>
      <c r="F68" s="236">
        <v>25686</v>
      </c>
      <c r="G68" s="236">
        <v>25684</v>
      </c>
      <c r="H68" s="140">
        <v>25672</v>
      </c>
      <c r="I68" s="115">
        <v>-373</v>
      </c>
      <c r="J68" s="116">
        <v>-1.4529448426301028</v>
      </c>
    </row>
    <row r="69" spans="1:12" s="110" customFormat="1" ht="12" customHeight="1" x14ac:dyDescent="0.2">
      <c r="A69" s="118"/>
      <c r="B69" s="121" t="s">
        <v>110</v>
      </c>
      <c r="C69" s="113">
        <v>22.861091553886673</v>
      </c>
      <c r="D69" s="235">
        <v>8767</v>
      </c>
      <c r="E69" s="236">
        <v>8687</v>
      </c>
      <c r="F69" s="236">
        <v>8640</v>
      </c>
      <c r="G69" s="236">
        <v>8475</v>
      </c>
      <c r="H69" s="140">
        <v>8315</v>
      </c>
      <c r="I69" s="115">
        <v>452</v>
      </c>
      <c r="J69" s="116">
        <v>5.4359591100420923</v>
      </c>
    </row>
    <row r="70" spans="1:12" s="110" customFormat="1" ht="12" customHeight="1" x14ac:dyDescent="0.2">
      <c r="A70" s="120"/>
      <c r="B70" s="121" t="s">
        <v>111</v>
      </c>
      <c r="C70" s="113">
        <v>0.84487209575217082</v>
      </c>
      <c r="D70" s="235">
        <v>324</v>
      </c>
      <c r="E70" s="236">
        <v>328</v>
      </c>
      <c r="F70" s="236">
        <v>312</v>
      </c>
      <c r="G70" s="236">
        <v>302</v>
      </c>
      <c r="H70" s="140">
        <v>282</v>
      </c>
      <c r="I70" s="115">
        <v>42</v>
      </c>
      <c r="J70" s="116">
        <v>14.893617021276595</v>
      </c>
    </row>
    <row r="71" spans="1:12" s="110" customFormat="1" ht="12" customHeight="1" x14ac:dyDescent="0.2">
      <c r="A71" s="120"/>
      <c r="B71" s="121" t="s">
        <v>112</v>
      </c>
      <c r="C71" s="113">
        <v>0.2216485436386868</v>
      </c>
      <c r="D71" s="235">
        <v>85</v>
      </c>
      <c r="E71" s="236">
        <v>81</v>
      </c>
      <c r="F71" s="236">
        <v>79</v>
      </c>
      <c r="G71" s="236">
        <v>72</v>
      </c>
      <c r="H71" s="140">
        <v>67</v>
      </c>
      <c r="I71" s="115">
        <v>18</v>
      </c>
      <c r="J71" s="116">
        <v>26.865671641791046</v>
      </c>
    </row>
    <row r="72" spans="1:12" s="110" customFormat="1" ht="12" customHeight="1" x14ac:dyDescent="0.2">
      <c r="A72" s="118" t="s">
        <v>113</v>
      </c>
      <c r="B72" s="119" t="s">
        <v>181</v>
      </c>
      <c r="C72" s="113">
        <v>70.911888184828811</v>
      </c>
      <c r="D72" s="235">
        <v>27194</v>
      </c>
      <c r="E72" s="236">
        <v>27481</v>
      </c>
      <c r="F72" s="236">
        <v>27806</v>
      </c>
      <c r="G72" s="236">
        <v>27472</v>
      </c>
      <c r="H72" s="140">
        <v>27467</v>
      </c>
      <c r="I72" s="115">
        <v>-273</v>
      </c>
      <c r="J72" s="116">
        <v>-0.99391997669931187</v>
      </c>
    </row>
    <row r="73" spans="1:12" s="110" customFormat="1" ht="12" customHeight="1" x14ac:dyDescent="0.2">
      <c r="A73" s="118"/>
      <c r="B73" s="119" t="s">
        <v>182</v>
      </c>
      <c r="C73" s="113">
        <v>29.088111815171192</v>
      </c>
      <c r="D73" s="115">
        <v>11155</v>
      </c>
      <c r="E73" s="114">
        <v>11140</v>
      </c>
      <c r="F73" s="114">
        <v>11072</v>
      </c>
      <c r="G73" s="114">
        <v>10895</v>
      </c>
      <c r="H73" s="140">
        <v>10832</v>
      </c>
      <c r="I73" s="115">
        <v>323</v>
      </c>
      <c r="J73" s="116">
        <v>2.9819054652880355</v>
      </c>
    </row>
    <row r="74" spans="1:12" s="110" customFormat="1" ht="12" customHeight="1" x14ac:dyDescent="0.2">
      <c r="A74" s="118" t="s">
        <v>113</v>
      </c>
      <c r="B74" s="119" t="s">
        <v>116</v>
      </c>
      <c r="C74" s="113">
        <v>94.711726511773449</v>
      </c>
      <c r="D74" s="115">
        <v>36321</v>
      </c>
      <c r="E74" s="114">
        <v>36607</v>
      </c>
      <c r="F74" s="114">
        <v>36840</v>
      </c>
      <c r="G74" s="114">
        <v>36392</v>
      </c>
      <c r="H74" s="140">
        <v>36402</v>
      </c>
      <c r="I74" s="115">
        <v>-81</v>
      </c>
      <c r="J74" s="116">
        <v>-0.22251524641503215</v>
      </c>
    </row>
    <row r="75" spans="1:12" s="110" customFormat="1" ht="12" customHeight="1" x14ac:dyDescent="0.2">
      <c r="A75" s="142"/>
      <c r="B75" s="124" t="s">
        <v>117</v>
      </c>
      <c r="C75" s="125">
        <v>5.2595895590497799</v>
      </c>
      <c r="D75" s="143">
        <v>2017</v>
      </c>
      <c r="E75" s="144">
        <v>2000</v>
      </c>
      <c r="F75" s="144">
        <v>2024</v>
      </c>
      <c r="G75" s="144">
        <v>1964</v>
      </c>
      <c r="H75" s="145">
        <v>1889</v>
      </c>
      <c r="I75" s="143">
        <v>128</v>
      </c>
      <c r="J75" s="146">
        <v>6.7760719957649549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28774</v>
      </c>
      <c r="G11" s="114">
        <v>28901</v>
      </c>
      <c r="H11" s="114">
        <v>29302</v>
      </c>
      <c r="I11" s="114">
        <v>29198</v>
      </c>
      <c r="J11" s="140">
        <v>29140</v>
      </c>
      <c r="K11" s="114">
        <v>-366</v>
      </c>
      <c r="L11" s="116">
        <v>-1.2560054907343858</v>
      </c>
    </row>
    <row r="12" spans="1:17" s="110" customFormat="1" ht="24.95" customHeight="1" x14ac:dyDescent="0.2">
      <c r="A12" s="604" t="s">
        <v>185</v>
      </c>
      <c r="B12" s="605"/>
      <c r="C12" s="605"/>
      <c r="D12" s="606"/>
      <c r="E12" s="113">
        <v>54.434558976854106</v>
      </c>
      <c r="F12" s="115">
        <v>15663</v>
      </c>
      <c r="G12" s="114">
        <v>15760</v>
      </c>
      <c r="H12" s="114">
        <v>16054</v>
      </c>
      <c r="I12" s="114">
        <v>16058</v>
      </c>
      <c r="J12" s="140">
        <v>16000</v>
      </c>
      <c r="K12" s="114">
        <v>-337</v>
      </c>
      <c r="L12" s="116">
        <v>-2.1062500000000002</v>
      </c>
    </row>
    <row r="13" spans="1:17" s="110" customFormat="1" ht="15" customHeight="1" x14ac:dyDescent="0.2">
      <c r="A13" s="120"/>
      <c r="B13" s="612" t="s">
        <v>107</v>
      </c>
      <c r="C13" s="612"/>
      <c r="E13" s="113">
        <v>45.565441023145894</v>
      </c>
      <c r="F13" s="115">
        <v>13111</v>
      </c>
      <c r="G13" s="114">
        <v>13141</v>
      </c>
      <c r="H13" s="114">
        <v>13248</v>
      </c>
      <c r="I13" s="114">
        <v>13140</v>
      </c>
      <c r="J13" s="140">
        <v>13140</v>
      </c>
      <c r="K13" s="114">
        <v>-29</v>
      </c>
      <c r="L13" s="116">
        <v>-0.22070015220700151</v>
      </c>
    </row>
    <row r="14" spans="1:17" s="110" customFormat="1" ht="24.95" customHeight="1" x14ac:dyDescent="0.2">
      <c r="A14" s="604" t="s">
        <v>186</v>
      </c>
      <c r="B14" s="605"/>
      <c r="C14" s="605"/>
      <c r="D14" s="606"/>
      <c r="E14" s="113">
        <v>9.5607145339542647</v>
      </c>
      <c r="F14" s="115">
        <v>2751</v>
      </c>
      <c r="G14" s="114">
        <v>2816</v>
      </c>
      <c r="H14" s="114">
        <v>2939</v>
      </c>
      <c r="I14" s="114">
        <v>2666</v>
      </c>
      <c r="J14" s="140">
        <v>2730</v>
      </c>
      <c r="K14" s="114">
        <v>21</v>
      </c>
      <c r="L14" s="116">
        <v>0.76923076923076927</v>
      </c>
    </row>
    <row r="15" spans="1:17" s="110" customFormat="1" ht="15" customHeight="1" x14ac:dyDescent="0.2">
      <c r="A15" s="120"/>
      <c r="B15" s="119"/>
      <c r="C15" s="258" t="s">
        <v>106</v>
      </c>
      <c r="E15" s="113">
        <v>59.869138495092692</v>
      </c>
      <c r="F15" s="115">
        <v>1647</v>
      </c>
      <c r="G15" s="114">
        <v>1697</v>
      </c>
      <c r="H15" s="114">
        <v>1786</v>
      </c>
      <c r="I15" s="114">
        <v>1613</v>
      </c>
      <c r="J15" s="140">
        <v>1663</v>
      </c>
      <c r="K15" s="114">
        <v>-16</v>
      </c>
      <c r="L15" s="116">
        <v>-0.96211665664461821</v>
      </c>
    </row>
    <row r="16" spans="1:17" s="110" customFormat="1" ht="15" customHeight="1" x14ac:dyDescent="0.2">
      <c r="A16" s="120"/>
      <c r="B16" s="119"/>
      <c r="C16" s="258" t="s">
        <v>107</v>
      </c>
      <c r="E16" s="113">
        <v>40.130861504907308</v>
      </c>
      <c r="F16" s="115">
        <v>1104</v>
      </c>
      <c r="G16" s="114">
        <v>1119</v>
      </c>
      <c r="H16" s="114">
        <v>1153</v>
      </c>
      <c r="I16" s="114">
        <v>1053</v>
      </c>
      <c r="J16" s="140">
        <v>1067</v>
      </c>
      <c r="K16" s="114">
        <v>37</v>
      </c>
      <c r="L16" s="116">
        <v>3.4676663542642925</v>
      </c>
    </row>
    <row r="17" spans="1:12" s="110" customFormat="1" ht="15" customHeight="1" x14ac:dyDescent="0.2">
      <c r="A17" s="120"/>
      <c r="B17" s="121" t="s">
        <v>109</v>
      </c>
      <c r="C17" s="258"/>
      <c r="E17" s="113">
        <v>65.746854799471748</v>
      </c>
      <c r="F17" s="115">
        <v>18918</v>
      </c>
      <c r="G17" s="114">
        <v>18996</v>
      </c>
      <c r="H17" s="114">
        <v>19288</v>
      </c>
      <c r="I17" s="114">
        <v>19519</v>
      </c>
      <c r="J17" s="140">
        <v>19561</v>
      </c>
      <c r="K17" s="114">
        <v>-643</v>
      </c>
      <c r="L17" s="116">
        <v>-3.2871530085373957</v>
      </c>
    </row>
    <row r="18" spans="1:12" s="110" customFormat="1" ht="15" customHeight="1" x14ac:dyDescent="0.2">
      <c r="A18" s="120"/>
      <c r="B18" s="119"/>
      <c r="C18" s="258" t="s">
        <v>106</v>
      </c>
      <c r="E18" s="113">
        <v>54.022623956020723</v>
      </c>
      <c r="F18" s="115">
        <v>10220</v>
      </c>
      <c r="G18" s="114">
        <v>10275</v>
      </c>
      <c r="H18" s="114">
        <v>10479</v>
      </c>
      <c r="I18" s="114">
        <v>10669</v>
      </c>
      <c r="J18" s="140">
        <v>10680</v>
      </c>
      <c r="K18" s="114">
        <v>-460</v>
      </c>
      <c r="L18" s="116">
        <v>-4.3071161048689142</v>
      </c>
    </row>
    <row r="19" spans="1:12" s="110" customFormat="1" ht="15" customHeight="1" x14ac:dyDescent="0.2">
      <c r="A19" s="120"/>
      <c r="B19" s="119"/>
      <c r="C19" s="258" t="s">
        <v>107</v>
      </c>
      <c r="E19" s="113">
        <v>45.977376043979277</v>
      </c>
      <c r="F19" s="115">
        <v>8698</v>
      </c>
      <c r="G19" s="114">
        <v>8721</v>
      </c>
      <c r="H19" s="114">
        <v>8809</v>
      </c>
      <c r="I19" s="114">
        <v>8850</v>
      </c>
      <c r="J19" s="140">
        <v>8881</v>
      </c>
      <c r="K19" s="114">
        <v>-183</v>
      </c>
      <c r="L19" s="116">
        <v>-2.060578763652742</v>
      </c>
    </row>
    <row r="20" spans="1:12" s="110" customFormat="1" ht="15" customHeight="1" x14ac:dyDescent="0.2">
      <c r="A20" s="120"/>
      <c r="B20" s="121" t="s">
        <v>110</v>
      </c>
      <c r="C20" s="258"/>
      <c r="E20" s="113">
        <v>23.844442899840132</v>
      </c>
      <c r="F20" s="115">
        <v>6861</v>
      </c>
      <c r="G20" s="114">
        <v>6836</v>
      </c>
      <c r="H20" s="114">
        <v>6820</v>
      </c>
      <c r="I20" s="114">
        <v>6776</v>
      </c>
      <c r="J20" s="140">
        <v>6625</v>
      </c>
      <c r="K20" s="114">
        <v>236</v>
      </c>
      <c r="L20" s="116">
        <v>3.5622641509433963</v>
      </c>
    </row>
    <row r="21" spans="1:12" s="110" customFormat="1" ht="15" customHeight="1" x14ac:dyDescent="0.2">
      <c r="A21" s="120"/>
      <c r="B21" s="119"/>
      <c r="C21" s="258" t="s">
        <v>106</v>
      </c>
      <c r="E21" s="113">
        <v>53.126366418889376</v>
      </c>
      <c r="F21" s="115">
        <v>3645</v>
      </c>
      <c r="G21" s="114">
        <v>3630</v>
      </c>
      <c r="H21" s="114">
        <v>3625</v>
      </c>
      <c r="I21" s="114">
        <v>3621</v>
      </c>
      <c r="J21" s="140">
        <v>3506</v>
      </c>
      <c r="K21" s="114">
        <v>139</v>
      </c>
      <c r="L21" s="116">
        <v>3.9646320593268682</v>
      </c>
    </row>
    <row r="22" spans="1:12" s="110" customFormat="1" ht="15" customHeight="1" x14ac:dyDescent="0.2">
      <c r="A22" s="120"/>
      <c r="B22" s="119"/>
      <c r="C22" s="258" t="s">
        <v>107</v>
      </c>
      <c r="E22" s="113">
        <v>46.873633581110624</v>
      </c>
      <c r="F22" s="115">
        <v>3216</v>
      </c>
      <c r="G22" s="114">
        <v>3206</v>
      </c>
      <c r="H22" s="114">
        <v>3195</v>
      </c>
      <c r="I22" s="114">
        <v>3155</v>
      </c>
      <c r="J22" s="140">
        <v>3119</v>
      </c>
      <c r="K22" s="114">
        <v>97</v>
      </c>
      <c r="L22" s="116">
        <v>3.1099711445976275</v>
      </c>
    </row>
    <row r="23" spans="1:12" s="110" customFormat="1" ht="15" customHeight="1" x14ac:dyDescent="0.2">
      <c r="A23" s="120"/>
      <c r="B23" s="121" t="s">
        <v>111</v>
      </c>
      <c r="C23" s="258"/>
      <c r="E23" s="113">
        <v>0.84798776673385701</v>
      </c>
      <c r="F23" s="115">
        <v>244</v>
      </c>
      <c r="G23" s="114">
        <v>253</v>
      </c>
      <c r="H23" s="114">
        <v>255</v>
      </c>
      <c r="I23" s="114">
        <v>237</v>
      </c>
      <c r="J23" s="140">
        <v>224</v>
      </c>
      <c r="K23" s="114">
        <v>20</v>
      </c>
      <c r="L23" s="116">
        <v>8.9285714285714288</v>
      </c>
    </row>
    <row r="24" spans="1:12" s="110" customFormat="1" ht="15" customHeight="1" x14ac:dyDescent="0.2">
      <c r="A24" s="120"/>
      <c r="B24" s="119"/>
      <c r="C24" s="258" t="s">
        <v>106</v>
      </c>
      <c r="E24" s="113">
        <v>61.885245901639344</v>
      </c>
      <c r="F24" s="115">
        <v>151</v>
      </c>
      <c r="G24" s="114">
        <v>158</v>
      </c>
      <c r="H24" s="114">
        <v>164</v>
      </c>
      <c r="I24" s="114">
        <v>155</v>
      </c>
      <c r="J24" s="140">
        <v>151</v>
      </c>
      <c r="K24" s="114">
        <v>0</v>
      </c>
      <c r="L24" s="116">
        <v>0</v>
      </c>
    </row>
    <row r="25" spans="1:12" s="110" customFormat="1" ht="15" customHeight="1" x14ac:dyDescent="0.2">
      <c r="A25" s="120"/>
      <c r="B25" s="119"/>
      <c r="C25" s="258" t="s">
        <v>107</v>
      </c>
      <c r="E25" s="113">
        <v>38.114754098360656</v>
      </c>
      <c r="F25" s="115">
        <v>93</v>
      </c>
      <c r="G25" s="114">
        <v>95</v>
      </c>
      <c r="H25" s="114">
        <v>91</v>
      </c>
      <c r="I25" s="114">
        <v>82</v>
      </c>
      <c r="J25" s="140">
        <v>73</v>
      </c>
      <c r="K25" s="114">
        <v>20</v>
      </c>
      <c r="L25" s="116">
        <v>27.397260273972602</v>
      </c>
    </row>
    <row r="26" spans="1:12" s="110" customFormat="1" ht="15" customHeight="1" x14ac:dyDescent="0.2">
      <c r="A26" s="120"/>
      <c r="C26" s="121" t="s">
        <v>187</v>
      </c>
      <c r="D26" s="110" t="s">
        <v>188</v>
      </c>
      <c r="E26" s="113">
        <v>0.22589838048237992</v>
      </c>
      <c r="F26" s="115">
        <v>65</v>
      </c>
      <c r="G26" s="114">
        <v>71</v>
      </c>
      <c r="H26" s="114">
        <v>76</v>
      </c>
      <c r="I26" s="114">
        <v>63</v>
      </c>
      <c r="J26" s="140">
        <v>60</v>
      </c>
      <c r="K26" s="114">
        <v>5</v>
      </c>
      <c r="L26" s="116">
        <v>8.3333333333333339</v>
      </c>
    </row>
    <row r="27" spans="1:12" s="110" customFormat="1" ht="15" customHeight="1" x14ac:dyDescent="0.2">
      <c r="A27" s="120"/>
      <c r="B27" s="119"/>
      <c r="D27" s="259" t="s">
        <v>106</v>
      </c>
      <c r="E27" s="113">
        <v>52.307692307692307</v>
      </c>
      <c r="F27" s="115">
        <v>34</v>
      </c>
      <c r="G27" s="114">
        <v>37</v>
      </c>
      <c r="H27" s="114">
        <v>41</v>
      </c>
      <c r="I27" s="114">
        <v>35</v>
      </c>
      <c r="J27" s="140">
        <v>38</v>
      </c>
      <c r="K27" s="114">
        <v>-4</v>
      </c>
      <c r="L27" s="116">
        <v>-10.526315789473685</v>
      </c>
    </row>
    <row r="28" spans="1:12" s="110" customFormat="1" ht="15" customHeight="1" x14ac:dyDescent="0.2">
      <c r="A28" s="120"/>
      <c r="B28" s="119"/>
      <c r="D28" s="259" t="s">
        <v>107</v>
      </c>
      <c r="E28" s="113">
        <v>47.692307692307693</v>
      </c>
      <c r="F28" s="115">
        <v>31</v>
      </c>
      <c r="G28" s="114">
        <v>34</v>
      </c>
      <c r="H28" s="114">
        <v>35</v>
      </c>
      <c r="I28" s="114">
        <v>28</v>
      </c>
      <c r="J28" s="140">
        <v>22</v>
      </c>
      <c r="K28" s="114">
        <v>9</v>
      </c>
      <c r="L28" s="116">
        <v>40.909090909090907</v>
      </c>
    </row>
    <row r="29" spans="1:12" s="110" customFormat="1" ht="24.95" customHeight="1" x14ac:dyDescent="0.2">
      <c r="A29" s="604" t="s">
        <v>189</v>
      </c>
      <c r="B29" s="605"/>
      <c r="C29" s="605"/>
      <c r="D29" s="606"/>
      <c r="E29" s="113">
        <v>93.056231319941617</v>
      </c>
      <c r="F29" s="115">
        <v>26776</v>
      </c>
      <c r="G29" s="114">
        <v>26937</v>
      </c>
      <c r="H29" s="114">
        <v>27297</v>
      </c>
      <c r="I29" s="114">
        <v>27247</v>
      </c>
      <c r="J29" s="140">
        <v>27258</v>
      </c>
      <c r="K29" s="114">
        <v>-482</v>
      </c>
      <c r="L29" s="116">
        <v>-1.7682882089661751</v>
      </c>
    </row>
    <row r="30" spans="1:12" s="110" customFormat="1" ht="15" customHeight="1" x14ac:dyDescent="0.2">
      <c r="A30" s="120"/>
      <c r="B30" s="119"/>
      <c r="C30" s="258" t="s">
        <v>106</v>
      </c>
      <c r="E30" s="113">
        <v>53.398565879892438</v>
      </c>
      <c r="F30" s="115">
        <v>14298</v>
      </c>
      <c r="G30" s="114">
        <v>14407</v>
      </c>
      <c r="H30" s="114">
        <v>14668</v>
      </c>
      <c r="I30" s="114">
        <v>14716</v>
      </c>
      <c r="J30" s="140">
        <v>14713</v>
      </c>
      <c r="K30" s="114">
        <v>-415</v>
      </c>
      <c r="L30" s="116">
        <v>-2.8206348127506287</v>
      </c>
    </row>
    <row r="31" spans="1:12" s="110" customFormat="1" ht="15" customHeight="1" x14ac:dyDescent="0.2">
      <c r="A31" s="120"/>
      <c r="B31" s="119"/>
      <c r="C31" s="258" t="s">
        <v>107</v>
      </c>
      <c r="E31" s="113">
        <v>46.601434120107562</v>
      </c>
      <c r="F31" s="115">
        <v>12478</v>
      </c>
      <c r="G31" s="114">
        <v>12530</v>
      </c>
      <c r="H31" s="114">
        <v>12629</v>
      </c>
      <c r="I31" s="114">
        <v>12531</v>
      </c>
      <c r="J31" s="140">
        <v>12545</v>
      </c>
      <c r="K31" s="114">
        <v>-67</v>
      </c>
      <c r="L31" s="116">
        <v>-0.53407732164208843</v>
      </c>
    </row>
    <row r="32" spans="1:12" s="110" customFormat="1" ht="15" customHeight="1" x14ac:dyDescent="0.2">
      <c r="A32" s="120"/>
      <c r="B32" s="119" t="s">
        <v>117</v>
      </c>
      <c r="C32" s="258"/>
      <c r="E32" s="113">
        <v>6.9229165218600128</v>
      </c>
      <c r="F32" s="115">
        <v>1992</v>
      </c>
      <c r="G32" s="114">
        <v>1956</v>
      </c>
      <c r="H32" s="114">
        <v>2000</v>
      </c>
      <c r="I32" s="114">
        <v>1946</v>
      </c>
      <c r="J32" s="140">
        <v>1880</v>
      </c>
      <c r="K32" s="114">
        <v>112</v>
      </c>
      <c r="L32" s="116">
        <v>5.957446808510638</v>
      </c>
    </row>
    <row r="33" spans="1:12" s="110" customFormat="1" ht="15" customHeight="1" x14ac:dyDescent="0.2">
      <c r="A33" s="120"/>
      <c r="B33" s="119"/>
      <c r="C33" s="258" t="s">
        <v>106</v>
      </c>
      <c r="E33" s="113">
        <v>68.42369477911646</v>
      </c>
      <c r="F33" s="115">
        <v>1363</v>
      </c>
      <c r="G33" s="114">
        <v>1350</v>
      </c>
      <c r="H33" s="114">
        <v>1385</v>
      </c>
      <c r="I33" s="114">
        <v>1342</v>
      </c>
      <c r="J33" s="140">
        <v>1287</v>
      </c>
      <c r="K33" s="114">
        <v>76</v>
      </c>
      <c r="L33" s="116">
        <v>5.9052059052059054</v>
      </c>
    </row>
    <row r="34" spans="1:12" s="110" customFormat="1" ht="15" customHeight="1" x14ac:dyDescent="0.2">
      <c r="A34" s="120"/>
      <c r="B34" s="119"/>
      <c r="C34" s="258" t="s">
        <v>107</v>
      </c>
      <c r="E34" s="113">
        <v>31.576305220883533</v>
      </c>
      <c r="F34" s="115">
        <v>629</v>
      </c>
      <c r="G34" s="114">
        <v>606</v>
      </c>
      <c r="H34" s="114">
        <v>615</v>
      </c>
      <c r="I34" s="114">
        <v>604</v>
      </c>
      <c r="J34" s="140">
        <v>593</v>
      </c>
      <c r="K34" s="114">
        <v>36</v>
      </c>
      <c r="L34" s="116">
        <v>6.0708263069139967</v>
      </c>
    </row>
    <row r="35" spans="1:12" s="110" customFormat="1" ht="24.95" customHeight="1" x14ac:dyDescent="0.2">
      <c r="A35" s="604" t="s">
        <v>190</v>
      </c>
      <c r="B35" s="605"/>
      <c r="C35" s="605"/>
      <c r="D35" s="606"/>
      <c r="E35" s="113">
        <v>72.635017724334475</v>
      </c>
      <c r="F35" s="115">
        <v>20900</v>
      </c>
      <c r="G35" s="114">
        <v>21016</v>
      </c>
      <c r="H35" s="114">
        <v>21367</v>
      </c>
      <c r="I35" s="114">
        <v>21386</v>
      </c>
      <c r="J35" s="140">
        <v>21383</v>
      </c>
      <c r="K35" s="114">
        <v>-483</v>
      </c>
      <c r="L35" s="116">
        <v>-2.2588037225833606</v>
      </c>
    </row>
    <row r="36" spans="1:12" s="110" customFormat="1" ht="15" customHeight="1" x14ac:dyDescent="0.2">
      <c r="A36" s="120"/>
      <c r="B36" s="119"/>
      <c r="C36" s="258" t="s">
        <v>106</v>
      </c>
      <c r="E36" s="113">
        <v>68.770334928229659</v>
      </c>
      <c r="F36" s="115">
        <v>14373</v>
      </c>
      <c r="G36" s="114">
        <v>14482</v>
      </c>
      <c r="H36" s="114">
        <v>14737</v>
      </c>
      <c r="I36" s="114">
        <v>14824</v>
      </c>
      <c r="J36" s="140">
        <v>14815</v>
      </c>
      <c r="K36" s="114">
        <v>-442</v>
      </c>
      <c r="L36" s="116">
        <v>-2.9834627067161659</v>
      </c>
    </row>
    <row r="37" spans="1:12" s="110" customFormat="1" ht="15" customHeight="1" x14ac:dyDescent="0.2">
      <c r="A37" s="120"/>
      <c r="B37" s="119"/>
      <c r="C37" s="258" t="s">
        <v>107</v>
      </c>
      <c r="E37" s="113">
        <v>31.229665071770334</v>
      </c>
      <c r="F37" s="115">
        <v>6527</v>
      </c>
      <c r="G37" s="114">
        <v>6534</v>
      </c>
      <c r="H37" s="114">
        <v>6630</v>
      </c>
      <c r="I37" s="114">
        <v>6562</v>
      </c>
      <c r="J37" s="140">
        <v>6568</v>
      </c>
      <c r="K37" s="114">
        <v>-41</v>
      </c>
      <c r="L37" s="116">
        <v>-0.62423873325213153</v>
      </c>
    </row>
    <row r="38" spans="1:12" s="110" customFormat="1" ht="15" customHeight="1" x14ac:dyDescent="0.2">
      <c r="A38" s="120"/>
      <c r="B38" s="119" t="s">
        <v>182</v>
      </c>
      <c r="C38" s="258"/>
      <c r="E38" s="113">
        <v>27.364982275665533</v>
      </c>
      <c r="F38" s="115">
        <v>7874</v>
      </c>
      <c r="G38" s="114">
        <v>7885</v>
      </c>
      <c r="H38" s="114">
        <v>7935</v>
      </c>
      <c r="I38" s="114">
        <v>7812</v>
      </c>
      <c r="J38" s="140">
        <v>7757</v>
      </c>
      <c r="K38" s="114">
        <v>117</v>
      </c>
      <c r="L38" s="116">
        <v>1.5083150702591208</v>
      </c>
    </row>
    <row r="39" spans="1:12" s="110" customFormat="1" ht="15" customHeight="1" x14ac:dyDescent="0.2">
      <c r="A39" s="120"/>
      <c r="B39" s="119"/>
      <c r="C39" s="258" t="s">
        <v>106</v>
      </c>
      <c r="E39" s="113">
        <v>16.383032766065533</v>
      </c>
      <c r="F39" s="115">
        <v>1290</v>
      </c>
      <c r="G39" s="114">
        <v>1278</v>
      </c>
      <c r="H39" s="114">
        <v>1317</v>
      </c>
      <c r="I39" s="114">
        <v>1234</v>
      </c>
      <c r="J39" s="140">
        <v>1185</v>
      </c>
      <c r="K39" s="114">
        <v>105</v>
      </c>
      <c r="L39" s="116">
        <v>8.8607594936708853</v>
      </c>
    </row>
    <row r="40" spans="1:12" s="110" customFormat="1" ht="15" customHeight="1" x14ac:dyDescent="0.2">
      <c r="A40" s="120"/>
      <c r="B40" s="119"/>
      <c r="C40" s="258" t="s">
        <v>107</v>
      </c>
      <c r="E40" s="113">
        <v>83.616967233934474</v>
      </c>
      <c r="F40" s="115">
        <v>6584</v>
      </c>
      <c r="G40" s="114">
        <v>6607</v>
      </c>
      <c r="H40" s="114">
        <v>6618</v>
      </c>
      <c r="I40" s="114">
        <v>6578</v>
      </c>
      <c r="J40" s="140">
        <v>6572</v>
      </c>
      <c r="K40" s="114">
        <v>12</v>
      </c>
      <c r="L40" s="116">
        <v>0.18259281801582472</v>
      </c>
    </row>
    <row r="41" spans="1:12" s="110" customFormat="1" ht="24.75" customHeight="1" x14ac:dyDescent="0.2">
      <c r="A41" s="604" t="s">
        <v>518</v>
      </c>
      <c r="B41" s="605"/>
      <c r="C41" s="605"/>
      <c r="D41" s="606"/>
      <c r="E41" s="113">
        <v>3.9375825397928685</v>
      </c>
      <c r="F41" s="115">
        <v>1133</v>
      </c>
      <c r="G41" s="114">
        <v>1259</v>
      </c>
      <c r="H41" s="114">
        <v>1289</v>
      </c>
      <c r="I41" s="114">
        <v>1071</v>
      </c>
      <c r="J41" s="140">
        <v>1104</v>
      </c>
      <c r="K41" s="114">
        <v>29</v>
      </c>
      <c r="L41" s="116">
        <v>2.6268115942028984</v>
      </c>
    </row>
    <row r="42" spans="1:12" s="110" customFormat="1" ht="15" customHeight="1" x14ac:dyDescent="0.2">
      <c r="A42" s="120"/>
      <c r="B42" s="119"/>
      <c r="C42" s="258" t="s">
        <v>106</v>
      </c>
      <c r="E42" s="113">
        <v>64.430714916151814</v>
      </c>
      <c r="F42" s="115">
        <v>730</v>
      </c>
      <c r="G42" s="114">
        <v>832</v>
      </c>
      <c r="H42" s="114">
        <v>855</v>
      </c>
      <c r="I42" s="114">
        <v>681</v>
      </c>
      <c r="J42" s="140">
        <v>709</v>
      </c>
      <c r="K42" s="114">
        <v>21</v>
      </c>
      <c r="L42" s="116">
        <v>2.9619181946403383</v>
      </c>
    </row>
    <row r="43" spans="1:12" s="110" customFormat="1" ht="15" customHeight="1" x14ac:dyDescent="0.2">
      <c r="A43" s="123"/>
      <c r="B43" s="124"/>
      <c r="C43" s="260" t="s">
        <v>107</v>
      </c>
      <c r="D43" s="261"/>
      <c r="E43" s="125">
        <v>35.569285083848193</v>
      </c>
      <c r="F43" s="143">
        <v>403</v>
      </c>
      <c r="G43" s="144">
        <v>427</v>
      </c>
      <c r="H43" s="144">
        <v>434</v>
      </c>
      <c r="I43" s="144">
        <v>390</v>
      </c>
      <c r="J43" s="145">
        <v>395</v>
      </c>
      <c r="K43" s="144">
        <v>8</v>
      </c>
      <c r="L43" s="146">
        <v>2.0253164556962027</v>
      </c>
    </row>
    <row r="44" spans="1:12" s="110" customFormat="1" ht="45.75" customHeight="1" x14ac:dyDescent="0.2">
      <c r="A44" s="604" t="s">
        <v>191</v>
      </c>
      <c r="B44" s="605"/>
      <c r="C44" s="605"/>
      <c r="D44" s="606"/>
      <c r="E44" s="113">
        <v>2.8741224716758182</v>
      </c>
      <c r="F44" s="115">
        <v>827</v>
      </c>
      <c r="G44" s="114">
        <v>835</v>
      </c>
      <c r="H44" s="114">
        <v>844</v>
      </c>
      <c r="I44" s="114">
        <v>841</v>
      </c>
      <c r="J44" s="140">
        <v>837</v>
      </c>
      <c r="K44" s="114">
        <v>-10</v>
      </c>
      <c r="L44" s="116">
        <v>-1.1947431302270013</v>
      </c>
    </row>
    <row r="45" spans="1:12" s="110" customFormat="1" ht="15" customHeight="1" x14ac:dyDescent="0.2">
      <c r="A45" s="120"/>
      <c r="B45" s="119"/>
      <c r="C45" s="258" t="s">
        <v>106</v>
      </c>
      <c r="E45" s="113">
        <v>53.808948004836758</v>
      </c>
      <c r="F45" s="115">
        <v>445</v>
      </c>
      <c r="G45" s="114">
        <v>448</v>
      </c>
      <c r="H45" s="114">
        <v>454</v>
      </c>
      <c r="I45" s="114">
        <v>454</v>
      </c>
      <c r="J45" s="140">
        <v>453</v>
      </c>
      <c r="K45" s="114">
        <v>-8</v>
      </c>
      <c r="L45" s="116">
        <v>-1.7660044150110374</v>
      </c>
    </row>
    <row r="46" spans="1:12" s="110" customFormat="1" ht="15" customHeight="1" x14ac:dyDescent="0.2">
      <c r="A46" s="123"/>
      <c r="B46" s="124"/>
      <c r="C46" s="260" t="s">
        <v>107</v>
      </c>
      <c r="D46" s="261"/>
      <c r="E46" s="125">
        <v>46.191051995163242</v>
      </c>
      <c r="F46" s="143">
        <v>382</v>
      </c>
      <c r="G46" s="144">
        <v>387</v>
      </c>
      <c r="H46" s="144">
        <v>390</v>
      </c>
      <c r="I46" s="144">
        <v>387</v>
      </c>
      <c r="J46" s="145">
        <v>384</v>
      </c>
      <c r="K46" s="144">
        <v>-2</v>
      </c>
      <c r="L46" s="146">
        <v>-0.52083333333333337</v>
      </c>
    </row>
    <row r="47" spans="1:12" s="110" customFormat="1" ht="39" customHeight="1" x14ac:dyDescent="0.2">
      <c r="A47" s="604" t="s">
        <v>519</v>
      </c>
      <c r="B47" s="607"/>
      <c r="C47" s="607"/>
      <c r="D47" s="608"/>
      <c r="E47" s="113">
        <v>8.3408632793494128E-2</v>
      </c>
      <c r="F47" s="115">
        <v>24</v>
      </c>
      <c r="G47" s="114">
        <v>27</v>
      </c>
      <c r="H47" s="114">
        <v>25</v>
      </c>
      <c r="I47" s="114">
        <v>26</v>
      </c>
      <c r="J47" s="140">
        <v>30</v>
      </c>
      <c r="K47" s="114">
        <v>-6</v>
      </c>
      <c r="L47" s="116">
        <v>-20</v>
      </c>
    </row>
    <row r="48" spans="1:12" s="110" customFormat="1" ht="15" customHeight="1" x14ac:dyDescent="0.2">
      <c r="A48" s="120"/>
      <c r="B48" s="119"/>
      <c r="C48" s="258" t="s">
        <v>106</v>
      </c>
      <c r="E48" s="113">
        <v>45.833333333333336</v>
      </c>
      <c r="F48" s="115">
        <v>11</v>
      </c>
      <c r="G48" s="114">
        <v>10</v>
      </c>
      <c r="H48" s="114">
        <v>13</v>
      </c>
      <c r="I48" s="114">
        <v>11</v>
      </c>
      <c r="J48" s="140">
        <v>14</v>
      </c>
      <c r="K48" s="114">
        <v>-3</v>
      </c>
      <c r="L48" s="116">
        <v>-21.428571428571427</v>
      </c>
    </row>
    <row r="49" spans="1:12" s="110" customFormat="1" ht="15" customHeight="1" x14ac:dyDescent="0.2">
      <c r="A49" s="123"/>
      <c r="B49" s="124"/>
      <c r="C49" s="260" t="s">
        <v>107</v>
      </c>
      <c r="D49" s="261"/>
      <c r="E49" s="125">
        <v>54.166666666666664</v>
      </c>
      <c r="F49" s="143">
        <v>13</v>
      </c>
      <c r="G49" s="144">
        <v>17</v>
      </c>
      <c r="H49" s="144">
        <v>12</v>
      </c>
      <c r="I49" s="144">
        <v>15</v>
      </c>
      <c r="J49" s="145">
        <v>16</v>
      </c>
      <c r="K49" s="144">
        <v>-3</v>
      </c>
      <c r="L49" s="146">
        <v>-18.75</v>
      </c>
    </row>
    <row r="50" spans="1:12" s="110" customFormat="1" ht="24.95" customHeight="1" x14ac:dyDescent="0.2">
      <c r="A50" s="609" t="s">
        <v>192</v>
      </c>
      <c r="B50" s="610"/>
      <c r="C50" s="610"/>
      <c r="D50" s="611"/>
      <c r="E50" s="262">
        <v>10.610273163272399</v>
      </c>
      <c r="F50" s="263">
        <v>3053</v>
      </c>
      <c r="G50" s="264">
        <v>3161</v>
      </c>
      <c r="H50" s="264">
        <v>3263</v>
      </c>
      <c r="I50" s="264">
        <v>3012</v>
      </c>
      <c r="J50" s="265">
        <v>3082</v>
      </c>
      <c r="K50" s="263">
        <v>-29</v>
      </c>
      <c r="L50" s="266">
        <v>-0.94094743672939651</v>
      </c>
    </row>
    <row r="51" spans="1:12" s="110" customFormat="1" ht="15" customHeight="1" x14ac:dyDescent="0.2">
      <c r="A51" s="120"/>
      <c r="B51" s="119"/>
      <c r="C51" s="258" t="s">
        <v>106</v>
      </c>
      <c r="E51" s="113">
        <v>56.174254831313462</v>
      </c>
      <c r="F51" s="115">
        <v>1715</v>
      </c>
      <c r="G51" s="114">
        <v>1798</v>
      </c>
      <c r="H51" s="114">
        <v>1874</v>
      </c>
      <c r="I51" s="114">
        <v>1686</v>
      </c>
      <c r="J51" s="140">
        <v>1736</v>
      </c>
      <c r="K51" s="114">
        <v>-21</v>
      </c>
      <c r="L51" s="116">
        <v>-1.2096774193548387</v>
      </c>
    </row>
    <row r="52" spans="1:12" s="110" customFormat="1" ht="15" customHeight="1" x14ac:dyDescent="0.2">
      <c r="A52" s="120"/>
      <c r="B52" s="119"/>
      <c r="C52" s="258" t="s">
        <v>107</v>
      </c>
      <c r="E52" s="113">
        <v>43.825745168686538</v>
      </c>
      <c r="F52" s="115">
        <v>1338</v>
      </c>
      <c r="G52" s="114">
        <v>1363</v>
      </c>
      <c r="H52" s="114">
        <v>1389</v>
      </c>
      <c r="I52" s="114">
        <v>1326</v>
      </c>
      <c r="J52" s="140">
        <v>1346</v>
      </c>
      <c r="K52" s="114">
        <v>-8</v>
      </c>
      <c r="L52" s="116">
        <v>-0.59435364041604755</v>
      </c>
    </row>
    <row r="53" spans="1:12" s="110" customFormat="1" ht="15" customHeight="1" x14ac:dyDescent="0.2">
      <c r="A53" s="120"/>
      <c r="B53" s="119"/>
      <c r="C53" s="258" t="s">
        <v>187</v>
      </c>
      <c r="D53" s="110" t="s">
        <v>193</v>
      </c>
      <c r="E53" s="113">
        <v>26.793318047821813</v>
      </c>
      <c r="F53" s="115">
        <v>818</v>
      </c>
      <c r="G53" s="114">
        <v>940</v>
      </c>
      <c r="H53" s="114">
        <v>997</v>
      </c>
      <c r="I53" s="114">
        <v>747</v>
      </c>
      <c r="J53" s="140">
        <v>816</v>
      </c>
      <c r="K53" s="114">
        <v>2</v>
      </c>
      <c r="L53" s="116">
        <v>0.24509803921568626</v>
      </c>
    </row>
    <row r="54" spans="1:12" s="110" customFormat="1" ht="15" customHeight="1" x14ac:dyDescent="0.2">
      <c r="A54" s="120"/>
      <c r="B54" s="119"/>
      <c r="D54" s="267" t="s">
        <v>194</v>
      </c>
      <c r="E54" s="113">
        <v>66.992665036674822</v>
      </c>
      <c r="F54" s="115">
        <v>548</v>
      </c>
      <c r="G54" s="114">
        <v>634</v>
      </c>
      <c r="H54" s="114">
        <v>675</v>
      </c>
      <c r="I54" s="114">
        <v>495</v>
      </c>
      <c r="J54" s="140">
        <v>543</v>
      </c>
      <c r="K54" s="114">
        <v>5</v>
      </c>
      <c r="L54" s="116">
        <v>0.92081031307550643</v>
      </c>
    </row>
    <row r="55" spans="1:12" s="110" customFormat="1" ht="15" customHeight="1" x14ac:dyDescent="0.2">
      <c r="A55" s="120"/>
      <c r="B55" s="119"/>
      <c r="D55" s="267" t="s">
        <v>195</v>
      </c>
      <c r="E55" s="113">
        <v>33.007334963325185</v>
      </c>
      <c r="F55" s="115">
        <v>270</v>
      </c>
      <c r="G55" s="114">
        <v>306</v>
      </c>
      <c r="H55" s="114">
        <v>322</v>
      </c>
      <c r="I55" s="114">
        <v>252</v>
      </c>
      <c r="J55" s="140">
        <v>273</v>
      </c>
      <c r="K55" s="114">
        <v>-3</v>
      </c>
      <c r="L55" s="116">
        <v>-1.098901098901099</v>
      </c>
    </row>
    <row r="56" spans="1:12" s="110" customFormat="1" ht="15" customHeight="1" x14ac:dyDescent="0.2">
      <c r="A56" s="120"/>
      <c r="B56" s="119" t="s">
        <v>196</v>
      </c>
      <c r="C56" s="258"/>
      <c r="E56" s="113">
        <v>75.137276708139296</v>
      </c>
      <c r="F56" s="115">
        <v>21620</v>
      </c>
      <c r="G56" s="114">
        <v>21651</v>
      </c>
      <c r="H56" s="114">
        <v>21853</v>
      </c>
      <c r="I56" s="114">
        <v>21992</v>
      </c>
      <c r="J56" s="140">
        <v>21919</v>
      </c>
      <c r="K56" s="114">
        <v>-299</v>
      </c>
      <c r="L56" s="116">
        <v>-1.3641133263378804</v>
      </c>
    </row>
    <row r="57" spans="1:12" s="110" customFormat="1" ht="15" customHeight="1" x14ac:dyDescent="0.2">
      <c r="A57" s="120"/>
      <c r="B57" s="119"/>
      <c r="C57" s="258" t="s">
        <v>106</v>
      </c>
      <c r="E57" s="113">
        <v>54.185938945420908</v>
      </c>
      <c r="F57" s="115">
        <v>11715</v>
      </c>
      <c r="G57" s="114">
        <v>11733</v>
      </c>
      <c r="H57" s="114">
        <v>11879</v>
      </c>
      <c r="I57" s="114">
        <v>12042</v>
      </c>
      <c r="J57" s="140">
        <v>11966</v>
      </c>
      <c r="K57" s="114">
        <v>-251</v>
      </c>
      <c r="L57" s="116">
        <v>-2.0976098947016548</v>
      </c>
    </row>
    <row r="58" spans="1:12" s="110" customFormat="1" ht="15" customHeight="1" x14ac:dyDescent="0.2">
      <c r="A58" s="120"/>
      <c r="B58" s="119"/>
      <c r="C58" s="258" t="s">
        <v>107</v>
      </c>
      <c r="E58" s="113">
        <v>45.814061054579092</v>
      </c>
      <c r="F58" s="115">
        <v>9905</v>
      </c>
      <c r="G58" s="114">
        <v>9918</v>
      </c>
      <c r="H58" s="114">
        <v>9974</v>
      </c>
      <c r="I58" s="114">
        <v>9950</v>
      </c>
      <c r="J58" s="140">
        <v>9953</v>
      </c>
      <c r="K58" s="114">
        <v>-48</v>
      </c>
      <c r="L58" s="116">
        <v>-0.48226665327037072</v>
      </c>
    </row>
    <row r="59" spans="1:12" s="110" customFormat="1" ht="15" customHeight="1" x14ac:dyDescent="0.2">
      <c r="A59" s="120"/>
      <c r="B59" s="119"/>
      <c r="C59" s="258" t="s">
        <v>105</v>
      </c>
      <c r="D59" s="110" t="s">
        <v>197</v>
      </c>
      <c r="E59" s="113">
        <v>91.475485661424614</v>
      </c>
      <c r="F59" s="115">
        <v>19777</v>
      </c>
      <c r="G59" s="114">
        <v>19813</v>
      </c>
      <c r="H59" s="114">
        <v>20008</v>
      </c>
      <c r="I59" s="114">
        <v>20145</v>
      </c>
      <c r="J59" s="140">
        <v>20104</v>
      </c>
      <c r="K59" s="114">
        <v>-327</v>
      </c>
      <c r="L59" s="116">
        <v>-1.6265419816951849</v>
      </c>
    </row>
    <row r="60" spans="1:12" s="110" customFormat="1" ht="15" customHeight="1" x14ac:dyDescent="0.2">
      <c r="A60" s="120"/>
      <c r="B60" s="119"/>
      <c r="C60" s="258"/>
      <c r="D60" s="267" t="s">
        <v>198</v>
      </c>
      <c r="E60" s="113">
        <v>53.638064418263639</v>
      </c>
      <c r="F60" s="115">
        <v>10608</v>
      </c>
      <c r="G60" s="114">
        <v>10609</v>
      </c>
      <c r="H60" s="114">
        <v>10749</v>
      </c>
      <c r="I60" s="114">
        <v>10895</v>
      </c>
      <c r="J60" s="140">
        <v>10831</v>
      </c>
      <c r="K60" s="114">
        <v>-223</v>
      </c>
      <c r="L60" s="116">
        <v>-2.0589049949219831</v>
      </c>
    </row>
    <row r="61" spans="1:12" s="110" customFormat="1" ht="15" customHeight="1" x14ac:dyDescent="0.2">
      <c r="A61" s="120"/>
      <c r="B61" s="119"/>
      <c r="C61" s="258"/>
      <c r="D61" s="267" t="s">
        <v>199</v>
      </c>
      <c r="E61" s="113">
        <v>46.361935581736361</v>
      </c>
      <c r="F61" s="115">
        <v>9169</v>
      </c>
      <c r="G61" s="114">
        <v>9204</v>
      </c>
      <c r="H61" s="114">
        <v>9259</v>
      </c>
      <c r="I61" s="114">
        <v>9250</v>
      </c>
      <c r="J61" s="140">
        <v>9273</v>
      </c>
      <c r="K61" s="114">
        <v>-104</v>
      </c>
      <c r="L61" s="116">
        <v>-1.1215356411085948</v>
      </c>
    </row>
    <row r="62" spans="1:12" s="110" customFormat="1" ht="15" customHeight="1" x14ac:dyDescent="0.2">
      <c r="A62" s="120"/>
      <c r="B62" s="119"/>
      <c r="C62" s="258"/>
      <c r="D62" s="258" t="s">
        <v>200</v>
      </c>
      <c r="E62" s="113">
        <v>8.5245143385753934</v>
      </c>
      <c r="F62" s="115">
        <v>1843</v>
      </c>
      <c r="G62" s="114">
        <v>1838</v>
      </c>
      <c r="H62" s="114">
        <v>1845</v>
      </c>
      <c r="I62" s="114">
        <v>1847</v>
      </c>
      <c r="J62" s="140">
        <v>1815</v>
      </c>
      <c r="K62" s="114">
        <v>28</v>
      </c>
      <c r="L62" s="116">
        <v>1.5426997245179064</v>
      </c>
    </row>
    <row r="63" spans="1:12" s="110" customFormat="1" ht="15" customHeight="1" x14ac:dyDescent="0.2">
      <c r="A63" s="120"/>
      <c r="B63" s="119"/>
      <c r="C63" s="258"/>
      <c r="D63" s="267" t="s">
        <v>198</v>
      </c>
      <c r="E63" s="113">
        <v>60.065111231687467</v>
      </c>
      <c r="F63" s="115">
        <v>1107</v>
      </c>
      <c r="G63" s="114">
        <v>1124</v>
      </c>
      <c r="H63" s="114">
        <v>1130</v>
      </c>
      <c r="I63" s="114">
        <v>1147</v>
      </c>
      <c r="J63" s="140">
        <v>1135</v>
      </c>
      <c r="K63" s="114">
        <v>-28</v>
      </c>
      <c r="L63" s="116">
        <v>-2.4669603524229076</v>
      </c>
    </row>
    <row r="64" spans="1:12" s="110" customFormat="1" ht="15" customHeight="1" x14ac:dyDescent="0.2">
      <c r="A64" s="120"/>
      <c r="B64" s="119"/>
      <c r="C64" s="258"/>
      <c r="D64" s="267" t="s">
        <v>199</v>
      </c>
      <c r="E64" s="113">
        <v>39.934888768312533</v>
      </c>
      <c r="F64" s="115">
        <v>736</v>
      </c>
      <c r="G64" s="114">
        <v>714</v>
      </c>
      <c r="H64" s="114">
        <v>715</v>
      </c>
      <c r="I64" s="114">
        <v>700</v>
      </c>
      <c r="J64" s="140">
        <v>680</v>
      </c>
      <c r="K64" s="114">
        <v>56</v>
      </c>
      <c r="L64" s="116">
        <v>8.235294117647058</v>
      </c>
    </row>
    <row r="65" spans="1:12" s="110" customFormat="1" ht="15" customHeight="1" x14ac:dyDescent="0.2">
      <c r="A65" s="120"/>
      <c r="B65" s="119" t="s">
        <v>201</v>
      </c>
      <c r="C65" s="258"/>
      <c r="E65" s="113">
        <v>6.6205602279835967</v>
      </c>
      <c r="F65" s="115">
        <v>1905</v>
      </c>
      <c r="G65" s="114">
        <v>1894</v>
      </c>
      <c r="H65" s="114">
        <v>1933</v>
      </c>
      <c r="I65" s="114">
        <v>1940</v>
      </c>
      <c r="J65" s="140">
        <v>1921</v>
      </c>
      <c r="K65" s="114">
        <v>-16</v>
      </c>
      <c r="L65" s="116">
        <v>-0.83289953149401352</v>
      </c>
    </row>
    <row r="66" spans="1:12" s="110" customFormat="1" ht="15" customHeight="1" x14ac:dyDescent="0.2">
      <c r="A66" s="120"/>
      <c r="B66" s="119"/>
      <c r="C66" s="258" t="s">
        <v>106</v>
      </c>
      <c r="E66" s="113">
        <v>54.383202099737531</v>
      </c>
      <c r="F66" s="115">
        <v>1036</v>
      </c>
      <c r="G66" s="114">
        <v>1042</v>
      </c>
      <c r="H66" s="114">
        <v>1070</v>
      </c>
      <c r="I66" s="114">
        <v>1084</v>
      </c>
      <c r="J66" s="140">
        <v>1087</v>
      </c>
      <c r="K66" s="114">
        <v>-51</v>
      </c>
      <c r="L66" s="116">
        <v>-4.6918123275068995</v>
      </c>
    </row>
    <row r="67" spans="1:12" s="110" customFormat="1" ht="15" customHeight="1" x14ac:dyDescent="0.2">
      <c r="A67" s="120"/>
      <c r="B67" s="119"/>
      <c r="C67" s="258" t="s">
        <v>107</v>
      </c>
      <c r="E67" s="113">
        <v>45.616797900262469</v>
      </c>
      <c r="F67" s="115">
        <v>869</v>
      </c>
      <c r="G67" s="114">
        <v>852</v>
      </c>
      <c r="H67" s="114">
        <v>863</v>
      </c>
      <c r="I67" s="114">
        <v>856</v>
      </c>
      <c r="J67" s="140">
        <v>834</v>
      </c>
      <c r="K67" s="114">
        <v>35</v>
      </c>
      <c r="L67" s="116">
        <v>4.1966426858513186</v>
      </c>
    </row>
    <row r="68" spans="1:12" s="110" customFormat="1" ht="15" customHeight="1" x14ac:dyDescent="0.2">
      <c r="A68" s="120"/>
      <c r="B68" s="119"/>
      <c r="C68" s="258" t="s">
        <v>105</v>
      </c>
      <c r="D68" s="110" t="s">
        <v>202</v>
      </c>
      <c r="E68" s="113">
        <v>21.259842519685041</v>
      </c>
      <c r="F68" s="115">
        <v>405</v>
      </c>
      <c r="G68" s="114">
        <v>397</v>
      </c>
      <c r="H68" s="114">
        <v>396</v>
      </c>
      <c r="I68" s="114">
        <v>398</v>
      </c>
      <c r="J68" s="140">
        <v>397</v>
      </c>
      <c r="K68" s="114">
        <v>8</v>
      </c>
      <c r="L68" s="116">
        <v>2.0151133501259446</v>
      </c>
    </row>
    <row r="69" spans="1:12" s="110" customFormat="1" ht="15" customHeight="1" x14ac:dyDescent="0.2">
      <c r="A69" s="120"/>
      <c r="B69" s="119"/>
      <c r="C69" s="258"/>
      <c r="D69" s="267" t="s">
        <v>198</v>
      </c>
      <c r="E69" s="113">
        <v>41.481481481481481</v>
      </c>
      <c r="F69" s="115">
        <v>168</v>
      </c>
      <c r="G69" s="114">
        <v>167</v>
      </c>
      <c r="H69" s="114">
        <v>168</v>
      </c>
      <c r="I69" s="114">
        <v>174</v>
      </c>
      <c r="J69" s="140">
        <v>183</v>
      </c>
      <c r="K69" s="114">
        <v>-15</v>
      </c>
      <c r="L69" s="116">
        <v>-8.1967213114754092</v>
      </c>
    </row>
    <row r="70" spans="1:12" s="110" customFormat="1" ht="15" customHeight="1" x14ac:dyDescent="0.2">
      <c r="A70" s="120"/>
      <c r="B70" s="119"/>
      <c r="C70" s="258"/>
      <c r="D70" s="267" t="s">
        <v>199</v>
      </c>
      <c r="E70" s="113">
        <v>58.518518518518519</v>
      </c>
      <c r="F70" s="115">
        <v>237</v>
      </c>
      <c r="G70" s="114">
        <v>230</v>
      </c>
      <c r="H70" s="114">
        <v>228</v>
      </c>
      <c r="I70" s="114">
        <v>224</v>
      </c>
      <c r="J70" s="140">
        <v>214</v>
      </c>
      <c r="K70" s="114">
        <v>23</v>
      </c>
      <c r="L70" s="116">
        <v>10.747663551401869</v>
      </c>
    </row>
    <row r="71" spans="1:12" s="110" customFormat="1" ht="15" customHeight="1" x14ac:dyDescent="0.2">
      <c r="A71" s="120"/>
      <c r="B71" s="119"/>
      <c r="C71" s="258"/>
      <c r="D71" s="110" t="s">
        <v>203</v>
      </c>
      <c r="E71" s="113">
        <v>74.855643044619427</v>
      </c>
      <c r="F71" s="115">
        <v>1426</v>
      </c>
      <c r="G71" s="114">
        <v>1425</v>
      </c>
      <c r="H71" s="114">
        <v>1461</v>
      </c>
      <c r="I71" s="114">
        <v>1470</v>
      </c>
      <c r="J71" s="140">
        <v>1450</v>
      </c>
      <c r="K71" s="114">
        <v>-24</v>
      </c>
      <c r="L71" s="116">
        <v>-1.6551724137931034</v>
      </c>
    </row>
    <row r="72" spans="1:12" s="110" customFormat="1" ht="15" customHeight="1" x14ac:dyDescent="0.2">
      <c r="A72" s="120"/>
      <c r="B72" s="119"/>
      <c r="C72" s="258"/>
      <c r="D72" s="267" t="s">
        <v>198</v>
      </c>
      <c r="E72" s="113">
        <v>57.433380084151473</v>
      </c>
      <c r="F72" s="115">
        <v>819</v>
      </c>
      <c r="G72" s="114">
        <v>826</v>
      </c>
      <c r="H72" s="114">
        <v>850</v>
      </c>
      <c r="I72" s="114">
        <v>860</v>
      </c>
      <c r="J72" s="140">
        <v>853</v>
      </c>
      <c r="K72" s="114">
        <v>-34</v>
      </c>
      <c r="L72" s="116">
        <v>-3.9859320046893316</v>
      </c>
    </row>
    <row r="73" spans="1:12" s="110" customFormat="1" ht="15" customHeight="1" x14ac:dyDescent="0.2">
      <c r="A73" s="120"/>
      <c r="B73" s="119"/>
      <c r="C73" s="258"/>
      <c r="D73" s="267" t="s">
        <v>199</v>
      </c>
      <c r="E73" s="113">
        <v>42.566619915848527</v>
      </c>
      <c r="F73" s="115">
        <v>607</v>
      </c>
      <c r="G73" s="114">
        <v>599</v>
      </c>
      <c r="H73" s="114">
        <v>611</v>
      </c>
      <c r="I73" s="114">
        <v>610</v>
      </c>
      <c r="J73" s="140">
        <v>597</v>
      </c>
      <c r="K73" s="114">
        <v>10</v>
      </c>
      <c r="L73" s="116">
        <v>1.6750418760469012</v>
      </c>
    </row>
    <row r="74" spans="1:12" s="110" customFormat="1" ht="15" customHeight="1" x14ac:dyDescent="0.2">
      <c r="A74" s="120"/>
      <c r="B74" s="119"/>
      <c r="C74" s="258"/>
      <c r="D74" s="110" t="s">
        <v>204</v>
      </c>
      <c r="E74" s="113">
        <v>3.8845144356955381</v>
      </c>
      <c r="F74" s="115">
        <v>74</v>
      </c>
      <c r="G74" s="114">
        <v>72</v>
      </c>
      <c r="H74" s="114">
        <v>76</v>
      </c>
      <c r="I74" s="114">
        <v>72</v>
      </c>
      <c r="J74" s="140">
        <v>74</v>
      </c>
      <c r="K74" s="114">
        <v>0</v>
      </c>
      <c r="L74" s="116">
        <v>0</v>
      </c>
    </row>
    <row r="75" spans="1:12" s="110" customFormat="1" ht="15" customHeight="1" x14ac:dyDescent="0.2">
      <c r="A75" s="120"/>
      <c r="B75" s="119"/>
      <c r="C75" s="258"/>
      <c r="D75" s="267" t="s">
        <v>198</v>
      </c>
      <c r="E75" s="113">
        <v>66.21621621621621</v>
      </c>
      <c r="F75" s="115">
        <v>49</v>
      </c>
      <c r="G75" s="114">
        <v>49</v>
      </c>
      <c r="H75" s="114">
        <v>52</v>
      </c>
      <c r="I75" s="114">
        <v>50</v>
      </c>
      <c r="J75" s="140">
        <v>51</v>
      </c>
      <c r="K75" s="114">
        <v>-2</v>
      </c>
      <c r="L75" s="116">
        <v>-3.9215686274509802</v>
      </c>
    </row>
    <row r="76" spans="1:12" s="110" customFormat="1" ht="15" customHeight="1" x14ac:dyDescent="0.2">
      <c r="A76" s="120"/>
      <c r="B76" s="119"/>
      <c r="C76" s="258"/>
      <c r="D76" s="267" t="s">
        <v>199</v>
      </c>
      <c r="E76" s="113">
        <v>33.783783783783782</v>
      </c>
      <c r="F76" s="115">
        <v>25</v>
      </c>
      <c r="G76" s="114">
        <v>23</v>
      </c>
      <c r="H76" s="114">
        <v>24</v>
      </c>
      <c r="I76" s="114">
        <v>22</v>
      </c>
      <c r="J76" s="140">
        <v>23</v>
      </c>
      <c r="K76" s="114">
        <v>2</v>
      </c>
      <c r="L76" s="116">
        <v>8.695652173913043</v>
      </c>
    </row>
    <row r="77" spans="1:12" s="110" customFormat="1" ht="15" customHeight="1" x14ac:dyDescent="0.2">
      <c r="A77" s="534"/>
      <c r="B77" s="119" t="s">
        <v>205</v>
      </c>
      <c r="C77" s="268"/>
      <c r="D77" s="182"/>
      <c r="E77" s="113">
        <v>7.6318899006047127</v>
      </c>
      <c r="F77" s="115">
        <v>2196</v>
      </c>
      <c r="G77" s="114">
        <v>2195</v>
      </c>
      <c r="H77" s="114">
        <v>2253</v>
      </c>
      <c r="I77" s="114">
        <v>2254</v>
      </c>
      <c r="J77" s="140">
        <v>2218</v>
      </c>
      <c r="K77" s="114">
        <v>-22</v>
      </c>
      <c r="L77" s="116">
        <v>-0.99188458070333629</v>
      </c>
    </row>
    <row r="78" spans="1:12" s="110" customFormat="1" ht="15" customHeight="1" x14ac:dyDescent="0.2">
      <c r="A78" s="120"/>
      <c r="B78" s="119"/>
      <c r="C78" s="268" t="s">
        <v>106</v>
      </c>
      <c r="D78" s="182"/>
      <c r="E78" s="113">
        <v>54.508196721311478</v>
      </c>
      <c r="F78" s="115">
        <v>1197</v>
      </c>
      <c r="G78" s="114">
        <v>1187</v>
      </c>
      <c r="H78" s="114">
        <v>1231</v>
      </c>
      <c r="I78" s="114">
        <v>1246</v>
      </c>
      <c r="J78" s="140">
        <v>1211</v>
      </c>
      <c r="K78" s="114">
        <v>-14</v>
      </c>
      <c r="L78" s="116">
        <v>-1.1560693641618498</v>
      </c>
    </row>
    <row r="79" spans="1:12" s="110" customFormat="1" ht="15" customHeight="1" x14ac:dyDescent="0.2">
      <c r="A79" s="123"/>
      <c r="B79" s="124"/>
      <c r="C79" s="260" t="s">
        <v>107</v>
      </c>
      <c r="D79" s="261"/>
      <c r="E79" s="125">
        <v>45.491803278688522</v>
      </c>
      <c r="F79" s="143">
        <v>999</v>
      </c>
      <c r="G79" s="144">
        <v>1008</v>
      </c>
      <c r="H79" s="144">
        <v>1022</v>
      </c>
      <c r="I79" s="144">
        <v>1008</v>
      </c>
      <c r="J79" s="145">
        <v>1007</v>
      </c>
      <c r="K79" s="144">
        <v>-8</v>
      </c>
      <c r="L79" s="146">
        <v>-0.79443892750744782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28774</v>
      </c>
      <c r="E11" s="114">
        <v>28901</v>
      </c>
      <c r="F11" s="114">
        <v>29302</v>
      </c>
      <c r="G11" s="114">
        <v>29198</v>
      </c>
      <c r="H11" s="140">
        <v>29140</v>
      </c>
      <c r="I11" s="115">
        <v>-366</v>
      </c>
      <c r="J11" s="116">
        <v>-1.2560054907343858</v>
      </c>
    </row>
    <row r="12" spans="1:15" s="110" customFormat="1" ht="24.95" customHeight="1" x14ac:dyDescent="0.2">
      <c r="A12" s="193" t="s">
        <v>132</v>
      </c>
      <c r="B12" s="194" t="s">
        <v>133</v>
      </c>
      <c r="C12" s="113">
        <v>0.64294154444985052</v>
      </c>
      <c r="D12" s="115">
        <v>185</v>
      </c>
      <c r="E12" s="114">
        <v>179</v>
      </c>
      <c r="F12" s="114">
        <v>184</v>
      </c>
      <c r="G12" s="114">
        <v>177</v>
      </c>
      <c r="H12" s="140">
        <v>177</v>
      </c>
      <c r="I12" s="115">
        <v>8</v>
      </c>
      <c r="J12" s="116">
        <v>4.5197740112994351</v>
      </c>
    </row>
    <row r="13" spans="1:15" s="110" customFormat="1" ht="24.95" customHeight="1" x14ac:dyDescent="0.2">
      <c r="A13" s="193" t="s">
        <v>134</v>
      </c>
      <c r="B13" s="199" t="s">
        <v>214</v>
      </c>
      <c r="C13" s="113">
        <v>1.5048307499826232</v>
      </c>
      <c r="D13" s="115">
        <v>433</v>
      </c>
      <c r="E13" s="114">
        <v>441</v>
      </c>
      <c r="F13" s="114">
        <v>446</v>
      </c>
      <c r="G13" s="114">
        <v>441</v>
      </c>
      <c r="H13" s="140">
        <v>432</v>
      </c>
      <c r="I13" s="115">
        <v>1</v>
      </c>
      <c r="J13" s="116">
        <v>0.23148148148148148</v>
      </c>
    </row>
    <row r="14" spans="1:15" s="287" customFormat="1" ht="24" customHeight="1" x14ac:dyDescent="0.2">
      <c r="A14" s="193" t="s">
        <v>215</v>
      </c>
      <c r="B14" s="199" t="s">
        <v>137</v>
      </c>
      <c r="C14" s="113">
        <v>42.058803086119411</v>
      </c>
      <c r="D14" s="115">
        <v>12102</v>
      </c>
      <c r="E14" s="114">
        <v>12674</v>
      </c>
      <c r="F14" s="114">
        <v>12819</v>
      </c>
      <c r="G14" s="114">
        <v>12937</v>
      </c>
      <c r="H14" s="140">
        <v>13034</v>
      </c>
      <c r="I14" s="115">
        <v>-932</v>
      </c>
      <c r="J14" s="116">
        <v>-7.1505293846862052</v>
      </c>
      <c r="K14" s="110"/>
      <c r="L14" s="110"/>
      <c r="M14" s="110"/>
      <c r="N14" s="110"/>
      <c r="O14" s="110"/>
    </row>
    <row r="15" spans="1:15" s="110" customFormat="1" ht="24.75" customHeight="1" x14ac:dyDescent="0.2">
      <c r="A15" s="193" t="s">
        <v>216</v>
      </c>
      <c r="B15" s="199" t="s">
        <v>217</v>
      </c>
      <c r="C15" s="113">
        <v>13.338430527559602</v>
      </c>
      <c r="D15" s="115">
        <v>3838</v>
      </c>
      <c r="E15" s="114">
        <v>2816</v>
      </c>
      <c r="F15" s="114">
        <v>2825</v>
      </c>
      <c r="G15" s="114">
        <v>2804</v>
      </c>
      <c r="H15" s="140">
        <v>2835</v>
      </c>
      <c r="I15" s="115">
        <v>1003</v>
      </c>
      <c r="J15" s="116">
        <v>35.379188712522044</v>
      </c>
    </row>
    <row r="16" spans="1:15" s="287" customFormat="1" ht="24.95" customHeight="1" x14ac:dyDescent="0.2">
      <c r="A16" s="193" t="s">
        <v>218</v>
      </c>
      <c r="B16" s="199" t="s">
        <v>141</v>
      </c>
      <c r="C16" s="113">
        <v>16.320289149927017</v>
      </c>
      <c r="D16" s="115">
        <v>4696</v>
      </c>
      <c r="E16" s="114">
        <v>6276</v>
      </c>
      <c r="F16" s="114">
        <v>6346</v>
      </c>
      <c r="G16" s="114">
        <v>6519</v>
      </c>
      <c r="H16" s="140">
        <v>6586</v>
      </c>
      <c r="I16" s="115">
        <v>-1890</v>
      </c>
      <c r="J16" s="116">
        <v>-28.697236562405102</v>
      </c>
      <c r="K16" s="110"/>
      <c r="L16" s="110"/>
      <c r="M16" s="110"/>
      <c r="N16" s="110"/>
      <c r="O16" s="110"/>
    </row>
    <row r="17" spans="1:15" s="110" customFormat="1" ht="24.95" customHeight="1" x14ac:dyDescent="0.2">
      <c r="A17" s="193" t="s">
        <v>219</v>
      </c>
      <c r="B17" s="199" t="s">
        <v>220</v>
      </c>
      <c r="C17" s="113">
        <v>12.400083408632794</v>
      </c>
      <c r="D17" s="115">
        <v>3568</v>
      </c>
      <c r="E17" s="114">
        <v>3582</v>
      </c>
      <c r="F17" s="114">
        <v>3648</v>
      </c>
      <c r="G17" s="114">
        <v>3614</v>
      </c>
      <c r="H17" s="140">
        <v>3613</v>
      </c>
      <c r="I17" s="115">
        <v>-45</v>
      </c>
      <c r="J17" s="116">
        <v>-1.2455023526155549</v>
      </c>
    </row>
    <row r="18" spans="1:15" s="287" customFormat="1" ht="24.95" customHeight="1" x14ac:dyDescent="0.2">
      <c r="A18" s="201" t="s">
        <v>144</v>
      </c>
      <c r="B18" s="202" t="s">
        <v>145</v>
      </c>
      <c r="C18" s="113">
        <v>6.2243692222144995</v>
      </c>
      <c r="D18" s="115">
        <v>1791</v>
      </c>
      <c r="E18" s="114">
        <v>1797</v>
      </c>
      <c r="F18" s="114">
        <v>1865</v>
      </c>
      <c r="G18" s="114">
        <v>1796</v>
      </c>
      <c r="H18" s="140">
        <v>1760</v>
      </c>
      <c r="I18" s="115">
        <v>31</v>
      </c>
      <c r="J18" s="116">
        <v>1.7613636363636365</v>
      </c>
      <c r="K18" s="110"/>
      <c r="L18" s="110"/>
      <c r="M18" s="110"/>
      <c r="N18" s="110"/>
      <c r="O18" s="110"/>
    </row>
    <row r="19" spans="1:15" s="110" customFormat="1" ht="24.95" customHeight="1" x14ac:dyDescent="0.2">
      <c r="A19" s="193" t="s">
        <v>146</v>
      </c>
      <c r="B19" s="199" t="s">
        <v>147</v>
      </c>
      <c r="C19" s="113">
        <v>15.646069368179607</v>
      </c>
      <c r="D19" s="115">
        <v>4502</v>
      </c>
      <c r="E19" s="114">
        <v>4313</v>
      </c>
      <c r="F19" s="114">
        <v>4402</v>
      </c>
      <c r="G19" s="114">
        <v>4333</v>
      </c>
      <c r="H19" s="140">
        <v>4302</v>
      </c>
      <c r="I19" s="115">
        <v>200</v>
      </c>
      <c r="J19" s="116">
        <v>4.6490004649000465</v>
      </c>
    </row>
    <row r="20" spans="1:15" s="287" customFormat="1" ht="24.95" customHeight="1" x14ac:dyDescent="0.2">
      <c r="A20" s="193" t="s">
        <v>148</v>
      </c>
      <c r="B20" s="199" t="s">
        <v>149</v>
      </c>
      <c r="C20" s="113">
        <v>3.9723361367901577</v>
      </c>
      <c r="D20" s="115">
        <v>1143</v>
      </c>
      <c r="E20" s="114">
        <v>1144</v>
      </c>
      <c r="F20" s="114">
        <v>1157</v>
      </c>
      <c r="G20" s="114">
        <v>1239</v>
      </c>
      <c r="H20" s="140">
        <v>1250</v>
      </c>
      <c r="I20" s="115">
        <v>-107</v>
      </c>
      <c r="J20" s="116">
        <v>-8.56</v>
      </c>
      <c r="K20" s="110"/>
      <c r="L20" s="110"/>
      <c r="M20" s="110"/>
      <c r="N20" s="110"/>
      <c r="O20" s="110"/>
    </row>
    <row r="21" spans="1:15" s="110" customFormat="1" ht="24.95" customHeight="1" x14ac:dyDescent="0.2">
      <c r="A21" s="201" t="s">
        <v>150</v>
      </c>
      <c r="B21" s="202" t="s">
        <v>151</v>
      </c>
      <c r="C21" s="113">
        <v>1.9392507124487384</v>
      </c>
      <c r="D21" s="115">
        <v>558</v>
      </c>
      <c r="E21" s="114">
        <v>577</v>
      </c>
      <c r="F21" s="114">
        <v>580</v>
      </c>
      <c r="G21" s="114">
        <v>570</v>
      </c>
      <c r="H21" s="140">
        <v>560</v>
      </c>
      <c r="I21" s="115">
        <v>-2</v>
      </c>
      <c r="J21" s="116">
        <v>-0.35714285714285715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0.8827413637311462</v>
      </c>
      <c r="D23" s="115">
        <v>254</v>
      </c>
      <c r="E23" s="114">
        <v>235</v>
      </c>
      <c r="F23" s="114">
        <v>226</v>
      </c>
      <c r="G23" s="114">
        <v>147</v>
      </c>
      <c r="H23" s="140">
        <v>151</v>
      </c>
      <c r="I23" s="115">
        <v>103</v>
      </c>
      <c r="J23" s="116">
        <v>68.211920529801318</v>
      </c>
    </row>
    <row r="24" spans="1:15" s="110" customFormat="1" ht="24.95" customHeight="1" x14ac:dyDescent="0.2">
      <c r="A24" s="193" t="s">
        <v>156</v>
      </c>
      <c r="B24" s="199" t="s">
        <v>221</v>
      </c>
      <c r="C24" s="113">
        <v>4.2990199485646761</v>
      </c>
      <c r="D24" s="115">
        <v>1237</v>
      </c>
      <c r="E24" s="114">
        <v>966</v>
      </c>
      <c r="F24" s="114">
        <v>956</v>
      </c>
      <c r="G24" s="114">
        <v>927</v>
      </c>
      <c r="H24" s="140">
        <v>915</v>
      </c>
      <c r="I24" s="115">
        <v>322</v>
      </c>
      <c r="J24" s="116">
        <v>35.191256830601091</v>
      </c>
    </row>
    <row r="25" spans="1:15" s="110" customFormat="1" ht="24.95" customHeight="1" x14ac:dyDescent="0.2">
      <c r="A25" s="193" t="s">
        <v>222</v>
      </c>
      <c r="B25" s="204" t="s">
        <v>159</v>
      </c>
      <c r="C25" s="113">
        <v>1.9809550288454856</v>
      </c>
      <c r="D25" s="115">
        <v>570</v>
      </c>
      <c r="E25" s="114">
        <v>557</v>
      </c>
      <c r="F25" s="114">
        <v>623</v>
      </c>
      <c r="G25" s="114">
        <v>624</v>
      </c>
      <c r="H25" s="140">
        <v>606</v>
      </c>
      <c r="I25" s="115">
        <v>-36</v>
      </c>
      <c r="J25" s="116">
        <v>-5.9405940594059405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2.7212066448877459</v>
      </c>
      <c r="D27" s="115">
        <v>783</v>
      </c>
      <c r="E27" s="114">
        <v>784</v>
      </c>
      <c r="F27" s="114">
        <v>772</v>
      </c>
      <c r="G27" s="114">
        <v>752</v>
      </c>
      <c r="H27" s="140">
        <v>745</v>
      </c>
      <c r="I27" s="115">
        <v>38</v>
      </c>
      <c r="J27" s="116">
        <v>5.1006711409395971</v>
      </c>
    </row>
    <row r="28" spans="1:15" s="110" customFormat="1" ht="24.95" customHeight="1" x14ac:dyDescent="0.2">
      <c r="A28" s="193" t="s">
        <v>163</v>
      </c>
      <c r="B28" s="199" t="s">
        <v>164</v>
      </c>
      <c r="C28" s="113">
        <v>2.4188503510113297</v>
      </c>
      <c r="D28" s="115">
        <v>696</v>
      </c>
      <c r="E28" s="114">
        <v>687</v>
      </c>
      <c r="F28" s="114">
        <v>684</v>
      </c>
      <c r="G28" s="114">
        <v>668</v>
      </c>
      <c r="H28" s="140">
        <v>657</v>
      </c>
      <c r="I28" s="115">
        <v>39</v>
      </c>
      <c r="J28" s="116">
        <v>5.9360730593607309</v>
      </c>
    </row>
    <row r="29" spans="1:15" s="110" customFormat="1" ht="24.95" customHeight="1" x14ac:dyDescent="0.2">
      <c r="A29" s="193">
        <v>86</v>
      </c>
      <c r="B29" s="199" t="s">
        <v>165</v>
      </c>
      <c r="C29" s="113">
        <v>4.1461041217766041</v>
      </c>
      <c r="D29" s="115">
        <v>1193</v>
      </c>
      <c r="E29" s="114">
        <v>1206</v>
      </c>
      <c r="F29" s="114">
        <v>1200</v>
      </c>
      <c r="G29" s="114">
        <v>1193</v>
      </c>
      <c r="H29" s="140">
        <v>1179</v>
      </c>
      <c r="I29" s="115">
        <v>14</v>
      </c>
      <c r="J29" s="116">
        <v>1.1874469889737065</v>
      </c>
    </row>
    <row r="30" spans="1:15" s="110" customFormat="1" ht="24.95" customHeight="1" x14ac:dyDescent="0.2">
      <c r="A30" s="193">
        <v>87.88</v>
      </c>
      <c r="B30" s="204" t="s">
        <v>166</v>
      </c>
      <c r="C30" s="113">
        <v>8.9073469104052272</v>
      </c>
      <c r="D30" s="115">
        <v>2563</v>
      </c>
      <c r="E30" s="114">
        <v>2571</v>
      </c>
      <c r="F30" s="114">
        <v>2583</v>
      </c>
      <c r="G30" s="114">
        <v>2563</v>
      </c>
      <c r="H30" s="140">
        <v>2562</v>
      </c>
      <c r="I30" s="115">
        <v>1</v>
      </c>
      <c r="J30" s="116">
        <v>3.9032006245121001E-2</v>
      </c>
    </row>
    <row r="31" spans="1:15" s="110" customFormat="1" ht="24.95" customHeight="1" x14ac:dyDescent="0.2">
      <c r="A31" s="193" t="s">
        <v>167</v>
      </c>
      <c r="B31" s="199" t="s">
        <v>168</v>
      </c>
      <c r="C31" s="113">
        <v>1.779384166261208</v>
      </c>
      <c r="D31" s="115">
        <v>512</v>
      </c>
      <c r="E31" s="114">
        <v>518</v>
      </c>
      <c r="F31" s="114">
        <v>527</v>
      </c>
      <c r="G31" s="114">
        <v>533</v>
      </c>
      <c r="H31" s="140">
        <v>524</v>
      </c>
      <c r="I31" s="115">
        <v>-12</v>
      </c>
      <c r="J31" s="116">
        <v>-2.2900763358778624</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0.64294154444985052</v>
      </c>
      <c r="D34" s="115">
        <v>185</v>
      </c>
      <c r="E34" s="114">
        <v>179</v>
      </c>
      <c r="F34" s="114">
        <v>184</v>
      </c>
      <c r="G34" s="114">
        <v>177</v>
      </c>
      <c r="H34" s="140">
        <v>177</v>
      </c>
      <c r="I34" s="115">
        <v>8</v>
      </c>
      <c r="J34" s="116">
        <v>4.5197740112994351</v>
      </c>
    </row>
    <row r="35" spans="1:10" s="110" customFormat="1" ht="24.95" customHeight="1" x14ac:dyDescent="0.2">
      <c r="A35" s="292" t="s">
        <v>171</v>
      </c>
      <c r="B35" s="293" t="s">
        <v>172</v>
      </c>
      <c r="C35" s="113">
        <v>49.788003058316534</v>
      </c>
      <c r="D35" s="115">
        <v>14326</v>
      </c>
      <c r="E35" s="114">
        <v>14912</v>
      </c>
      <c r="F35" s="114">
        <v>15130</v>
      </c>
      <c r="G35" s="114">
        <v>15174</v>
      </c>
      <c r="H35" s="140">
        <v>15226</v>
      </c>
      <c r="I35" s="115">
        <v>-900</v>
      </c>
      <c r="J35" s="116">
        <v>-5.9109418100617361</v>
      </c>
    </row>
    <row r="36" spans="1:10" s="110" customFormat="1" ht="24.95" customHeight="1" x14ac:dyDescent="0.2">
      <c r="A36" s="294" t="s">
        <v>173</v>
      </c>
      <c r="B36" s="295" t="s">
        <v>174</v>
      </c>
      <c r="C36" s="125">
        <v>49.565580037533884</v>
      </c>
      <c r="D36" s="143">
        <v>14262</v>
      </c>
      <c r="E36" s="144">
        <v>13810</v>
      </c>
      <c r="F36" s="144">
        <v>13988</v>
      </c>
      <c r="G36" s="144">
        <v>13847</v>
      </c>
      <c r="H36" s="145">
        <v>13737</v>
      </c>
      <c r="I36" s="143">
        <v>525</v>
      </c>
      <c r="J36" s="146">
        <v>3.8217951517798645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2020-09-25T11:31:37Z</dcterms:created>
  <dcterms:modified xsi:type="dcterms:W3CDTF">2020-09-28T08:11:31Z</dcterms:modified>
</cp:coreProperties>
</file>