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I44" i="24"/>
  <c r="F44" i="24"/>
  <c r="C44" i="24"/>
  <c r="M44" i="24" s="1"/>
  <c r="B44" i="24"/>
  <c r="D44" i="24" s="1"/>
  <c r="M43" i="24"/>
  <c r="J43" i="24"/>
  <c r="G43" i="24"/>
  <c r="E43" i="24"/>
  <c r="C43" i="24"/>
  <c r="I43" i="24" s="1"/>
  <c r="B43" i="24"/>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L57" i="15"/>
  <c r="K57" i="15"/>
  <c r="C38" i="24"/>
  <c r="C37" i="24"/>
  <c r="C35" i="24"/>
  <c r="C34" i="24"/>
  <c r="C33" i="24"/>
  <c r="C32" i="24"/>
  <c r="L32" i="24" s="1"/>
  <c r="C31" i="24"/>
  <c r="C30" i="24"/>
  <c r="C29" i="24"/>
  <c r="C28" i="24"/>
  <c r="C27" i="24"/>
  <c r="C26" i="24"/>
  <c r="C25" i="24"/>
  <c r="C24" i="24"/>
  <c r="L24" i="24" s="1"/>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H19" i="24" s="1"/>
  <c r="B18" i="24"/>
  <c r="B17" i="24"/>
  <c r="B16" i="24"/>
  <c r="B15" i="24"/>
  <c r="B9" i="24"/>
  <c r="B8" i="24"/>
  <c r="B7" i="24"/>
  <c r="F29" i="24" l="1"/>
  <c r="D29" i="24"/>
  <c r="J29" i="24"/>
  <c r="K29" i="24"/>
  <c r="H29" i="24"/>
  <c r="F23" i="24"/>
  <c r="D23" i="24"/>
  <c r="J23" i="24"/>
  <c r="K23" i="24"/>
  <c r="H23" i="24"/>
  <c r="I8" i="24"/>
  <c r="M8" i="24"/>
  <c r="E8" i="24"/>
  <c r="L8" i="24"/>
  <c r="G8" i="24"/>
  <c r="K30" i="24"/>
  <c r="J30" i="24"/>
  <c r="H30" i="24"/>
  <c r="F30" i="24"/>
  <c r="D30" i="24"/>
  <c r="K34" i="24"/>
  <c r="J34" i="24"/>
  <c r="H34" i="24"/>
  <c r="F34" i="24"/>
  <c r="D34" i="24"/>
  <c r="D38" i="24"/>
  <c r="K38" i="24"/>
  <c r="J38" i="24"/>
  <c r="H38" i="24"/>
  <c r="F38" i="24"/>
  <c r="K22" i="24"/>
  <c r="J22" i="24"/>
  <c r="H22" i="24"/>
  <c r="F22" i="24"/>
  <c r="D22" i="24"/>
  <c r="F31" i="24"/>
  <c r="D31" i="24"/>
  <c r="J31" i="24"/>
  <c r="K31" i="24"/>
  <c r="H31" i="24"/>
  <c r="F15" i="24"/>
  <c r="D15" i="24"/>
  <c r="J15" i="24"/>
  <c r="K15" i="24"/>
  <c r="H15" i="24"/>
  <c r="F7" i="24"/>
  <c r="D7" i="24"/>
  <c r="J7" i="24"/>
  <c r="K7" i="24"/>
  <c r="H7" i="24"/>
  <c r="F21" i="24"/>
  <c r="D21" i="24"/>
  <c r="J21" i="24"/>
  <c r="K21" i="24"/>
  <c r="H21" i="24"/>
  <c r="G33" i="24"/>
  <c r="M33" i="24"/>
  <c r="E33" i="24"/>
  <c r="L33" i="24"/>
  <c r="I33" i="24"/>
  <c r="G19" i="24"/>
  <c r="M19" i="24"/>
  <c r="E19" i="24"/>
  <c r="L19" i="24"/>
  <c r="I19" i="24"/>
  <c r="K24" i="24"/>
  <c r="J24" i="24"/>
  <c r="H24" i="24"/>
  <c r="F24" i="24"/>
  <c r="D24" i="24"/>
  <c r="F27" i="24"/>
  <c r="D27" i="24"/>
  <c r="J27" i="24"/>
  <c r="K27" i="24"/>
  <c r="F33" i="24"/>
  <c r="D33" i="24"/>
  <c r="J33" i="24"/>
  <c r="K33" i="24"/>
  <c r="H33" i="24"/>
  <c r="G29" i="24"/>
  <c r="M29" i="24"/>
  <c r="E29" i="24"/>
  <c r="L29" i="24"/>
  <c r="I29" i="24"/>
  <c r="C45" i="24"/>
  <c r="C39" i="24"/>
  <c r="G9" i="24"/>
  <c r="M9" i="24"/>
  <c r="E9" i="24"/>
  <c r="L9" i="24"/>
  <c r="I9" i="24"/>
  <c r="I16" i="24"/>
  <c r="M16" i="24"/>
  <c r="E16" i="24"/>
  <c r="G16" i="24"/>
  <c r="G25" i="24"/>
  <c r="M25" i="24"/>
  <c r="E25" i="24"/>
  <c r="L25" i="24"/>
  <c r="I25" i="24"/>
  <c r="L16" i="24"/>
  <c r="H37" i="24"/>
  <c r="F37" i="24"/>
  <c r="D37" i="24"/>
  <c r="K37" i="24"/>
  <c r="J37" i="24"/>
  <c r="C14" i="24"/>
  <c r="C6" i="24"/>
  <c r="I20" i="24"/>
  <c r="M20" i="24"/>
  <c r="E20" i="24"/>
  <c r="L20" i="24"/>
  <c r="G20" i="24"/>
  <c r="G23" i="24"/>
  <c r="M23" i="24"/>
  <c r="E23" i="24"/>
  <c r="L23" i="24"/>
  <c r="I23" i="24"/>
  <c r="G35" i="24"/>
  <c r="M35" i="24"/>
  <c r="E35" i="24"/>
  <c r="L35" i="24"/>
  <c r="I35" i="24"/>
  <c r="K61" i="24"/>
  <c r="J61" i="24"/>
  <c r="I61" i="24"/>
  <c r="K18" i="24"/>
  <c r="J18" i="24"/>
  <c r="H18" i="24"/>
  <c r="F18" i="24"/>
  <c r="D18" i="24"/>
  <c r="K28" i="24"/>
  <c r="J28" i="24"/>
  <c r="H28" i="24"/>
  <c r="F28" i="24"/>
  <c r="D28" i="24"/>
  <c r="G21" i="24"/>
  <c r="M21" i="24"/>
  <c r="E21" i="24"/>
  <c r="L21" i="24"/>
  <c r="I21" i="24"/>
  <c r="I30" i="24"/>
  <c r="M30" i="24"/>
  <c r="E30" i="24"/>
  <c r="L30" i="24"/>
  <c r="G30" i="24"/>
  <c r="I37" i="24"/>
  <c r="G37" i="24"/>
  <c r="L37" i="24"/>
  <c r="M37" i="24"/>
  <c r="E37" i="24"/>
  <c r="H27" i="24"/>
  <c r="F9" i="24"/>
  <c r="D9" i="24"/>
  <c r="J9" i="24"/>
  <c r="K9" i="24"/>
  <c r="H9" i="24"/>
  <c r="F25" i="24"/>
  <c r="D25" i="24"/>
  <c r="J25" i="24"/>
  <c r="K25" i="24"/>
  <c r="H25" i="24"/>
  <c r="F17" i="24"/>
  <c r="D17" i="24"/>
  <c r="J17" i="24"/>
  <c r="K17" i="24"/>
  <c r="H17" i="24"/>
  <c r="G15" i="24"/>
  <c r="M15" i="24"/>
  <c r="E15" i="24"/>
  <c r="L15" i="24"/>
  <c r="I15" i="24"/>
  <c r="I24" i="24"/>
  <c r="M24" i="24"/>
  <c r="E24" i="24"/>
  <c r="G24" i="24"/>
  <c r="G27" i="24"/>
  <c r="M27" i="24"/>
  <c r="E27" i="24"/>
  <c r="L27" i="24"/>
  <c r="I27" i="24"/>
  <c r="K69" i="24"/>
  <c r="J69" i="24"/>
  <c r="I69" i="24"/>
  <c r="K8" i="24"/>
  <c r="J8" i="24"/>
  <c r="H8" i="24"/>
  <c r="F8" i="24"/>
  <c r="D8" i="24"/>
  <c r="B45" i="24"/>
  <c r="B39" i="24"/>
  <c r="F19" i="24"/>
  <c r="D19" i="24"/>
  <c r="J19" i="24"/>
  <c r="K19" i="24"/>
  <c r="G17" i="24"/>
  <c r="M17" i="24"/>
  <c r="E17" i="24"/>
  <c r="L17" i="24"/>
  <c r="I17" i="24"/>
  <c r="B14" i="24"/>
  <c r="B6" i="24"/>
  <c r="K20" i="24"/>
  <c r="J20" i="24"/>
  <c r="H20" i="24"/>
  <c r="F20" i="24"/>
  <c r="D20" i="24"/>
  <c r="K26" i="24"/>
  <c r="J26" i="24"/>
  <c r="H26" i="24"/>
  <c r="F26" i="24"/>
  <c r="D26" i="24"/>
  <c r="G7" i="24"/>
  <c r="M7" i="24"/>
  <c r="E7" i="24"/>
  <c r="L7" i="24"/>
  <c r="I7" i="24"/>
  <c r="I18" i="24"/>
  <c r="M18" i="24"/>
  <c r="E18" i="24"/>
  <c r="L18" i="24"/>
  <c r="G18" i="24"/>
  <c r="M38" i="24"/>
  <c r="E38" i="24"/>
  <c r="L38" i="24"/>
  <c r="G38" i="24"/>
  <c r="I38" i="24"/>
  <c r="K16" i="24"/>
  <c r="J16" i="24"/>
  <c r="H16" i="24"/>
  <c r="F16" i="24"/>
  <c r="D16" i="24"/>
  <c r="I26" i="24"/>
  <c r="M26" i="24"/>
  <c r="E26" i="24"/>
  <c r="L26" i="24"/>
  <c r="G26" i="24"/>
  <c r="K32" i="24"/>
  <c r="J32" i="24"/>
  <c r="H32" i="24"/>
  <c r="F32" i="24"/>
  <c r="D32" i="24"/>
  <c r="F35" i="24"/>
  <c r="D35" i="24"/>
  <c r="J35" i="24"/>
  <c r="K35" i="24"/>
  <c r="I22" i="24"/>
  <c r="M22" i="24"/>
  <c r="E22" i="24"/>
  <c r="L22" i="24"/>
  <c r="G22" i="24"/>
  <c r="I28" i="24"/>
  <c r="M28" i="24"/>
  <c r="E28" i="24"/>
  <c r="L28" i="24"/>
  <c r="G28" i="24"/>
  <c r="G31" i="24"/>
  <c r="M31" i="24"/>
  <c r="E31" i="24"/>
  <c r="L31" i="24"/>
  <c r="I31" i="24"/>
  <c r="H35" i="24"/>
  <c r="K53" i="24"/>
  <c r="J53" i="24"/>
  <c r="I53" i="24"/>
  <c r="I79" i="24"/>
  <c r="K58" i="24"/>
  <c r="J58" i="24"/>
  <c r="K66" i="24"/>
  <c r="J66" i="24"/>
  <c r="K74" i="24"/>
  <c r="J74" i="24"/>
  <c r="H41" i="24"/>
  <c r="F41" i="24"/>
  <c r="D41" i="24"/>
  <c r="K41" i="24"/>
  <c r="K55" i="24"/>
  <c r="J55" i="24"/>
  <c r="K63" i="24"/>
  <c r="J63" i="24"/>
  <c r="K71" i="24"/>
  <c r="J71" i="24"/>
  <c r="I34" i="24"/>
  <c r="M34" i="24"/>
  <c r="E34" i="24"/>
  <c r="K52" i="24"/>
  <c r="J52" i="24"/>
  <c r="K60" i="24"/>
  <c r="J60" i="24"/>
  <c r="K68" i="24"/>
  <c r="J68" i="24"/>
  <c r="H43" i="24"/>
  <c r="F43" i="24"/>
  <c r="D43" i="24"/>
  <c r="K43" i="24"/>
  <c r="K57" i="24"/>
  <c r="J57" i="24"/>
  <c r="K65" i="24"/>
  <c r="J65" i="24"/>
  <c r="K73" i="24"/>
  <c r="J73" i="24"/>
  <c r="I32" i="24"/>
  <c r="M32" i="24"/>
  <c r="E32" i="24"/>
  <c r="G34" i="24"/>
  <c r="K54" i="24"/>
  <c r="J54" i="24"/>
  <c r="K62" i="24"/>
  <c r="J62" i="24"/>
  <c r="K70" i="24"/>
  <c r="J70" i="24"/>
  <c r="L34" i="24"/>
  <c r="K51" i="24"/>
  <c r="J51" i="24"/>
  <c r="K59" i="24"/>
  <c r="J59" i="24"/>
  <c r="K67" i="24"/>
  <c r="J67" i="24"/>
  <c r="K75" i="24"/>
  <c r="K77" i="24" s="1"/>
  <c r="J75" i="24"/>
  <c r="J77" i="24" s="1"/>
  <c r="I78" i="24" s="1"/>
  <c r="G32"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82" i="24" l="1"/>
  <c r="H45" i="24"/>
  <c r="F45" i="24"/>
  <c r="D45" i="24"/>
  <c r="K45" i="24"/>
  <c r="J45" i="24"/>
  <c r="I39" i="24"/>
  <c r="G39" i="24"/>
  <c r="L39" i="24"/>
  <c r="M39" i="24"/>
  <c r="E39" i="24"/>
  <c r="I45" i="24"/>
  <c r="G45" i="24"/>
  <c r="L45" i="24"/>
  <c r="E45" i="24"/>
  <c r="M45" i="24"/>
  <c r="I6" i="24"/>
  <c r="M6" i="24"/>
  <c r="E6" i="24"/>
  <c r="L6" i="24"/>
  <c r="G6" i="24"/>
  <c r="I14" i="24"/>
  <c r="M14" i="24"/>
  <c r="E14" i="24"/>
  <c r="L14" i="24"/>
  <c r="G14" i="24"/>
  <c r="K79" i="24"/>
  <c r="K78" i="24"/>
  <c r="H39" i="24"/>
  <c r="F39" i="24"/>
  <c r="D39" i="24"/>
  <c r="K39" i="24"/>
  <c r="J39" i="24"/>
  <c r="K6" i="24"/>
  <c r="J6" i="24"/>
  <c r="H6" i="24"/>
  <c r="F6" i="24"/>
  <c r="D6" i="24"/>
  <c r="J79" i="24"/>
  <c r="J78" i="24"/>
  <c r="I81" i="24" s="1"/>
  <c r="K14" i="24"/>
  <c r="J14" i="24"/>
  <c r="H14" i="24"/>
  <c r="F14" i="24"/>
  <c r="D14" i="24"/>
  <c r="I83" i="24" l="1"/>
</calcChain>
</file>

<file path=xl/sharedStrings.xml><?xml version="1.0" encoding="utf-8"?>
<sst xmlns="http://schemas.openxmlformats.org/spreadsheetml/2006/main" count="1708" uniqueCount="521">
  <si>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</si>
  <si>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</si>
  <si>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</si>
  <si>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</si>
  <si>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</si>
  <si>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</si>
  <si>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</si>
  <si>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</si>
  <si>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</si>
  <si>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</si>
  <si>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</si>
  <si>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</si>
  <si>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</si>
  <si>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Forchheim (09474)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</si>
  <si>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</si>
  <si>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</si>
  <si>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</si>
  <si>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</si>
  <si>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</si>
  <si>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</si>
  <si>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</si>
  <si>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</si>
  <si>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</si>
  <si>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</si>
  <si>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</si>
  <si>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</si>
  <si>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</si>
  <si>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</si>
  <si>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</si>
  <si>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</si>
  <si>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</si>
  <si>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</si>
  <si>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</si>
  <si>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</si>
  <si>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</si>
  <si>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</si>
  <si>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</si>
  <si>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</si>
  <si>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</si>
  <si>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</si>
  <si>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</si>
  <si>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</si>
  <si>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</si>
  <si>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</si>
  <si>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</si>
  <si>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</si>
  <si>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</si>
  <si>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</si>
  <si>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</si>
  <si>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</si>
  <si>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</si>
  <si>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</si>
  <si>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</si>
  <si>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</si>
  <si>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</si>
  <si>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</si>
  <si>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</si>
  <si>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</si>
  <si>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</si>
  <si>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</si>
  <si>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</si>
  <si>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</si>
  <si>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</si>
  <si>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</si>
  <si>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</si>
  <si>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</si>
  <si>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</si>
  <si>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</si>
  <si>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</si>
  <si>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</si>
  <si>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</si>
  <si>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</si>
  <si>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</si>
  <si>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</si>
  <si>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</si>
  <si>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</si>
  <si>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</si>
  <si>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</si>
  <si>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</si>
  <si>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</si>
  <si>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</si>
  <si>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</si>
  <si>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</si>
  <si>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</si>
  <si>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</si>
  <si>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</si>
  <si>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</si>
  <si>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</si>
  <si>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</si>
  <si>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</si>
  <si>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</si>
  <si>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</si>
  <si>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Forchheim (09474);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</si>
  <si>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</si>
  <si>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</si>
  <si>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</si>
  <si>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</si>
  <si>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</si>
  <si>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</si>
  <si>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</si>
  <si>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</si>
  <si>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</si>
  <si>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</si>
  <si>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</si>
  <si>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</si>
  <si>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</si>
  <si>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</si>
  <si>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</si>
  <si>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</si>
  <si>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</si>
  <si>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</si>
  <si>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</si>
  <si>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</si>
  <si>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</si>
  <si>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</si>
  <si>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</si>
  <si>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</si>
  <si>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</si>
  <si>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</si>
  <si>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</si>
  <si>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</si>
  <si>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</si>
  <si>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</si>
  <si>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</si>
  <si>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</si>
  <si>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</si>
  <si>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</si>
  <si>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</si>
  <si>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</si>
  <si>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</si>
  <si>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</si>
  <si>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</si>
  <si>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</si>
  <si>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</si>
  <si>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</si>
  <si>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</si>
  <si>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</si>
  <si>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</si>
  <si>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</si>
  <si>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</si>
  <si>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</si>
  <si>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</si>
  <si>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</si>
  <si>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</si>
  <si>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</si>
  <si>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</si>
  <si>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</si>
  <si>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</si>
  <si>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</si>
  <si>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</si>
  <si>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</si>
  <si>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</si>
  <si>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</si>
  <si>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</si>
  <si>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</si>
  <si>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</si>
  <si>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</si>
  <si>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</si>
  <si>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</si>
  <si>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</si>
  <si>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</si>
  <si>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</si>
  <si>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</si>
  <si>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</si>
  <si>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</si>
  <si>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</si>
  <si>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</si>
  <si>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</si>
  <si>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</si>
  <si>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</si>
  <si>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</si>
  <si>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</si>
  <si>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</si>
  <si>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</si>
  <si>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</si>
  <si>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</si>
  <si>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</si>
  <si>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</si>
  <si>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</si>
  <si>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</si>
  <si>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</si>
  <si>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</si>
  <si>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</si>
  <si>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Forchheim (09474)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</si>
  <si>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</si>
  <si>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</si>
  <si>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</si>
  <si>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</si>
  <si>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</si>
  <si>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</si>
  <si>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</si>
  <si>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</si>
  <si>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</si>
  <si>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</si>
  <si>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</si>
  <si>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</si>
  <si>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</si>
  <si>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</si>
  <si>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</si>
  <si>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</si>
  <si>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</si>
  <si>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</si>
  <si>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</si>
  <si>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</si>
  <si>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</si>
  <si>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</si>
  <si>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</si>
  <si>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</si>
  <si>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</si>
  <si>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</si>
  <si>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</si>
  <si>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</si>
  <si>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</si>
  <si>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</si>
  <si>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</si>
  <si>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</si>
  <si>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</si>
  <si>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</si>
  <si>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</si>
  <si>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</si>
  <si>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</si>
  <si>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</si>
  <si>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</si>
  <si>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</si>
  <si>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</si>
  <si>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</si>
  <si>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</si>
  <si>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</si>
  <si>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</si>
  <si>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</si>
  <si>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</si>
  <si>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</si>
  <si>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</si>
  <si>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</si>
  <si>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</si>
  <si>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</si>
  <si>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</si>
  <si>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</si>
  <si>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</si>
  <si>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</si>
  <si>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</si>
  <si>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</si>
  <si>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</si>
  <si>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</si>
  <si>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</si>
  <si>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</si>
  <si>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</si>
  <si>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</si>
  <si>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</si>
  <si>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</si>
  <si>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</si>
  <si>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</si>
  <si>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</si>
  <si>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</si>
  <si>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</si>
  <si>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</si>
  <si>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</si>
  <si>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</si>
  <si>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</si>
  <si>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</si>
  <si>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</si>
  <si>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</si>
  <si>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</si>
  <si>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</si>
  <si>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</si>
  <si>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</si>
  <si>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</si>
  <si>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</si>
  <si>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</si>
  <si>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</si>
  <si>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</si>
  <si>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</si>
  <si>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</si>
  <si>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</si>
  <si>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</si>
  <si>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</si>
  <si>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</si>
  <si>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</si>
  <si>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</si>
  <si>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</si>
  <si>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</si>
  <si>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</si>
  <si>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</si>
  <si>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</si>
  <si>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</si>
  <si>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</si>
  <si>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</si>
  <si>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</si>
  <si>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</si>
  <si>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</si>
  <si>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</si>
  <si>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</si>
  <si>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</si>
  <si>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</si>
  <si>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</si>
  <si>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</si>
  <si>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</si>
  <si>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</si>
  <si>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</si>
  <si>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</si>
  <si>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</si>
  <si>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</si>
  <si>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</si>
  <si>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</si>
  <si>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</si>
  <si>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</si>
  <si>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</si>
  <si>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</si>
  <si>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</si>
  <si>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</si>
  <si>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</si>
  <si>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</si>
  <si>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</si>
  <si>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</si>
  <si>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</si>
  <si>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</si>
  <si>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</si>
  <si>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</si>
  <si>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</si>
  <si>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</si>
  <si>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</si>
  <si>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</si>
  <si>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</si>
  <si>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</si>
  <si>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</si>
  <si>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</si>
  <si>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</si>
  <si>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</si>
  <si>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</si>
  <si>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</si>
  <si>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</si>
  <si>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</si>
  <si>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</si>
  <si>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</si>
  <si>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</si>
  <si>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</si>
  <si>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</si>
  <si>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</si>
  <si>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</si>
  <si>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</si>
  <si>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</si>
  <si>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</si>
  <si>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</si>
  <si>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</si>
  <si>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</si>
  <si>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</si>
  <si>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</si>
  <si>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</si>
  <si>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</si>
  <si>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</si>
  <si>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</si>
  <si>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</si>
  <si>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</si>
  <si>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</si>
  <si>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</si>
  <si>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</si>
  <si>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</si>
  <si>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</si>
  <si>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</si>
  <si>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</si>
  <si>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</si>
  <si>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</si>
  <si>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</si>
  <si>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</si>
  <si>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</si>
  <si>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</si>
  <si>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</si>
  <si>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</si>
  <si>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</si>
  <si>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</si>
  <si>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</si>
  <si>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</si>
  <si>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</si>
  <si>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Forchheim (09474);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</si>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</sst>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{1E135BC2-77BD-4802-BF41-F047C41B7279}</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D47D-483A-B357-AE8580070E1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{028F9484-24A9-47B7-B04A-12CFE4FB94F6}</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47D-483A-B357-AE8580070E1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{3F49CA0E-57DC-4E84-B8B9-94E4F9047D26}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47D-483A-B357-AE8580070E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{1AB98414-EEF4-4534-A70C-D37D430FFEE8}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47D-483A-B357-AE8580070E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1.7268788379414606</c:v>
                </c:pt>
                <c:pt idx="1">
                  <c:v>1.0013227114154917</c:v>
                </c:pt>
                <c:pt idx="2">
                  <c:v>1.1186464311118853</c:v>
                </c:pt>
                <c:pt idx="3">
                  <c:v>1.0875687030768</c:v>
                </c:pt>
              </c:numCache>
            </c:numRef>
          </c:val>
          <c:extLst>
            <c:ext xmlns:c16="http://schemas.microsoft.com/office/drawing/2014/chart" uri="{C3380CC4-5D6E-409C-BE32-E72D297353CC}">
              <c16:uniqueId val="{00000004-D47D-483A-B357-AE8580070E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{1BC5E8D9-F7CB-4A04-B353-B5981352627F}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47D-483A-B357-AE8580070E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{C24DE213-E21C-4399-85B9-BF3939B5F842}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47D-483A-B357-AE8580070E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{37583CA9-4264-4C2D-A877-233792F27218}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47D-483A-B357-AE8580070E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{855C8387-DB7A-4E02-8A1C-95706185AFE8}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47D-483A-B357-AE8580070E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47D-483A-B357-AE8580070E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47D-483A-B357-AE8580070E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{E9CBE171-0EF2-437A-B401-498DD1565F27}</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A708-43AD-A6F4-17F338DD9A98}"/>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{585AD6FE-38BB-4DA2-9D18-AC049DC07981}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708-43AD-A6F4-17F338DD9A9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{547A4402-27DA-4DDC-99AD-DDFFD93D3351}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708-43AD-A6F4-17F338DD9A9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{F448F97B-BFF9-47DF-88EA-220AF3EB8B35}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708-43AD-A6F4-17F338DD9A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-3.223844282238443</c:v>
                </c:pt>
                <c:pt idx="1">
                  <c:v>-1.8915068707011207</c:v>
                </c:pt>
                <c:pt idx="2">
                  <c:v>-2.7637010795899166</c:v>
                </c:pt>
                <c:pt idx="3">
                  <c:v>-2.8655893304673015</c:v>
                </c:pt>
              </c:numCache>
            </c:numRef>
          </c:val>
          <c:extLst>
            <c:ext xmlns:c16="http://schemas.microsoft.com/office/drawing/2014/chart" uri="{C3380CC4-5D6E-409C-BE32-E72D297353CC}">
              <c16:uniqueId val="{00000004-A708-43AD-A6F4-17F338DD9A9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{6E9495B0-54EE-4C16-B7B0-3AF58C7F90CB}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708-43AD-A6F4-17F338DD9A9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{CFCF2F97-97CA-4E90-BA02-F25368C40BD8}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708-43AD-A6F4-17F338DD9A9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{37FD1843-91BA-4F78-B2E3-770058757125}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708-43AD-A6F4-17F338DD9A9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{1C0A5C8F-C2DB-434D-8E34-88228E93F63E}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708-43AD-A6F4-17F338DD9A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708-43AD-A6F4-17F338DD9A9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708-43AD-A6F4-17F338DD9A9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{91405FC0-5558-41F0-B3A3-4B8F00C34D54}</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B90E-4F83-A6EC-B4C12E43465E}"/>
                </c:ext>
              </c:extLst>
            </c:dLbl>
            <c:dLbl>
              <c:idx val="1"/>
              <c:tx>
                <c:strRef>
                  <c:f>Daten_Diagramme!$D$15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{A4C2E52C-A43C-4C65-9CE9-B4F44A1AF7F3}</c15:txfldGUID>
                      <c15:f>Daten_Diagramme!$D$15</c15:f>
                      <c15:dlblFieldTableCache>
                        <c:ptCount val="1"/>
                        <c:pt idx="0">
                          <c:v>-2.9</c:v>
                        </c:pt>
                      </c15:dlblFieldTableCache>
                    </c15:dlblFTEntry>
                  </c15:dlblFieldTable>
                  <c15:showDataLabelsRange val="0"/>
                </c:ext>
                <c:ext xmlns:c16="http://schemas.microsoft.com/office/drawing/2014/chart" uri="{C3380CC4-5D6E-409C-BE32-E72D297353CC}">
                  <c16:uniqueId val="{00000001-B90E-4F83-A6EC-B4C12E43465E}"/>
                </c:ext>
              </c:extLst>
            </c:dLbl>
            <c:dLbl>
              <c:idx val="2"/>
              <c:tx>
                <c:strRef>
                  <c:f>Daten_Diagramme!$D$16</c:f>
                  <c:strCache>
                    <c:ptCount val="1"/>
                    <c:pt idx="0">
                      <c:v>22.1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{7FE23BCA-C1D0-4576-A214-92FD2D7A5FEB}</c15:txfldGUID>
                      <c15:f>Daten_Diagramme!$D$16</c15:f>
                      <c15:dlblFieldTableCache>
                        <c:ptCount val="1"/>
                        <c:pt idx="0">
                          <c:v>22.1</c:v>
                        </c:pt>
                      </c15:dlblFieldTableCache>
                    </c15:dlblFTEntry>
                  </c15:dlblFieldTable>
                  <c15:showDataLabelsRange val="0"/>
                </c:ext>
                <c:ext xmlns:c16="http://schemas.microsoft.com/office/drawing/2014/chart" uri="{C3380CC4-5D6E-409C-BE32-E72D297353CC}">
                  <c16:uniqueId val="{00000002-B90E-4F83-A6EC-B4C12E43465E}"/>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{FB03AE2E-3A70-4256-BFE3-BC7AE532E56C}</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B90E-4F83-A6EC-B4C12E43465E}"/>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{0618957D-5622-4557-B32C-C28FD881548A}</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B90E-4F83-A6EC-B4C12E43465E}"/>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{AC86CA5C-F300-4B07-8A3C-27C4D1B3C1C0}</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B90E-4F83-A6EC-B4C12E43465E}"/>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{F1759051-7E6F-42C4-BEFD-0F9C08F950DE}</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B90E-4F83-A6EC-B4C12E43465E}"/>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{CCCCA2CF-4384-4CE9-B41C-E9A3CF888FF3}</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B90E-4F83-A6EC-B4C12E43465E}"/>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{EF24C88C-2C56-4AEB-A359-BCA6BE5A35F2}</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B90E-4F83-A6EC-B4C12E43465E}"/>
                </c:ext>
              </c:extLst>
            </c:dLbl>
            <c:dLbl>
              <c:idx val="9"/>
              <c:tx>
                <c:strRef>
                  <c:f>Daten_Diagramme!$D$23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{74BBCEF8-DE95-4878-8EC7-AD1AE9948FBB}</c15:txfldGUID>
                      <c15:f>Daten_Diagramme!$D$23</c15:f>
                      <c15:dlblFieldTableCache>
                        <c:ptCount val="1"/>
                        <c:pt idx="0">
                          <c:v>8.6</c:v>
                        </c:pt>
                      </c15:dlblFieldTableCache>
                    </c15:dlblFTEntry>
                  </c15:dlblFieldTable>
                  <c15:showDataLabelsRange val="0"/>
                </c:ext>
                <c:ext xmlns:c16="http://schemas.microsoft.com/office/drawing/2014/chart" uri="{C3380CC4-5D6E-409C-BE32-E72D297353CC}">
                  <c16:uniqueId val="{00000009-B90E-4F83-A6EC-B4C12E43465E}"/>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{4084E3B0-7F51-4BBB-A7AE-C9090BA88F7F}</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B90E-4F83-A6EC-B4C12E43465E}"/>
                </c:ext>
              </c:extLst>
            </c:dLbl>
            <c:dLbl>
              <c:idx val="11"/>
              <c:tx>
                <c:strRef>
                  <c:f>Daten_Diagramme!$D$25</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{27F6BCA6-1F7E-4211-98F2-77E9A179FFF2}</c15:txfldGUID>
                      <c15:f>Daten_Diagramme!$D$25</c15:f>
                      <c15:dlblFieldTableCache>
                        <c:ptCount val="1"/>
                        <c:pt idx="0">
                          <c:v>8.2</c:v>
                        </c:pt>
                      </c15:dlblFieldTableCache>
                    </c15:dlblFTEntry>
                  </c15:dlblFieldTable>
                  <c15:showDataLabelsRange val="0"/>
                </c:ext>
                <c:ext xmlns:c16="http://schemas.microsoft.com/office/drawing/2014/chart" uri="{C3380CC4-5D6E-409C-BE32-E72D297353CC}">
                  <c16:uniqueId val="{0000000B-B90E-4F83-A6EC-B4C12E43465E}"/>
                </c:ext>
              </c:extLst>
            </c:dLbl>
            <c:dLbl>
              <c:idx val="12"/>
              <c:tx>
                <c:strRef>
                  <c:f>Daten_Diagramme!$D$26</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{DBCD8980-DA15-4A5A-B8C8-1CEA9B08BE85}</c15:txfldGUID>
                      <c15:f>Daten_Diagramme!$D$26</c15:f>
                      <c15:dlblFieldTableCache>
                        <c:ptCount val="1"/>
                        <c:pt idx="0">
                          <c:v>-19.8</c:v>
                        </c:pt>
                      </c15:dlblFieldTableCache>
                    </c15:dlblFTEntry>
                  </c15:dlblFieldTable>
                  <c15:showDataLabelsRange val="0"/>
                </c:ext>
                <c:ext xmlns:c16="http://schemas.microsoft.com/office/drawing/2014/chart" uri="{C3380CC4-5D6E-409C-BE32-E72D297353CC}">
                  <c16:uniqueId val="{0000000C-B90E-4F83-A6EC-B4C12E43465E}"/>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{84FF0188-D4B7-4575-A807-54D6F933D47F}</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B90E-4F83-A6EC-B4C12E43465E}"/>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{2F7B7200-09CF-444E-B719-5E8C0879672C}</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B90E-4F83-A6EC-B4C12E43465E}"/>
                </c:ext>
              </c:extLst>
            </c:dLbl>
            <c:dLbl>
              <c:idx val="15"/>
              <c:tx>
                <c:strRef>
                  <c:f>Daten_Diagramme!$D$29</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{8BA6C244-D79C-4A46-BA26-D03E42CA7F12}</c15:txfldGUID>
                      <c15:f>Daten_Diagramme!$D$29</c15:f>
                      <c15:dlblFieldTableCache>
                        <c:ptCount val="1"/>
                        <c:pt idx="0">
                          <c:v>-12.6</c:v>
                        </c:pt>
                      </c15:dlblFieldTableCache>
                    </c15:dlblFTEntry>
                  </c15:dlblFieldTable>
                  <c15:showDataLabelsRange val="0"/>
                </c:ext>
                <c:ext xmlns:c16="http://schemas.microsoft.com/office/drawing/2014/chart" uri="{C3380CC4-5D6E-409C-BE32-E72D297353CC}">
                  <c16:uniqueId val="{0000000F-B90E-4F83-A6EC-B4C12E43465E}"/>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{5F8D5CC5-A8A4-46A1-9B16-1F8D0007C589}</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B90E-4F83-A6EC-B4C12E43465E}"/>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{F9241C6A-B6C0-4E4A-A2E3-1AE9EE53A04F}</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B90E-4F83-A6EC-B4C12E43465E}"/>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{AB8C2CAC-D1AA-4938-BDAC-F882643C28B8}</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B90E-4F83-A6EC-B4C12E43465E}"/>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{381DDC1E-3091-4C9A-B94D-7ED65388BA7E}</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B90E-4F83-A6EC-B4C12E43465E}"/>
                </c:ext>
              </c:extLst>
            </c:dLbl>
            <c:dLbl>
              <c:idx val="20"/>
              <c:tx>
                <c:strRef>
                  <c:f>Daten_Diagramme!$D$34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{B1B554C7-A314-4E1A-93A7-449EC30A4E48}</c15:txfldGUID>
                      <c15:f>Daten_Diagramme!$D$34</c15:f>
                      <c15:dlblFieldTableCache>
                        <c:ptCount val="1"/>
                        <c:pt idx="0">
                          <c:v>6.0</c:v>
                        </c:pt>
                      </c15:dlblFieldTableCache>
                    </c15:dlblFTEntry>
                  </c15:dlblFieldTable>
                  <c15:showDataLabelsRange val="0"/>
                </c:ext>
                <c:ext xmlns:c16="http://schemas.microsoft.com/office/drawing/2014/chart" uri="{C3380CC4-5D6E-409C-BE32-E72D297353CC}">
                  <c16:uniqueId val="{00000014-B90E-4F83-A6EC-B4C12E43465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{C7E31659-830E-49B2-B3BA-37CB36A2A6EB}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90E-4F83-A6EC-B4C12E43465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{93CF1E1E-151D-4614-9B28-A008DE96F64C}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90E-4F83-A6EC-B4C12E43465E}"/>
                </c:ext>
              </c:extLst>
            </c:dLbl>
            <c:dLbl>
              <c:idx val="23"/>
              <c:tx>
                <c:strRef>
                  <c:f>Daten_Diagramme!$D$37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{151919FB-C664-4B56-8282-1EAD423D02CE}</c15:txfldGUID>
                      <c15:f>Daten_Diagramme!$D$37</c15:f>
                      <c15:dlblFieldTableCache>
                        <c:ptCount val="1"/>
                        <c:pt idx="0">
                          <c:v>-2.9</c:v>
                        </c:pt>
                      </c15:dlblFieldTableCache>
                    </c15:dlblFTEntry>
                  </c15:dlblFieldTable>
                  <c15:showDataLabelsRange val="0"/>
                </c:ext>
                <c:ext xmlns:c16="http://schemas.microsoft.com/office/drawing/2014/chart" uri="{C3380CC4-5D6E-409C-BE32-E72D297353CC}">
                  <c16:uniqueId val="{00000017-B90E-4F83-A6EC-B4C12E43465E}"/>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{562A64B5-03A4-408A-87EC-37A3BF69046C}</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B90E-4F83-A6EC-B4C12E43465E}"/>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{89E4C102-20FD-4C60-989B-D417A397413B}</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B90E-4F83-A6EC-B4C12E43465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{1DA09BCC-CB8C-4298-8B82-28F56BD9F37A}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90E-4F83-A6EC-B4C12E43465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{C09BA73F-168E-493E-B3DD-13EE2F1CBDC3}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90E-4F83-A6EC-B4C12E43465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{BFEDF6BA-A494-46F3-A782-194D8FCB725B}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90E-4F83-A6EC-B4C12E43465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{CFC26AF9-F557-4335-A632-566B79FDF264}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90E-4F83-A6EC-B4C12E43465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{B90E3156-CA55-46A6-BD0E-00253795841F}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90E-4F83-A6EC-B4C12E43465E}"/>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{720BD2DD-ACFA-46DD-9D0F-466854F0C625}</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B90E-4F83-A6EC-B4C12E4346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1.7268788379414606</c:v>
                </c:pt>
                <c:pt idx="1">
                  <c:v>-2.9304029304029302</c:v>
                </c:pt>
                <c:pt idx="2">
                  <c:v>22.082018927444796</c:v>
                </c:pt>
                <c:pt idx="3">
                  <c:v>0.8920945240580811</c:v>
                </c:pt>
                <c:pt idx="4">
                  <c:v>0.82599118942731276</c:v>
                </c:pt>
                <c:pt idx="5">
                  <c:v>1.5651678998292544</c:v>
                </c:pt>
                <c:pt idx="6">
                  <c:v>-1.8310691080921442</c:v>
                </c:pt>
                <c:pt idx="7">
                  <c:v>1.0471204188481675</c:v>
                </c:pt>
                <c:pt idx="8">
                  <c:v>1.9985552612569226</c:v>
                </c:pt>
                <c:pt idx="9">
                  <c:v>8.6462450592885371</c:v>
                </c:pt>
                <c:pt idx="10">
                  <c:v>4.3269230769230766</c:v>
                </c:pt>
                <c:pt idx="11">
                  <c:v>8.1632653061224492</c:v>
                </c:pt>
                <c:pt idx="12">
                  <c:v>-19.767441860465116</c:v>
                </c:pt>
                <c:pt idx="13">
                  <c:v>3.7144938091769846</c:v>
                </c:pt>
                <c:pt idx="14">
                  <c:v>-6.0798548094373865</c:v>
                </c:pt>
                <c:pt idx="15">
                  <c:v>-12.627986348122867</c:v>
                </c:pt>
                <c:pt idx="16">
                  <c:v>2.0395550061804699</c:v>
                </c:pt>
                <c:pt idx="17">
                  <c:v>3.9925719591457751</c:v>
                </c:pt>
                <c:pt idx="18">
                  <c:v>2.5195482189400522</c:v>
                </c:pt>
                <c:pt idx="19">
                  <c:v>4.0654205607476639</c:v>
                </c:pt>
                <c:pt idx="20">
                  <c:v>6.0294117647058822</c:v>
                </c:pt>
                <c:pt idx="21">
                  <c:v>0</c:v>
                </c:pt>
                <c:pt idx="23">
                  <c:v>-2.9304029304029302</c:v>
                </c:pt>
                <c:pt idx="24">
                  <c:v>1.4300928038947209</c:v>
                </c:pt>
                <c:pt idx="25">
                  <c:v>2.0040724466830993</c:v>
                </c:pt>
              </c:numCache>
            </c:numRef>
          </c:val>
          <c:extLst>
            <c:ext xmlns:c16="http://schemas.microsoft.com/office/drawing/2014/chart" uri="{C3380CC4-5D6E-409C-BE32-E72D297353CC}">
              <c16:uniqueId val="{00000020-B90E-4F83-A6EC-B4C12E43465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{DF7BF210-945D-4B19-BD94-012DF8ECA8EF}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90E-4F83-A6EC-B4C12E43465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{9BA7EB55-5371-4681-B22E-045D859D85A0}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90E-4F83-A6EC-B4C12E43465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{08C03D12-7397-4094-8324-820E763A1C4B}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90E-4F83-A6EC-B4C12E43465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{3842C54D-DBE6-4FC1-8EE9-4F3AFC3C1972}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90E-4F83-A6EC-B4C12E43465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{95488E57-9A43-4520-BFB6-7D1607C9FEA7}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90E-4F83-A6EC-B4C12E43465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{D973744C-6FEC-4314-BDFB-7A3487BF6102}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90E-4F83-A6EC-B4C12E43465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{673FB141-9BA2-4F08-863D-9112A01B9BD5}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90E-4F83-A6EC-B4C12E43465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{5F04E3C3-2C0D-4964-8B6F-AE4EEFADF805}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90E-4F83-A6EC-B4C12E43465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{EDEA0361-3FEF-4928-A128-74C91CC43DBD}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90E-4F83-A6EC-B4C12E43465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{1B6EAF99-E1FF-4894-AD7F-ED4C39BBA569}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90E-4F83-A6EC-B4C12E43465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{DE4DB4AF-4CEF-4E42-891B-9A5C461F7C22}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90E-4F83-A6EC-B4C12E43465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{CD4765C3-EC7D-4796-9E76-47F52520371D}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90E-4F83-A6EC-B4C12E43465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{20D94400-6E20-43A5-B88F-EC67CCB05742}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90E-4F83-A6EC-B4C12E43465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{FD2FACB3-DE85-479E-AC4A-F9F57520CAA7}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90E-4F83-A6EC-B4C12E43465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{1DF862A1-4AD9-4364-A86A-094D53824A73}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90E-4F83-A6EC-B4C12E43465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{024B9D19-9E1D-4ACF-927E-DAC8952F128E}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90E-4F83-A6EC-B4C12E43465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{A2E9A269-EBCF-41B6-9AB9-A0B7E7F7C6B1}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90E-4F83-A6EC-B4C12E43465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{1E0E5A03-8B36-4CBF-9B13-B46F721D6376}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90E-4F83-A6EC-B4C12E43465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{D23FA5DC-2818-4FFE-BECD-7D3731A7C00F}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90E-4F83-A6EC-B4C12E43465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{AC506AEE-E2AE-4BE9-AFB6-D425954DEA15}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90E-4F83-A6EC-B4C12E43465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{A4FA415B-3E99-45C6-A8C6-B8F39A494373}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90E-4F83-A6EC-B4C12E43465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{3BBE00D9-418B-418E-8875-9AF55F6D3003}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90E-4F83-A6EC-B4C12E43465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{D155BA2B-4D7A-4FBB-9D4B-79EAA5FC1C8C}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90E-4F83-A6EC-B4C12E43465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{A5E5FB73-D5EF-4669-9DDF-0C854C107116}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90E-4F83-A6EC-B4C12E43465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{CE3C4138-555B-46D0-8B8A-6783E9E15729}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90E-4F83-A6EC-B4C12E43465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{8F1806B0-73FF-42F7-8643-54C3BDB56CA2}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90E-4F83-A6EC-B4C12E43465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{9775B7BC-8BD9-406A-AB89-941781BA4C0E}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90E-4F83-A6EC-B4C12E43465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{9672B1CF-A394-4B99-82FD-228FF4AB0EA0}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90E-4F83-A6EC-B4C12E43465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{088B90F7-54C7-42BD-9D60-51CEC8A08702}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90E-4F83-A6EC-B4C12E43465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{95A995D8-DCBB-42FF-A889-2721970854C0}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90E-4F83-A6EC-B4C12E43465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{F6B36164-80A9-43FB-867F-C40D03F1D055}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90E-4F83-A6EC-B4C12E43465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{90835B0A-14D0-439F-B6FC-4F72CBB0680C}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90E-4F83-A6EC-B4C12E4346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90E-4F83-A6EC-B4C12E43465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90E-4F83-A6EC-B4C12E43465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{2AA56D41-81A3-4733-958D-ADE149272311}</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BE0E-4790-8BF0-B690A02EAB5D}"/>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{F9EC6CF5-6194-4536-B7D8-F5D3418CD57E}</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BE0E-4790-8BF0-B690A02EAB5D}"/>
                </c:ext>
              </c:extLst>
            </c:dLbl>
            <c:dLbl>
              <c:idx val="2"/>
              <c:tx>
                <c:strRef>
                  <c:f>Daten_Diagramme!$E$16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{9305111A-9B1C-4718-9E16-014CDCFDD269}</c15:txfldGUID>
                      <c15:f>Daten_Diagramme!$E$16</c15:f>
                      <c15:dlblFieldTableCache>
                        <c:ptCount val="1"/>
                        <c:pt idx="0">
                          <c:v>5.8</c:v>
                        </c:pt>
                      </c15:dlblFieldTableCache>
                    </c15:dlblFTEntry>
                  </c15:dlblFieldTable>
                  <c15:showDataLabelsRange val="0"/>
                </c:ext>
                <c:ext xmlns:c16="http://schemas.microsoft.com/office/drawing/2014/chart" uri="{C3380CC4-5D6E-409C-BE32-E72D297353CC}">
                  <c16:uniqueId val="{00000002-BE0E-4790-8BF0-B690A02EAB5D}"/>
                </c:ext>
              </c:extLst>
            </c:dLbl>
            <c:dLbl>
              <c:idx val="3"/>
              <c:tx>
                <c:strRef>
                  <c:f>Daten_Diagramme!$E$17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{084A7CAD-9A8C-4995-B560-99E9B44B1591}</c15:txfldGUID>
                      <c15:f>Daten_Diagramme!$E$17</c15:f>
                      <c15:dlblFieldTableCache>
                        <c:ptCount val="1"/>
                        <c:pt idx="0">
                          <c:v>-3.6</c:v>
                        </c:pt>
                      </c15:dlblFieldTableCache>
                    </c15:dlblFTEntry>
                  </c15:dlblFieldTable>
                  <c15:showDataLabelsRange val="0"/>
                </c:ext>
                <c:ext xmlns:c16="http://schemas.microsoft.com/office/drawing/2014/chart" uri="{C3380CC4-5D6E-409C-BE32-E72D297353CC}">
                  <c16:uniqueId val="{00000003-BE0E-4790-8BF0-B690A02EAB5D}"/>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{1E2A54D9-2B68-497C-AF64-082D0CFB34FE}</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BE0E-4790-8BF0-B690A02EAB5D}"/>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{10671F7C-10B0-4C80-A135-8036B7B7BECD}</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BE0E-4790-8BF0-B690A02EAB5D}"/>
                </c:ext>
              </c:extLst>
            </c:dLbl>
            <c:dLbl>
              <c:idx val="6"/>
              <c:tx>
                <c:strRef>
                  <c:f>Daten_Diagramme!$E$20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{30473984-F483-41A8-A24A-394AB4B7F280}</c15:txfldGUID>
                      <c15:f>Daten_Diagramme!$E$20</c15:f>
                      <c15:dlblFieldTableCache>
                        <c:ptCount val="1"/>
                        <c:pt idx="0">
                          <c:v>-4.4</c:v>
                        </c:pt>
                      </c15:dlblFieldTableCache>
                    </c15:dlblFTEntry>
                  </c15:dlblFieldTable>
                  <c15:showDataLabelsRange val="0"/>
                </c:ext>
                <c:ext xmlns:c16="http://schemas.microsoft.com/office/drawing/2014/chart" uri="{C3380CC4-5D6E-409C-BE32-E72D297353CC}">
                  <c16:uniqueId val="{00000006-BE0E-4790-8BF0-B690A02EAB5D}"/>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{36CCAA71-62D1-4528-932A-9256F03B757F}</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BE0E-4790-8BF0-B690A02EAB5D}"/>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{A6AA3085-6BBD-40B8-A769-B81F018C08B3}</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BE0E-4790-8BF0-B690A02EAB5D}"/>
                </c:ext>
              </c:extLst>
            </c:dLbl>
            <c:dLbl>
              <c:idx val="9"/>
              <c:tx>
                <c:strRef>
                  <c:f>Daten_Diagramme!$E$23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{FC696E54-E28B-45AA-83F5-83A5F27696DC}</c15:txfldGUID>
                      <c15:f>Daten_Diagramme!$E$23</c15:f>
                      <c15:dlblFieldTableCache>
                        <c:ptCount val="1"/>
                        <c:pt idx="0">
                          <c:v>2.2</c:v>
                        </c:pt>
                      </c15:dlblFieldTableCache>
                    </c15:dlblFTEntry>
                  </c15:dlblFieldTable>
                  <c15:showDataLabelsRange val="0"/>
                </c:ext>
                <c:ext xmlns:c16="http://schemas.microsoft.com/office/drawing/2014/chart" uri="{C3380CC4-5D6E-409C-BE32-E72D297353CC}">
                  <c16:uniqueId val="{00000009-BE0E-4790-8BF0-B690A02EAB5D}"/>
                </c:ext>
              </c:extLst>
            </c:dLbl>
            <c:dLbl>
              <c:idx val="10"/>
              <c:tx>
                <c:strRef>
                  <c:f>Daten_Diagramme!$E$24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{09E818E0-0C94-44B4-8EB0-B592C5684AC5}</c15:txfldGUID>
                      <c15:f>Daten_Diagramme!$E$24</c15:f>
                      <c15:dlblFieldTableCache>
                        <c:ptCount val="1"/>
                        <c:pt idx="0">
                          <c:v>-3.7</c:v>
                        </c:pt>
                      </c15:dlblFieldTableCache>
                    </c15:dlblFTEntry>
                  </c15:dlblFieldTable>
                  <c15:showDataLabelsRange val="0"/>
                </c:ext>
                <c:ext xmlns:c16="http://schemas.microsoft.com/office/drawing/2014/chart" uri="{C3380CC4-5D6E-409C-BE32-E72D297353CC}">
                  <c16:uniqueId val="{0000000A-BE0E-4790-8BF0-B690A02EAB5D}"/>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{3AA87846-28A0-4CFE-A793-4414FE83F0B5}</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BE0E-4790-8BF0-B690A02EAB5D}"/>
                </c:ext>
              </c:extLst>
            </c:dLbl>
            <c:dLbl>
              <c:idx val="12"/>
              <c:tx>
                <c:strRef>
                  <c:f>Daten_Diagramme!$E$26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{E50A47A4-F090-455A-ABD0-C38E271AEA47}</c15:txfldGUID>
                      <c15:f>Daten_Diagramme!$E$26</c15:f>
                      <c15:dlblFieldTableCache>
                        <c:ptCount val="1"/>
                        <c:pt idx="0">
                          <c:v>0.9</c:v>
                        </c:pt>
                      </c15:dlblFieldTableCache>
                    </c15:dlblFTEntry>
                  </c15:dlblFieldTable>
                  <c15:showDataLabelsRange val="0"/>
                </c:ext>
                <c:ext xmlns:c16="http://schemas.microsoft.com/office/drawing/2014/chart" uri="{C3380CC4-5D6E-409C-BE32-E72D297353CC}">
                  <c16:uniqueId val="{0000000C-BE0E-4790-8BF0-B690A02EAB5D}"/>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{1A4BE458-9BF1-45CF-A16F-E077A99A734F}</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BE0E-4790-8BF0-B690A02EAB5D}"/>
                </c:ext>
              </c:extLst>
            </c:dLbl>
            <c:dLbl>
              <c:idx val="14"/>
              <c:tx>
                <c:strRef>
                  <c:f>Daten_Diagramme!$E$28</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{63B893E1-A2CE-4640-8889-B21327B11611}</c15:txfldGUID>
                      <c15:f>Daten_Diagramme!$E$28</c15:f>
                      <c15:dlblFieldTableCache>
                        <c:ptCount val="1"/>
                        <c:pt idx="0">
                          <c:v>-23.4</c:v>
                        </c:pt>
                      </c15:dlblFieldTableCache>
                    </c15:dlblFTEntry>
                  </c15:dlblFieldTable>
                  <c15:showDataLabelsRange val="0"/>
                </c:ext>
                <c:ext xmlns:c16="http://schemas.microsoft.com/office/drawing/2014/chart" uri="{C3380CC4-5D6E-409C-BE32-E72D297353CC}">
                  <c16:uniqueId val="{0000000E-BE0E-4790-8BF0-B690A02EAB5D}"/>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{C9D08B16-17F3-4118-BB9E-3304A609506A}</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BE0E-4790-8BF0-B690A02EAB5D}"/>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{52C5FB1F-4198-468D-95E8-1D58D3763FA1}</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BE0E-4790-8BF0-B690A02EAB5D}"/>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{0A1EA9C4-3068-495F-95FD-55B2C499B010}</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BE0E-4790-8BF0-B690A02EAB5D}"/>
                </c:ext>
              </c:extLst>
            </c:dLbl>
            <c:dLbl>
              <c:idx val="18"/>
              <c:tx>
                <c:strRef>
                  <c:f>Daten_Diagramme!$E$32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{E009D92D-142D-4379-8845-BABB84892B04}</c15:txfldGUID>
                      <c15:f>Daten_Diagramme!$E$32</c15:f>
                      <c15:dlblFieldTableCache>
                        <c:ptCount val="1"/>
                        <c:pt idx="0">
                          <c:v>4.4</c:v>
                        </c:pt>
                      </c15:dlblFieldTableCache>
                    </c15:dlblFTEntry>
                  </c15:dlblFieldTable>
                  <c15:showDataLabelsRange val="0"/>
                </c:ext>
                <c:ext xmlns:c16="http://schemas.microsoft.com/office/drawing/2014/chart" uri="{C3380CC4-5D6E-409C-BE32-E72D297353CC}">
                  <c16:uniqueId val="{00000012-BE0E-4790-8BF0-B690A02EAB5D}"/>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{4B70E7EA-AE32-49F1-9EDE-D867626B7C38}</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BE0E-4790-8BF0-B690A02EAB5D}"/>
                </c:ext>
              </c:extLst>
            </c:dLbl>
            <c:dLbl>
              <c:idx val="20"/>
              <c:tx>
                <c:strRef>
                  <c:f>Daten_Diagramme!$E$34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{D2DC6BD2-5D20-4B55-9BDA-1A14CAF7FD76}</c15:txfldGUID>
                      <c15:f>Daten_Diagramme!$E$34</c15:f>
                      <c15:dlblFieldTableCache>
                        <c:ptCount val="1"/>
                        <c:pt idx="0">
                          <c:v>-5.2</c:v>
                        </c:pt>
                      </c15:dlblFieldTableCache>
                    </c15:dlblFTEntry>
                  </c15:dlblFieldTable>
                  <c15:showDataLabelsRange val="0"/>
                </c:ext>
                <c:ext xmlns:c16="http://schemas.microsoft.com/office/drawing/2014/chart" uri="{C3380CC4-5D6E-409C-BE32-E72D297353CC}">
                  <c16:uniqueId val="{00000014-BE0E-4790-8BF0-B690A02EAB5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{20C7DD7A-C093-4000-86A5-0D7856D43469}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E0E-4790-8BF0-B690A02EAB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{026C62FB-2268-41BE-8ACC-D037DC1768B9}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0E-4790-8BF0-B690A02EAB5D}"/>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{B61C005E-E746-4227-8B93-7956893FFFCD}</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BE0E-4790-8BF0-B690A02EAB5D}"/>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{612BB034-7866-4362-8C78-D8AC649BC380}</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BE0E-4790-8BF0-B690A02EAB5D}"/>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{C0153095-3C6C-41E8-84F8-D46C984FFA20}</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BE0E-4790-8BF0-B690A02EAB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{A533DF9A-F609-4381-A280-42E95EEA1883}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0E-4790-8BF0-B690A02EAB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{88C53CEB-9EAC-47A7-9566-B062C16A197E}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0E-4790-8BF0-B690A02EAB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{3C1A9AEE-4932-4503-8AD6-E8D0327B1714}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0E-4790-8BF0-B690A02EAB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{8C4D2F35-435A-4F85-A049-49AD8E0A8381}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0E-4790-8BF0-B690A02EAB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{8F2A26B5-0B68-41ED-A26D-BA6AF8B6780A}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0E-4790-8BF0-B690A02EAB5D}"/>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{2DE719D9-D973-4F7E-A3B4-3C056693DD7C}</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BE0E-4790-8BF0-B690A02EAB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-3.223844282238443</c:v>
                </c:pt>
                <c:pt idx="1">
                  <c:v>-1.3071895424836601</c:v>
                </c:pt>
                <c:pt idx="2">
                  <c:v>5.7692307692307692</c:v>
                </c:pt>
                <c:pt idx="3">
                  <c:v>-3.6208732694355699</c:v>
                </c:pt>
                <c:pt idx="4">
                  <c:v>-0.21367521367521367</c:v>
                </c:pt>
                <c:pt idx="5">
                  <c:v>-8.3067092651757193</c:v>
                </c:pt>
                <c:pt idx="6">
                  <c:v>-4.4303797468354427</c:v>
                </c:pt>
                <c:pt idx="7">
                  <c:v>1.5486725663716814</c:v>
                </c:pt>
                <c:pt idx="8">
                  <c:v>6.9589422407794019E-2</c:v>
                </c:pt>
                <c:pt idx="9">
                  <c:v>2.1531100478468899</c:v>
                </c:pt>
                <c:pt idx="10">
                  <c:v>-3.6791758646063282</c:v>
                </c:pt>
                <c:pt idx="11">
                  <c:v>-2.838221381267739</c:v>
                </c:pt>
                <c:pt idx="12">
                  <c:v>0.94339622641509435</c:v>
                </c:pt>
                <c:pt idx="13">
                  <c:v>-0.85592011412268187</c:v>
                </c:pt>
                <c:pt idx="14">
                  <c:v>-23.430962343096233</c:v>
                </c:pt>
                <c:pt idx="15">
                  <c:v>33.333333333333336</c:v>
                </c:pt>
                <c:pt idx="16">
                  <c:v>-3.3472803347280333</c:v>
                </c:pt>
                <c:pt idx="17">
                  <c:v>-1.0204081632653061</c:v>
                </c:pt>
                <c:pt idx="18">
                  <c:v>4.4117647058823533</c:v>
                </c:pt>
                <c:pt idx="19">
                  <c:v>-1.909307875894988</c:v>
                </c:pt>
                <c:pt idx="20">
                  <c:v>-5.2238805970149258</c:v>
                </c:pt>
                <c:pt idx="21">
                  <c:v>0</c:v>
                </c:pt>
                <c:pt idx="23">
                  <c:v>-1.3071895424836601</c:v>
                </c:pt>
                <c:pt idx="24">
                  <c:v>-1.6632016632016633</c:v>
                </c:pt>
                <c:pt idx="25">
                  <c:v>-3.5316884373488149</c:v>
                </c:pt>
              </c:numCache>
            </c:numRef>
          </c:val>
          <c:extLst>
            <c:ext xmlns:c16="http://schemas.microsoft.com/office/drawing/2014/chart" uri="{C3380CC4-5D6E-409C-BE32-E72D297353CC}">
              <c16:uniqueId val="{00000020-BE0E-4790-8BF0-B690A02EAB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{09A74600-ECCF-4F1F-8822-F49E90FBEC45}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0E-4790-8BF0-B690A02EAB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{5B889C88-34B3-4572-9A51-FC46BB6B5772}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0E-4790-8BF0-B690A02EAB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{2D8D365C-F0D1-4E8F-8716-FE20203A1050}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0E-4790-8BF0-B690A02EAB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{2C641592-78D6-480A-A33C-51AEC002584B}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0E-4790-8BF0-B690A02EAB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{56AE3CEC-9E01-40D4-AED1-FB66805BED05}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0E-4790-8BF0-B690A02EAB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{50CB7F3C-1609-41E1-8498-31AF430B99AF}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0E-4790-8BF0-B690A02EAB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{E0918734-C499-4596-A0AB-6007602168F7}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E0E-4790-8BF0-B690A02EAB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{D865CAE6-8A7E-45AA-9AB1-4AC63FE49021}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0E-4790-8BF0-B690A02EAB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{8927956A-3787-4B13-AA0F-800909964373}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0E-4790-8BF0-B690A02EAB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{8D42970C-727C-42D1-B1E3-206E8D634779}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0E-4790-8BF0-B690A02EAB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{B0333E10-27E1-4ADB-BD3D-214E284FF32D}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0E-4790-8BF0-B690A02EAB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{959A0989-6975-49D8-A3B9-F27487D6E87F}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0E-4790-8BF0-B690A02EAB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{769CC983-60DC-4807-B0C3-41E174E0232C}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0E-4790-8BF0-B690A02EAB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{F84ABB92-CEC9-4176-99AC-C3CF97C50CAC}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0E-4790-8BF0-B690A02EAB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{45A1315E-2847-40C3-B384-C9AC6E23191B}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0E-4790-8BF0-B690A02EAB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{94D5DC8E-9049-4B22-BAAC-CA23DAEF9495}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0E-4790-8BF0-B690A02EAB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{F642FEE3-D22C-4698-82D0-0A7CDB392D96}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0E-4790-8BF0-B690A02EAB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{50D84BDB-24CF-4039-AE99-D68B7ECE0BB2}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0E-4790-8BF0-B690A02EAB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{DFE9FB49-4747-4CC0-A6AC-6330A120FFE2}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0E-4790-8BF0-B690A02EAB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{37B717CE-3BBF-4CE7-B464-51E4379B773C}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0E-4790-8BF0-B690A02EAB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{F9928565-F327-4B27-AC7A-1DEB06EECD35}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0E-4790-8BF0-B690A02EAB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{57C252BF-9B8A-4081-8039-695411E8CDB9}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0E-4790-8BF0-B690A02EAB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{FB9AFA80-9F18-4A0B-973C-0B765D55D495}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0E-4790-8BF0-B690A02EAB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{931E1843-846B-46AF-8026-26ADAFD0458B}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0E-4790-8BF0-B690A02EAB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{4997137F-6848-4AC9-B0FD-07E1D59B105B}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0E-4790-8BF0-B690A02EAB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{CDF96278-ACD1-4909-881D-78C96DD62D32}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0E-4790-8BF0-B690A02EAB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{B3B764E0-D3AB-4C66-9561-45F42834CAD4}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0E-4790-8BF0-B690A02EAB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{D62E67BE-92F2-41F0-9BE7-A4258F502E3F}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0E-4790-8BF0-B690A02EAB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{3E640149-EE38-4057-8D1B-3E0D760A1C14}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0E-4790-8BF0-B690A02EAB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{EA57B2A7-45DB-4F6A-AC64-7542977A1578}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0E-4790-8BF0-B690A02EAB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{24CF9A84-8629-4A49-B7AF-A3F0EF7A24FF}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0E-4790-8BF0-B690A02EAB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{DCFE85AC-B985-4C1E-8F55-9DC770246F02}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0E-4790-8BF0-B690A02EAB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E0E-4790-8BF0-B690A02EAB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E0E-4790-8BF0-B690A02EAB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{C1DF7D88-B45E-4E8D-9C4D-49076637C5A2}</c15:txfldGUID>
                      <c15:f>Diagramm!$I$46</c15:f>
                      <c15:dlblFieldTableCache>
                        <c:ptCount val="1"/>
                      </c15:dlblFieldTableCache>
                    </c15:dlblFTEntry>
                  </c15:dlblFieldTable>
                  <c15:showDataLabelsRange val="0"/>
                </c:ext>
                <c:ext xmlns:c16="http://schemas.microsoft.com/office/drawing/2014/chart" uri="{C3380CC4-5D6E-409C-BE32-E72D297353CC}">
                  <c16:uniqueId val="{00000000-5C4F-4188-8F57-4380B6B5AB3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{3DBA5101-092D-4747-9DD9-2D1BE3EBD6FE}</c15:txfldGUID>
                      <c15:f>Diagramm!$I$47</c15:f>
                      <c15:dlblFieldTableCache>
                        <c:ptCount val="1"/>
                      </c15:dlblFieldTableCache>
                    </c15:dlblFTEntry>
                  </c15:dlblFieldTable>
                  <c15:showDataLabelsRange val="0"/>
                </c:ext>
                <c:ext xmlns:c16="http://schemas.microsoft.com/office/drawing/2014/chart" uri="{C3380CC4-5D6E-409C-BE32-E72D297353CC}">
                  <c16:uniqueId val="{00000001-5C4F-4188-8F57-4380B6B5AB3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{851B2E6E-479D-4CDD-B39B-F91A65013CB4}</c15:txfldGUID>
                      <c15:f>Diagramm!$I$48</c15:f>
                      <c15:dlblFieldTableCache>
                        <c:ptCount val="1"/>
                      </c15:dlblFieldTableCache>
                    </c15:dlblFTEntry>
                  </c15:dlblFieldTable>
                  <c15:showDataLabelsRange val="0"/>
                </c:ext>
                <c:ext xmlns:c16="http://schemas.microsoft.com/office/drawing/2014/chart" uri="{C3380CC4-5D6E-409C-BE32-E72D297353CC}">
                  <c16:uniqueId val="{00000002-5C4F-4188-8F57-4380B6B5AB3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{BED17E0F-4628-45B5-A939-40B335B92EC1}</c15:txfldGUID>
                      <c15:f>Diagramm!$I$49</c15:f>
                      <c15:dlblFieldTableCache>
                        <c:ptCount val="1"/>
                      </c15:dlblFieldTableCache>
                    </c15:dlblFTEntry>
                  </c15:dlblFieldTable>
                  <c15:showDataLabelsRange val="0"/>
                </c:ext>
                <c:ext xmlns:c16="http://schemas.microsoft.com/office/drawing/2014/chart" uri="{C3380CC4-5D6E-409C-BE32-E72D297353CC}">
                  <c16:uniqueId val="{00000003-5C4F-4188-8F57-4380B6B5AB3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{F1AC3A59-D5A2-48A6-B358-64C286F20689}</c15:txfldGUID>
                      <c15:f>Diagramm!$I$50</c15:f>
                      <c15:dlblFieldTableCache>
                        <c:ptCount val="1"/>
                      </c15:dlblFieldTableCache>
                    </c15:dlblFTEntry>
                  </c15:dlblFieldTable>
                  <c15:showDataLabelsRange val="0"/>
                </c:ext>
                <c:ext xmlns:c16="http://schemas.microsoft.com/office/drawing/2014/chart" uri="{C3380CC4-5D6E-409C-BE32-E72D297353CC}">
                  <c16:uniqueId val="{00000004-5C4F-4188-8F57-4380B6B5AB3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{8B0D5BF8-A7E8-493B-8F7F-73F9F645EA34}</c15:txfldGUID>
                      <c15:f>Diagramm!$I$51</c15:f>
                      <c15:dlblFieldTableCache>
                        <c:ptCount val="1"/>
                      </c15:dlblFieldTableCache>
                    </c15:dlblFTEntry>
                  </c15:dlblFieldTable>
                  <c15:showDataLabelsRange val="0"/>
                </c:ext>
                <c:ext xmlns:c16="http://schemas.microsoft.com/office/drawing/2014/chart" uri="{C3380CC4-5D6E-409C-BE32-E72D297353CC}">
                  <c16:uniqueId val="{00000005-5C4F-4188-8F57-4380B6B5AB3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{B9271792-C6CE-4471-9D67-72436F8F4271}</c15:txfldGUID>
                      <c15:f>Diagramm!$I$52</c15:f>
                      <c15:dlblFieldTableCache>
                        <c:ptCount val="1"/>
                      </c15:dlblFieldTableCache>
                    </c15:dlblFTEntry>
                  </c15:dlblFieldTable>
                  <c15:showDataLabelsRange val="0"/>
                </c:ext>
                <c:ext xmlns:c16="http://schemas.microsoft.com/office/drawing/2014/chart" uri="{C3380CC4-5D6E-409C-BE32-E72D297353CC}">
                  <c16:uniqueId val="{00000006-5C4F-4188-8F57-4380B6B5AB3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{B0C83C57-0841-4E06-9F38-6F00F02FFF3F}</c15:txfldGUID>
                      <c15:f>Diagramm!$I$53</c15:f>
                      <c15:dlblFieldTableCache>
                        <c:ptCount val="1"/>
                      </c15:dlblFieldTableCache>
                    </c15:dlblFTEntry>
                  </c15:dlblFieldTable>
                  <c15:showDataLabelsRange val="0"/>
                </c:ext>
                <c:ext xmlns:c16="http://schemas.microsoft.com/office/drawing/2014/chart" uri="{C3380CC4-5D6E-409C-BE32-E72D297353CC}">
                  <c16:uniqueId val="{00000007-5C4F-4188-8F57-4380B6B5AB3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{78093733-85BA-4195-845F-6397CE34BBC4}</c15:txfldGUID>
                      <c15:f>Diagramm!$I$54</c15:f>
                      <c15:dlblFieldTableCache>
                        <c:ptCount val="1"/>
                      </c15:dlblFieldTableCache>
                    </c15:dlblFTEntry>
                  </c15:dlblFieldTable>
                  <c15:showDataLabelsRange val="0"/>
                </c:ext>
                <c:ext xmlns:c16="http://schemas.microsoft.com/office/drawing/2014/chart" uri="{C3380CC4-5D6E-409C-BE32-E72D297353CC}">
                  <c16:uniqueId val="{00000008-5C4F-4188-8F57-4380B6B5AB3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{549FD505-5DBC-4F81-BDB8-730F60FEDE26}</c15:txfldGUID>
                      <c15:f>Diagramm!$I$55</c15:f>
                      <c15:dlblFieldTableCache>
                        <c:ptCount val="1"/>
                      </c15:dlblFieldTableCache>
                    </c15:dlblFTEntry>
                  </c15:dlblFieldTable>
                  <c15:showDataLabelsRange val="0"/>
                </c:ext>
                <c:ext xmlns:c16="http://schemas.microsoft.com/office/drawing/2014/chart" uri="{C3380CC4-5D6E-409C-BE32-E72D297353CC}">
                  <c16:uniqueId val="{00000009-5C4F-4188-8F57-4380B6B5AB3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{E3CDD8DB-1065-4795-A127-1C8EA49E710C}</c15:txfldGUID>
                      <c15:f>Diagramm!$I$56</c15:f>
                      <c15:dlblFieldTableCache>
                        <c:ptCount val="1"/>
                      </c15:dlblFieldTableCache>
                    </c15:dlblFTEntry>
                  </c15:dlblFieldTable>
                  <c15:showDataLabelsRange val="0"/>
                </c:ext>
                <c:ext xmlns:c16="http://schemas.microsoft.com/office/drawing/2014/chart" uri="{C3380CC4-5D6E-409C-BE32-E72D297353CC}">
                  <c16:uniqueId val="{0000000A-5C4F-4188-8F57-4380B6B5AB3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{3FB045AE-0FDF-4A00-B100-15242C0B4290}</c15:txfldGUID>
                      <c15:f>Diagramm!$I$57</c15:f>
                      <c15:dlblFieldTableCache>
                        <c:ptCount val="1"/>
                      </c15:dlblFieldTableCache>
                    </c15:dlblFTEntry>
                  </c15:dlblFieldTable>
                  <c15:showDataLabelsRange val="0"/>
                </c:ext>
                <c:ext xmlns:c16="http://schemas.microsoft.com/office/drawing/2014/chart" uri="{C3380CC4-5D6E-409C-BE32-E72D297353CC}">
                  <c16:uniqueId val="{0000000B-5C4F-4188-8F57-4380B6B5AB3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{140EC524-D731-41D3-8B7D-70BA3B18E6B6}</c15:txfldGUID>
                      <c15:f>Diagramm!$I$58</c15:f>
                      <c15:dlblFieldTableCache>
                        <c:ptCount val="1"/>
                      </c15:dlblFieldTableCache>
                    </c15:dlblFTEntry>
                  </c15:dlblFieldTable>
                  <c15:showDataLabelsRange val="0"/>
                </c:ext>
                <c:ext xmlns:c16="http://schemas.microsoft.com/office/drawing/2014/chart" uri="{C3380CC4-5D6E-409C-BE32-E72D297353CC}">
                  <c16:uniqueId val="{0000000C-5C4F-4188-8F57-4380B6B5AB3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{4B3370C6-B591-410C-96D2-F29E8841A0D1}</c15:txfldGUID>
                      <c15:f>Diagramm!$I$59</c15:f>
                      <c15:dlblFieldTableCache>
                        <c:ptCount val="1"/>
                      </c15:dlblFieldTableCache>
                    </c15:dlblFTEntry>
                  </c15:dlblFieldTable>
                  <c15:showDataLabelsRange val="0"/>
                </c:ext>
                <c:ext xmlns:c16="http://schemas.microsoft.com/office/drawing/2014/chart" uri="{C3380CC4-5D6E-409C-BE32-E72D297353CC}">
                  <c16:uniqueId val="{0000000D-5C4F-4188-8F57-4380B6B5AB3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{CB9B667B-AF1E-4BE1-97D6-328833B5D111}</c15:txfldGUID>
                      <c15:f>Diagramm!$I$60</c15:f>
                      <c15:dlblFieldTableCache>
                        <c:ptCount val="1"/>
                      </c15:dlblFieldTableCache>
                    </c15:dlblFTEntry>
                  </c15:dlblFieldTable>
                  <c15:showDataLabelsRange val="0"/>
                </c:ext>
                <c:ext xmlns:c16="http://schemas.microsoft.com/office/drawing/2014/chart" uri="{C3380CC4-5D6E-409C-BE32-E72D297353CC}">
                  <c16:uniqueId val="{0000000E-5C4F-4188-8F57-4380B6B5AB3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{9E14D223-A312-4609-95BE-12A1588BAAD0}</c15:txfldGUID>
                      <c15:f>Diagramm!$I$61</c15:f>
                      <c15:dlblFieldTableCache>
                        <c:ptCount val="1"/>
                      </c15:dlblFieldTableCache>
                    </c15:dlblFTEntry>
                  </c15:dlblFieldTable>
                  <c15:showDataLabelsRange val="0"/>
                </c:ext>
                <c:ext xmlns:c16="http://schemas.microsoft.com/office/drawing/2014/chart" uri="{C3380CC4-5D6E-409C-BE32-E72D297353CC}">
                  <c16:uniqueId val="{0000000F-5C4F-4188-8F57-4380B6B5AB3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{4ED802A9-9EC5-4165-A83A-08E4711CDE81}</c15:txfldGUID>
                      <c15:f>Diagramm!$I$62</c15:f>
                      <c15:dlblFieldTableCache>
                        <c:ptCount val="1"/>
                      </c15:dlblFieldTableCache>
                    </c15:dlblFTEntry>
                  </c15:dlblFieldTable>
                  <c15:showDataLabelsRange val="0"/>
                </c:ext>
                <c:ext xmlns:c16="http://schemas.microsoft.com/office/drawing/2014/chart" uri="{C3380CC4-5D6E-409C-BE32-E72D297353CC}">
                  <c16:uniqueId val="{00000010-5C4F-4188-8F57-4380B6B5AB3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{C5D9AFF4-379F-4F16-B0AF-D02FCDF43771}</c15:txfldGUID>
                      <c15:f>Diagramm!$I$63</c15:f>
                      <c15:dlblFieldTableCache>
                        <c:ptCount val="1"/>
                      </c15:dlblFieldTableCache>
                    </c15:dlblFTEntry>
                  </c15:dlblFieldTable>
                  <c15:showDataLabelsRange val="0"/>
                </c:ext>
                <c:ext xmlns:c16="http://schemas.microsoft.com/office/drawing/2014/chart" uri="{C3380CC4-5D6E-409C-BE32-E72D297353CC}">
                  <c16:uniqueId val="{00000011-5C4F-4188-8F57-4380B6B5AB3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{AA51240C-0DF0-4008-B96C-9A72E700114D}</c15:txfldGUID>
                      <c15:f>Diagramm!$I$64</c15:f>
                      <c15:dlblFieldTableCache>
                        <c:ptCount val="1"/>
                      </c15:dlblFieldTableCache>
                    </c15:dlblFTEntry>
                  </c15:dlblFieldTable>
                  <c15:showDataLabelsRange val="0"/>
                </c:ext>
                <c:ext xmlns:c16="http://schemas.microsoft.com/office/drawing/2014/chart" uri="{C3380CC4-5D6E-409C-BE32-E72D297353CC}">
                  <c16:uniqueId val="{00000012-5C4F-4188-8F57-4380B6B5AB3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{31950730-ABD8-400D-A25C-375575D4122F}</c15:txfldGUID>
                      <c15:f>Diagramm!$I$65</c15:f>
                      <c15:dlblFieldTableCache>
                        <c:ptCount val="1"/>
                      </c15:dlblFieldTableCache>
                    </c15:dlblFTEntry>
                  </c15:dlblFieldTable>
                  <c15:showDataLabelsRange val="0"/>
                </c:ext>
                <c:ext xmlns:c16="http://schemas.microsoft.com/office/drawing/2014/chart" uri="{C3380CC4-5D6E-409C-BE32-E72D297353CC}">
                  <c16:uniqueId val="{00000013-5C4F-4188-8F57-4380B6B5AB3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{EBE3C159-15FD-4416-9316-A6BCDA412F9B}</c15:txfldGUID>
                      <c15:f>Diagramm!$I$66</c15:f>
                      <c15:dlblFieldTableCache>
                        <c:ptCount val="1"/>
                      </c15:dlblFieldTableCache>
                    </c15:dlblFTEntry>
                  </c15:dlblFieldTable>
                  <c15:showDataLabelsRange val="0"/>
                </c:ext>
                <c:ext xmlns:c16="http://schemas.microsoft.com/office/drawing/2014/chart" uri="{C3380CC4-5D6E-409C-BE32-E72D297353CC}">
                  <c16:uniqueId val="{00000014-5C4F-4188-8F57-4380B6B5AB3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{014A0160-0C3B-4D46-8822-F2E4D69F7C22}</c15:txfldGUID>
                      <c15:f>Diagramm!$I$67</c15:f>
                      <c15:dlblFieldTableCache>
                        <c:ptCount val="1"/>
                      </c15:dlblFieldTableCache>
                    </c15:dlblFTEntry>
                  </c15:dlblFieldTable>
                  <c15:showDataLabelsRange val="0"/>
                </c:ext>
                <c:ext xmlns:c16="http://schemas.microsoft.com/office/drawing/2014/chart" uri="{C3380CC4-5D6E-409C-BE32-E72D297353CC}">
                  <c16:uniqueId val="{00000015-5C4F-4188-8F57-4380B6B5AB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4F-4188-8F57-4380B6B5AB3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{E1F9B39D-A949-46CD-8E55-EAF120D54A6D}</c15:txfldGUID>
                      <c15:f>Diagramm!$K$46</c15:f>
                      <c15:dlblFieldTableCache>
                        <c:ptCount val="1"/>
                      </c15:dlblFieldTableCache>
                    </c15:dlblFTEntry>
                  </c15:dlblFieldTable>
                  <c15:showDataLabelsRange val="0"/>
                </c:ext>
                <c:ext xmlns:c16="http://schemas.microsoft.com/office/drawing/2014/chart" uri="{C3380CC4-5D6E-409C-BE32-E72D297353CC}">
                  <c16:uniqueId val="{00000017-5C4F-4188-8F57-4380B6B5AB3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{C020EFED-FE91-40B8-8009-5559A7954BD1}</c15:txfldGUID>
                      <c15:f>Diagramm!$K$47</c15:f>
                      <c15:dlblFieldTableCache>
                        <c:ptCount val="1"/>
                      </c15:dlblFieldTableCache>
                    </c15:dlblFTEntry>
                  </c15:dlblFieldTable>
                  <c15:showDataLabelsRange val="0"/>
                </c:ext>
                <c:ext xmlns:c16="http://schemas.microsoft.com/office/drawing/2014/chart" uri="{C3380CC4-5D6E-409C-BE32-E72D297353CC}">
                  <c16:uniqueId val="{00000018-5C4F-4188-8F57-4380B6B5AB3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{2EC84428-1AAB-4E37-842D-61884947FF7F}</c15:txfldGUID>
                      <c15:f>Diagramm!$K$48</c15:f>
                      <c15:dlblFieldTableCache>
                        <c:ptCount val="1"/>
                      </c15:dlblFieldTableCache>
                    </c15:dlblFTEntry>
                  </c15:dlblFieldTable>
                  <c15:showDataLabelsRange val="0"/>
                </c:ext>
                <c:ext xmlns:c16="http://schemas.microsoft.com/office/drawing/2014/chart" uri="{C3380CC4-5D6E-409C-BE32-E72D297353CC}">
                  <c16:uniqueId val="{00000019-5C4F-4188-8F57-4380B6B5AB3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{DEF0BB23-A8D0-4750-BB54-BDEE8422B9B4}</c15:txfldGUID>
                      <c15:f>Diagramm!$K$49</c15:f>
                      <c15:dlblFieldTableCache>
                        <c:ptCount val="1"/>
                      </c15:dlblFieldTableCache>
                    </c15:dlblFTEntry>
                  </c15:dlblFieldTable>
                  <c15:showDataLabelsRange val="0"/>
                </c:ext>
                <c:ext xmlns:c16="http://schemas.microsoft.com/office/drawing/2014/chart" uri="{C3380CC4-5D6E-409C-BE32-E72D297353CC}">
                  <c16:uniqueId val="{0000001A-5C4F-4188-8F57-4380B6B5AB3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{19E90EEB-26F5-45D2-B27B-3D23DC7B6837}</c15:txfldGUID>
                      <c15:f>Diagramm!$K$50</c15:f>
                      <c15:dlblFieldTableCache>
                        <c:ptCount val="1"/>
                      </c15:dlblFieldTableCache>
                    </c15:dlblFTEntry>
                  </c15:dlblFieldTable>
                  <c15:showDataLabelsRange val="0"/>
                </c:ext>
                <c:ext xmlns:c16="http://schemas.microsoft.com/office/drawing/2014/chart" uri="{C3380CC4-5D6E-409C-BE32-E72D297353CC}">
                  <c16:uniqueId val="{0000001B-5C4F-4188-8F57-4380B6B5AB3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{E4CCA659-61A1-48D2-AD40-59091D38659F}</c15:txfldGUID>
                      <c15:f>Diagramm!$K$51</c15:f>
                      <c15:dlblFieldTableCache>
                        <c:ptCount val="1"/>
                      </c15:dlblFieldTableCache>
                    </c15:dlblFTEntry>
                  </c15:dlblFieldTable>
                  <c15:showDataLabelsRange val="0"/>
                </c:ext>
                <c:ext xmlns:c16="http://schemas.microsoft.com/office/drawing/2014/chart" uri="{C3380CC4-5D6E-409C-BE32-E72D297353CC}">
                  <c16:uniqueId val="{0000001C-5C4F-4188-8F57-4380B6B5AB3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{F3BA873D-F6EC-4CEA-85EC-01E532F9C7CD}</c15:txfldGUID>
                      <c15:f>Diagramm!$K$52</c15:f>
                      <c15:dlblFieldTableCache>
                        <c:ptCount val="1"/>
                      </c15:dlblFieldTableCache>
                    </c15:dlblFTEntry>
                  </c15:dlblFieldTable>
                  <c15:showDataLabelsRange val="0"/>
                </c:ext>
                <c:ext xmlns:c16="http://schemas.microsoft.com/office/drawing/2014/chart" uri="{C3380CC4-5D6E-409C-BE32-E72D297353CC}">
                  <c16:uniqueId val="{0000001D-5C4F-4188-8F57-4380B6B5AB3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{EC69CDBD-7B17-4105-BD7B-A4AF02FED3B3}</c15:txfldGUID>
                      <c15:f>Diagramm!$K$53</c15:f>
                      <c15:dlblFieldTableCache>
                        <c:ptCount val="1"/>
                      </c15:dlblFieldTableCache>
                    </c15:dlblFTEntry>
                  </c15:dlblFieldTable>
                  <c15:showDataLabelsRange val="0"/>
                </c:ext>
                <c:ext xmlns:c16="http://schemas.microsoft.com/office/drawing/2014/chart" uri="{C3380CC4-5D6E-409C-BE32-E72D297353CC}">
                  <c16:uniqueId val="{0000001E-5C4F-4188-8F57-4380B6B5AB3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{B33EE27A-C58D-4917-9D55-E051D924D983}</c15:txfldGUID>
                      <c15:f>Diagramm!$K$54</c15:f>
                      <c15:dlblFieldTableCache>
                        <c:ptCount val="1"/>
                      </c15:dlblFieldTableCache>
                    </c15:dlblFTEntry>
                  </c15:dlblFieldTable>
                  <c15:showDataLabelsRange val="0"/>
                </c:ext>
                <c:ext xmlns:c16="http://schemas.microsoft.com/office/drawing/2014/chart" uri="{C3380CC4-5D6E-409C-BE32-E72D297353CC}">
                  <c16:uniqueId val="{0000001F-5C4F-4188-8F57-4380B6B5AB3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{A5AF8F27-106C-47FC-92ED-D64B6E8A28FE}</c15:txfldGUID>
                      <c15:f>Diagramm!$K$55</c15:f>
                      <c15:dlblFieldTableCache>
                        <c:ptCount val="1"/>
                      </c15:dlblFieldTableCache>
                    </c15:dlblFTEntry>
                  </c15:dlblFieldTable>
                  <c15:showDataLabelsRange val="0"/>
                </c:ext>
                <c:ext xmlns:c16="http://schemas.microsoft.com/office/drawing/2014/chart" uri="{C3380CC4-5D6E-409C-BE32-E72D297353CC}">
                  <c16:uniqueId val="{00000020-5C4F-4188-8F57-4380B6B5AB3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{09728D8D-B311-4EAD-8142-B814C53D3FC6}</c15:txfldGUID>
                      <c15:f>Diagramm!$K$56</c15:f>
                      <c15:dlblFieldTableCache>
                        <c:ptCount val="1"/>
                      </c15:dlblFieldTableCache>
                    </c15:dlblFTEntry>
                  </c15:dlblFieldTable>
                  <c15:showDataLabelsRange val="0"/>
                </c:ext>
                <c:ext xmlns:c16="http://schemas.microsoft.com/office/drawing/2014/chart" uri="{C3380CC4-5D6E-409C-BE32-E72D297353CC}">
                  <c16:uniqueId val="{00000021-5C4F-4188-8F57-4380B6B5AB3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{93C44352-049D-4798-8A08-2A103035C513}</c15:txfldGUID>
                      <c15:f>Diagramm!$K$57</c15:f>
                      <c15:dlblFieldTableCache>
                        <c:ptCount val="1"/>
                      </c15:dlblFieldTableCache>
                    </c15:dlblFTEntry>
                  </c15:dlblFieldTable>
                  <c15:showDataLabelsRange val="0"/>
                </c:ext>
                <c:ext xmlns:c16="http://schemas.microsoft.com/office/drawing/2014/chart" uri="{C3380CC4-5D6E-409C-BE32-E72D297353CC}">
                  <c16:uniqueId val="{00000022-5C4F-4188-8F57-4380B6B5AB3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{45C6D671-6E26-461A-9B5B-27C0DA04E237}</c15:txfldGUID>
                      <c15:f>Diagramm!$K$58</c15:f>
                      <c15:dlblFieldTableCache>
                        <c:ptCount val="1"/>
                      </c15:dlblFieldTableCache>
                    </c15:dlblFTEntry>
                  </c15:dlblFieldTable>
                  <c15:showDataLabelsRange val="0"/>
                </c:ext>
                <c:ext xmlns:c16="http://schemas.microsoft.com/office/drawing/2014/chart" uri="{C3380CC4-5D6E-409C-BE32-E72D297353CC}">
                  <c16:uniqueId val="{00000023-5C4F-4188-8F57-4380B6B5AB3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{3B41C713-6BF5-49F3-B229-5A15FEB0E368}</c15:txfldGUID>
                      <c15:f>Diagramm!$K$59</c15:f>
                      <c15:dlblFieldTableCache>
                        <c:ptCount val="1"/>
                      </c15:dlblFieldTableCache>
                    </c15:dlblFTEntry>
                  </c15:dlblFieldTable>
                  <c15:showDataLabelsRange val="0"/>
                </c:ext>
                <c:ext xmlns:c16="http://schemas.microsoft.com/office/drawing/2014/chart" uri="{C3380CC4-5D6E-409C-BE32-E72D297353CC}">
                  <c16:uniqueId val="{00000024-5C4F-4188-8F57-4380B6B5AB3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{CB3FA661-F6B7-4C72-AAD8-C240132214B7}</c15:txfldGUID>
                      <c15:f>Diagramm!$K$60</c15:f>
                      <c15:dlblFieldTableCache>
                        <c:ptCount val="1"/>
                      </c15:dlblFieldTableCache>
                    </c15:dlblFTEntry>
                  </c15:dlblFieldTable>
                  <c15:showDataLabelsRange val="0"/>
                </c:ext>
                <c:ext xmlns:c16="http://schemas.microsoft.com/office/drawing/2014/chart" uri="{C3380CC4-5D6E-409C-BE32-E72D297353CC}">
                  <c16:uniqueId val="{00000025-5C4F-4188-8F57-4380B6B5AB3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{02954CF3-938B-4B39-ABB0-87379C4960F1}</c15:txfldGUID>
                      <c15:f>Diagramm!$K$61</c15:f>
                      <c15:dlblFieldTableCache>
                        <c:ptCount val="1"/>
                      </c15:dlblFieldTableCache>
                    </c15:dlblFTEntry>
                  </c15:dlblFieldTable>
                  <c15:showDataLabelsRange val="0"/>
                </c:ext>
                <c:ext xmlns:c16="http://schemas.microsoft.com/office/drawing/2014/chart" uri="{C3380CC4-5D6E-409C-BE32-E72D297353CC}">
                  <c16:uniqueId val="{00000026-5C4F-4188-8F57-4380B6B5AB3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{0BAA41B4-CC22-45C1-BA0C-84D5433942CE}</c15:txfldGUID>
                      <c15:f>Diagramm!$K$62</c15:f>
                      <c15:dlblFieldTableCache>
                        <c:ptCount val="1"/>
                      </c15:dlblFieldTableCache>
                    </c15:dlblFTEntry>
                  </c15:dlblFieldTable>
                  <c15:showDataLabelsRange val="0"/>
                </c:ext>
                <c:ext xmlns:c16="http://schemas.microsoft.com/office/drawing/2014/chart" uri="{C3380CC4-5D6E-409C-BE32-E72D297353CC}">
                  <c16:uniqueId val="{00000027-5C4F-4188-8F57-4380B6B5AB3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{CDAA246E-C423-40A4-BEF3-9DB3F882FCE7}</c15:txfldGUID>
                      <c15:f>Diagramm!$K$63</c15:f>
                      <c15:dlblFieldTableCache>
                        <c:ptCount val="1"/>
                      </c15:dlblFieldTableCache>
                    </c15:dlblFTEntry>
                  </c15:dlblFieldTable>
                  <c15:showDataLabelsRange val="0"/>
                </c:ext>
                <c:ext xmlns:c16="http://schemas.microsoft.com/office/drawing/2014/chart" uri="{C3380CC4-5D6E-409C-BE32-E72D297353CC}">
                  <c16:uniqueId val="{00000028-5C4F-4188-8F57-4380B6B5AB3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{1EDBD95B-B749-4CAF-92D1-E6E507DC15E3}</c15:txfldGUID>
                      <c15:f>Diagramm!$K$64</c15:f>
                      <c15:dlblFieldTableCache>
                        <c:ptCount val="1"/>
                      </c15:dlblFieldTableCache>
                    </c15:dlblFTEntry>
                  </c15:dlblFieldTable>
                  <c15:showDataLabelsRange val="0"/>
                </c:ext>
                <c:ext xmlns:c16="http://schemas.microsoft.com/office/drawing/2014/chart" uri="{C3380CC4-5D6E-409C-BE32-E72D297353CC}">
                  <c16:uniqueId val="{00000029-5C4F-4188-8F57-4380B6B5AB3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{2828B961-2CED-4FE7-BAB8-6C95C60A8AD6}</c15:txfldGUID>
                      <c15:f>Diagramm!$K$65</c15:f>
                      <c15:dlblFieldTableCache>
                        <c:ptCount val="1"/>
                      </c15:dlblFieldTableCache>
                    </c15:dlblFTEntry>
                  </c15:dlblFieldTable>
                  <c15:showDataLabelsRange val="0"/>
                </c:ext>
                <c:ext xmlns:c16="http://schemas.microsoft.com/office/drawing/2014/chart" uri="{C3380CC4-5D6E-409C-BE32-E72D297353CC}">
                  <c16:uniqueId val="{0000002A-5C4F-4188-8F57-4380B6B5AB3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{8D363FCC-BBFE-4A1E-BF79-8C81970665EA}</c15:txfldGUID>
                      <c15:f>Diagramm!$K$66</c15:f>
                      <c15:dlblFieldTableCache>
                        <c:ptCount val="1"/>
                      </c15:dlblFieldTableCache>
                    </c15:dlblFTEntry>
                  </c15:dlblFieldTable>
                  <c15:showDataLabelsRange val="0"/>
                </c:ext>
                <c:ext xmlns:c16="http://schemas.microsoft.com/office/drawing/2014/chart" uri="{C3380CC4-5D6E-409C-BE32-E72D297353CC}">
                  <c16:uniqueId val="{0000002B-5C4F-4188-8F57-4380B6B5AB3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{10624EE5-6D5C-4128-9543-037F2B9F526A}</c15:txfldGUID>
                      <c15:f>Diagramm!$K$67</c15:f>
                      <c15:dlblFieldTableCache>
                        <c:ptCount val="1"/>
                      </c15:dlblFieldTableCache>
                    </c15:dlblFTEntry>
                  </c15:dlblFieldTable>
                  <c15:showDataLabelsRange val="0"/>
                </c:ext>
                <c:ext xmlns:c16="http://schemas.microsoft.com/office/drawing/2014/chart" uri="{C3380CC4-5D6E-409C-BE32-E72D297353CC}">
                  <c16:uniqueId val="{0000002C-5C4F-4188-8F57-4380B6B5AB3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4F-4188-8F57-4380B6B5AB3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{A39240C6-2757-40DA-BFAD-39176B86D883}</c15:txfldGUID>
                      <c15:f>Diagramm!$J$46</c15:f>
                      <c15:dlblFieldTableCache>
                        <c:ptCount val="1"/>
                      </c15:dlblFieldTableCache>
                    </c15:dlblFTEntry>
                  </c15:dlblFieldTable>
                  <c15:showDataLabelsRange val="0"/>
                </c:ext>
                <c:ext xmlns:c16="http://schemas.microsoft.com/office/drawing/2014/chart" uri="{C3380CC4-5D6E-409C-BE32-E72D297353CC}">
                  <c16:uniqueId val="{0000002E-5C4F-4188-8F57-4380B6B5AB3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{2C0BFC78-C89B-4775-8168-BA6A4E5E6947}</c15:txfldGUID>
                      <c15:f>Diagramm!$J$47</c15:f>
                      <c15:dlblFieldTableCache>
                        <c:ptCount val="1"/>
                      </c15:dlblFieldTableCache>
                    </c15:dlblFTEntry>
                  </c15:dlblFieldTable>
                  <c15:showDataLabelsRange val="0"/>
                </c:ext>
                <c:ext xmlns:c16="http://schemas.microsoft.com/office/drawing/2014/chart" uri="{C3380CC4-5D6E-409C-BE32-E72D297353CC}">
                  <c16:uniqueId val="{0000002F-5C4F-4188-8F57-4380B6B5AB3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{AAEC356A-080F-481E-A8EE-65A5C4B08928}</c15:txfldGUID>
                      <c15:f>Diagramm!$J$48</c15:f>
                      <c15:dlblFieldTableCache>
                        <c:ptCount val="1"/>
                      </c15:dlblFieldTableCache>
                    </c15:dlblFTEntry>
                  </c15:dlblFieldTable>
                  <c15:showDataLabelsRange val="0"/>
                </c:ext>
                <c:ext xmlns:c16="http://schemas.microsoft.com/office/drawing/2014/chart" uri="{C3380CC4-5D6E-409C-BE32-E72D297353CC}">
                  <c16:uniqueId val="{00000030-5C4F-4188-8F57-4380B6B5AB3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{59E169FE-0422-4E41-BB65-69B44D432E19}</c15:txfldGUID>
                      <c15:f>Diagramm!$J$49</c15:f>
                      <c15:dlblFieldTableCache>
                        <c:ptCount val="1"/>
                      </c15:dlblFieldTableCache>
                    </c15:dlblFTEntry>
                  </c15:dlblFieldTable>
                  <c15:showDataLabelsRange val="0"/>
                </c:ext>
                <c:ext xmlns:c16="http://schemas.microsoft.com/office/drawing/2014/chart" uri="{C3380CC4-5D6E-409C-BE32-E72D297353CC}">
                  <c16:uniqueId val="{00000031-5C4F-4188-8F57-4380B6B5AB3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{76077619-E1D1-43FB-809B-EFE1820C01D5}</c15:txfldGUID>
                      <c15:f>Diagramm!$J$50</c15:f>
                      <c15:dlblFieldTableCache>
                        <c:ptCount val="1"/>
                      </c15:dlblFieldTableCache>
                    </c15:dlblFTEntry>
                  </c15:dlblFieldTable>
                  <c15:showDataLabelsRange val="0"/>
                </c:ext>
                <c:ext xmlns:c16="http://schemas.microsoft.com/office/drawing/2014/chart" uri="{C3380CC4-5D6E-409C-BE32-E72D297353CC}">
                  <c16:uniqueId val="{00000032-5C4F-4188-8F57-4380B6B5AB3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{C38B52EC-CE7F-4E5E-AEE4-D776DD6A7125}</c15:txfldGUID>
                      <c15:f>Diagramm!$J$51</c15:f>
                      <c15:dlblFieldTableCache>
                        <c:ptCount val="1"/>
                      </c15:dlblFieldTableCache>
                    </c15:dlblFTEntry>
                  </c15:dlblFieldTable>
                  <c15:showDataLabelsRange val="0"/>
                </c:ext>
                <c:ext xmlns:c16="http://schemas.microsoft.com/office/drawing/2014/chart" uri="{C3380CC4-5D6E-409C-BE32-E72D297353CC}">
                  <c16:uniqueId val="{00000033-5C4F-4188-8F57-4380B6B5AB3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{E143EDE9-304C-45A9-B46A-77D3C0D196DF}</c15:txfldGUID>
                      <c15:f>Diagramm!$J$52</c15:f>
                      <c15:dlblFieldTableCache>
                        <c:ptCount val="1"/>
                      </c15:dlblFieldTableCache>
                    </c15:dlblFTEntry>
                  </c15:dlblFieldTable>
                  <c15:showDataLabelsRange val="0"/>
                </c:ext>
                <c:ext xmlns:c16="http://schemas.microsoft.com/office/drawing/2014/chart" uri="{C3380CC4-5D6E-409C-BE32-E72D297353CC}">
                  <c16:uniqueId val="{00000034-5C4F-4188-8F57-4380B6B5AB3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{DC02E91D-AEC6-47C5-B111-3BEDBEC5ED1A}</c15:txfldGUID>
                      <c15:f>Diagramm!$J$53</c15:f>
                      <c15:dlblFieldTableCache>
                        <c:ptCount val="1"/>
                      </c15:dlblFieldTableCache>
                    </c15:dlblFTEntry>
                  </c15:dlblFieldTable>
                  <c15:showDataLabelsRange val="0"/>
                </c:ext>
                <c:ext xmlns:c16="http://schemas.microsoft.com/office/drawing/2014/chart" uri="{C3380CC4-5D6E-409C-BE32-E72D297353CC}">
                  <c16:uniqueId val="{00000035-5C4F-4188-8F57-4380B6B5AB3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{86B281EF-4BC6-42D6-9EB5-22C0722DB8AE}</c15:txfldGUID>
                      <c15:f>Diagramm!$J$54</c15:f>
                      <c15:dlblFieldTableCache>
                        <c:ptCount val="1"/>
                      </c15:dlblFieldTableCache>
                    </c15:dlblFTEntry>
                  </c15:dlblFieldTable>
                  <c15:showDataLabelsRange val="0"/>
                </c:ext>
                <c:ext xmlns:c16="http://schemas.microsoft.com/office/drawing/2014/chart" uri="{C3380CC4-5D6E-409C-BE32-E72D297353CC}">
                  <c16:uniqueId val="{00000036-5C4F-4188-8F57-4380B6B5AB3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{E7A373E1-7591-41BF-A2AB-2416A4680D66}</c15:txfldGUID>
                      <c15:f>Diagramm!$J$55</c15:f>
                      <c15:dlblFieldTableCache>
                        <c:ptCount val="1"/>
                      </c15:dlblFieldTableCache>
                    </c15:dlblFTEntry>
                  </c15:dlblFieldTable>
                  <c15:showDataLabelsRange val="0"/>
                </c:ext>
                <c:ext xmlns:c16="http://schemas.microsoft.com/office/drawing/2014/chart" uri="{C3380CC4-5D6E-409C-BE32-E72D297353CC}">
                  <c16:uniqueId val="{00000037-5C4F-4188-8F57-4380B6B5AB3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{1B35D0D0-112E-4344-82D9-CE8608E2C7DE}</c15:txfldGUID>
                      <c15:f>Diagramm!$J$56</c15:f>
                      <c15:dlblFieldTableCache>
                        <c:ptCount val="1"/>
                      </c15:dlblFieldTableCache>
                    </c15:dlblFTEntry>
                  </c15:dlblFieldTable>
                  <c15:showDataLabelsRange val="0"/>
                </c:ext>
                <c:ext xmlns:c16="http://schemas.microsoft.com/office/drawing/2014/chart" uri="{C3380CC4-5D6E-409C-BE32-E72D297353CC}">
                  <c16:uniqueId val="{00000038-5C4F-4188-8F57-4380B6B5AB3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{3134D28F-0BE3-4977-95FD-C8B3B4C86484}</c15:txfldGUID>
                      <c15:f>Diagramm!$J$57</c15:f>
                      <c15:dlblFieldTableCache>
                        <c:ptCount val="1"/>
                      </c15:dlblFieldTableCache>
                    </c15:dlblFTEntry>
                  </c15:dlblFieldTable>
                  <c15:showDataLabelsRange val="0"/>
                </c:ext>
                <c:ext xmlns:c16="http://schemas.microsoft.com/office/drawing/2014/chart" uri="{C3380CC4-5D6E-409C-BE32-E72D297353CC}">
                  <c16:uniqueId val="{00000039-5C4F-4188-8F57-4380B6B5AB3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{1F285F02-67D9-4289-AFDE-3D1890BE7521}</c15:txfldGUID>
                      <c15:f>Diagramm!$J$58</c15:f>
                      <c15:dlblFieldTableCache>
                        <c:ptCount val="1"/>
                      </c15:dlblFieldTableCache>
                    </c15:dlblFTEntry>
                  </c15:dlblFieldTable>
                  <c15:showDataLabelsRange val="0"/>
                </c:ext>
                <c:ext xmlns:c16="http://schemas.microsoft.com/office/drawing/2014/chart" uri="{C3380CC4-5D6E-409C-BE32-E72D297353CC}">
                  <c16:uniqueId val="{0000003A-5C4F-4188-8F57-4380B6B5AB3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{E6224E4C-B284-4305-AE56-CCFFB8A3EB82}</c15:txfldGUID>
                      <c15:f>Diagramm!$J$59</c15:f>
                      <c15:dlblFieldTableCache>
                        <c:ptCount val="1"/>
                      </c15:dlblFieldTableCache>
                    </c15:dlblFTEntry>
                  </c15:dlblFieldTable>
                  <c15:showDataLabelsRange val="0"/>
                </c:ext>
                <c:ext xmlns:c16="http://schemas.microsoft.com/office/drawing/2014/chart" uri="{C3380CC4-5D6E-409C-BE32-E72D297353CC}">
                  <c16:uniqueId val="{0000003B-5C4F-4188-8F57-4380B6B5AB3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{E2CC6776-A8D8-4DBC-AD90-257A94C37D5F}</c15:txfldGUID>
                      <c15:f>Diagramm!$J$60</c15:f>
                      <c15:dlblFieldTableCache>
                        <c:ptCount val="1"/>
                      </c15:dlblFieldTableCache>
                    </c15:dlblFTEntry>
                  </c15:dlblFieldTable>
                  <c15:showDataLabelsRange val="0"/>
                </c:ext>
                <c:ext xmlns:c16="http://schemas.microsoft.com/office/drawing/2014/chart" uri="{C3380CC4-5D6E-409C-BE32-E72D297353CC}">
                  <c16:uniqueId val="{0000003C-5C4F-4188-8F57-4380B6B5AB3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{4E560EAF-E86B-45C8-BAF4-C33D0DF7AA82}</c15:txfldGUID>
                      <c15:f>Diagramm!$J$61</c15:f>
                      <c15:dlblFieldTableCache>
                        <c:ptCount val="1"/>
                      </c15:dlblFieldTableCache>
                    </c15:dlblFTEntry>
                  </c15:dlblFieldTable>
                  <c15:showDataLabelsRange val="0"/>
                </c:ext>
                <c:ext xmlns:c16="http://schemas.microsoft.com/office/drawing/2014/chart" uri="{C3380CC4-5D6E-409C-BE32-E72D297353CC}">
                  <c16:uniqueId val="{0000003D-5C4F-4188-8F57-4380B6B5AB3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{FDD1183F-7208-4B25-8540-7089175E20F7}</c15:txfldGUID>
                      <c15:f>Diagramm!$J$62</c15:f>
                      <c15:dlblFieldTableCache>
                        <c:ptCount val="1"/>
                      </c15:dlblFieldTableCache>
                    </c15:dlblFTEntry>
                  </c15:dlblFieldTable>
                  <c15:showDataLabelsRange val="0"/>
                </c:ext>
                <c:ext xmlns:c16="http://schemas.microsoft.com/office/drawing/2014/chart" uri="{C3380CC4-5D6E-409C-BE32-E72D297353CC}">
                  <c16:uniqueId val="{0000003E-5C4F-4188-8F57-4380B6B5AB3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{4E35120F-717E-46B1-81C7-2D68C7B490AE}</c15:txfldGUID>
                      <c15:f>Diagramm!$J$63</c15:f>
                      <c15:dlblFieldTableCache>
                        <c:ptCount val="1"/>
                      </c15:dlblFieldTableCache>
                    </c15:dlblFTEntry>
                  </c15:dlblFieldTable>
                  <c15:showDataLabelsRange val="0"/>
                </c:ext>
                <c:ext xmlns:c16="http://schemas.microsoft.com/office/drawing/2014/chart" uri="{C3380CC4-5D6E-409C-BE32-E72D297353CC}">
                  <c16:uniqueId val="{0000003F-5C4F-4188-8F57-4380B6B5AB3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{F7D929FB-84B3-4ED7-8641-45140EB256B8}</c15:txfldGUID>
                      <c15:f>Diagramm!$J$64</c15:f>
                      <c15:dlblFieldTableCache>
                        <c:ptCount val="1"/>
                      </c15:dlblFieldTableCache>
                    </c15:dlblFTEntry>
                  </c15:dlblFieldTable>
                  <c15:showDataLabelsRange val="0"/>
                </c:ext>
                <c:ext xmlns:c16="http://schemas.microsoft.com/office/drawing/2014/chart" uri="{C3380CC4-5D6E-409C-BE32-E72D297353CC}">
                  <c16:uniqueId val="{00000040-5C4F-4188-8F57-4380B6B5AB3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{0472D97D-DB07-40EA-8343-8CEC5768788A}</c15:txfldGUID>
                      <c15:f>Diagramm!$J$65</c15:f>
                      <c15:dlblFieldTableCache>
                        <c:ptCount val="1"/>
                      </c15:dlblFieldTableCache>
                    </c15:dlblFTEntry>
                  </c15:dlblFieldTable>
                  <c15:showDataLabelsRange val="0"/>
                </c:ext>
                <c:ext xmlns:c16="http://schemas.microsoft.com/office/drawing/2014/chart" uri="{C3380CC4-5D6E-409C-BE32-E72D297353CC}">
                  <c16:uniqueId val="{00000041-5C4F-4188-8F57-4380B6B5AB3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{C8186765-31E7-4631-BFAD-18E81CF65D12}</c15:txfldGUID>
                      <c15:f>Diagramm!$J$66</c15:f>
                      <c15:dlblFieldTableCache>
                        <c:ptCount val="1"/>
                      </c15:dlblFieldTableCache>
                    </c15:dlblFTEntry>
                  </c15:dlblFieldTable>
                  <c15:showDataLabelsRange val="0"/>
                </c:ext>
                <c:ext xmlns:c16="http://schemas.microsoft.com/office/drawing/2014/chart" uri="{C3380CC4-5D6E-409C-BE32-E72D297353CC}">
                  <c16:uniqueId val="{00000042-5C4F-4188-8F57-4380B6B5AB3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{FA2B134B-794D-4211-A563-991961D1B4DB}</c15:txfldGUID>
                      <c15:f>Diagramm!$J$67</c15:f>
                      <c15:dlblFieldTableCache>
                        <c:ptCount val="1"/>
                      </c15:dlblFieldTableCache>
                    </c15:dlblFTEntry>
                  </c15:dlblFieldTable>
                  <c15:showDataLabelsRange val="0"/>
                </c:ext>
                <c:ext xmlns:c16="http://schemas.microsoft.com/office/drawing/2014/chart" uri="{C3380CC4-5D6E-409C-BE32-E72D297353CC}">
                  <c16:uniqueId val="{00000043-5C4F-4188-8F57-4380B6B5AB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4F-4188-8F57-4380B6B5AB3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70-4E2D-B46B-97DB54A1F98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70-4E2D-B46B-97DB54A1F98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70-4E2D-B46B-97DB54A1F98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70-4E2D-B46B-97DB54A1F98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70-4E2D-B46B-97DB54A1F98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70-4E2D-B46B-97DB54A1F98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70-4E2D-B46B-97DB54A1F98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70-4E2D-B46B-97DB54A1F98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70-4E2D-B46B-97DB54A1F98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70-4E2D-B46B-97DB54A1F98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70-4E2D-B46B-97DB54A1F98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70-4E2D-B46B-97DB54A1F98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70-4E2D-B46B-97DB54A1F98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70-4E2D-B46B-97DB54A1F98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70-4E2D-B46B-97DB54A1F98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70-4E2D-B46B-97DB54A1F98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70-4E2D-B46B-97DB54A1F98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70-4E2D-B46B-97DB54A1F98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70-4E2D-B46B-97DB54A1F98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70-4E2D-B46B-97DB54A1F98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70-4E2D-B46B-97DB54A1F98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70-4E2D-B46B-97DB54A1F9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70-4E2D-B46B-97DB54A1F98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70-4E2D-B46B-97DB54A1F98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70-4E2D-B46B-97DB54A1F98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70-4E2D-B46B-97DB54A1F98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070-4E2D-B46B-97DB54A1F98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70-4E2D-B46B-97DB54A1F98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070-4E2D-B46B-97DB54A1F98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070-4E2D-B46B-97DB54A1F98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070-4E2D-B46B-97DB54A1F98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70-4E2D-B46B-97DB54A1F98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70-4E2D-B46B-97DB54A1F98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070-4E2D-B46B-97DB54A1F98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70-4E2D-B46B-97DB54A1F98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070-4E2D-B46B-97DB54A1F98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070-4E2D-B46B-97DB54A1F98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070-4E2D-B46B-97DB54A1F98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070-4E2D-B46B-97DB54A1F98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070-4E2D-B46B-97DB54A1F98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070-4E2D-B46B-97DB54A1F98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070-4E2D-B46B-97DB54A1F98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070-4E2D-B46B-97DB54A1F98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070-4E2D-B46B-97DB54A1F98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070-4E2D-B46B-97DB54A1F98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70-4E2D-B46B-97DB54A1F98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070-4E2D-B46B-97DB54A1F98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070-4E2D-B46B-97DB54A1F98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070-4E2D-B46B-97DB54A1F98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070-4E2D-B46B-97DB54A1F98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070-4E2D-B46B-97DB54A1F98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070-4E2D-B46B-97DB54A1F98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070-4E2D-B46B-97DB54A1F98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070-4E2D-B46B-97DB54A1F98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070-4E2D-B46B-97DB54A1F98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070-4E2D-B46B-97DB54A1F98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070-4E2D-B46B-97DB54A1F98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070-4E2D-B46B-97DB54A1F98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070-4E2D-B46B-97DB54A1F98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070-4E2D-B46B-97DB54A1F98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070-4E2D-B46B-97DB54A1F98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070-4E2D-B46B-97DB54A1F98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070-4E2D-B46B-97DB54A1F98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070-4E2D-B46B-97DB54A1F98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070-4E2D-B46B-97DB54A1F98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070-4E2D-B46B-97DB54A1F98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070-4E2D-B46B-97DB54A1F98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070-4E2D-B46B-97DB54A1F9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70-4E2D-B46B-97DB54A1F98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102.13589449541286</c:v>
                </c:pt>
                <c:pt idx="2">
                  <c:v>103.59446674311927</c:v>
                </c:pt>
                <c:pt idx="3">
                  <c:v>101.3259747706422</c:v>
                </c:pt>
                <c:pt idx="4">
                  <c:v>102.1788990825688</c:v>
                </c:pt>
                <c:pt idx="5">
                  <c:v>104.2502866972477</c:v>
                </c:pt>
                <c:pt idx="6">
                  <c:v>105.49741972477065</c:v>
                </c:pt>
                <c:pt idx="7">
                  <c:v>103.21100917431193</c:v>
                </c:pt>
                <c:pt idx="8">
                  <c:v>103.98509174311927</c:v>
                </c:pt>
                <c:pt idx="9">
                  <c:v>105.23939220183487</c:v>
                </c:pt>
                <c:pt idx="10">
                  <c:v>107.46129587155964</c:v>
                </c:pt>
                <c:pt idx="11">
                  <c:v>105.9561353211009</c:v>
                </c:pt>
                <c:pt idx="12">
                  <c:v>109.07038417431193</c:v>
                </c:pt>
                <c:pt idx="13">
                  <c:v>110.15266628440368</c:v>
                </c:pt>
                <c:pt idx="14">
                  <c:v>111.6219896788991</c:v>
                </c:pt>
                <c:pt idx="15">
                  <c:v>110.62930045871559</c:v>
                </c:pt>
                <c:pt idx="16">
                  <c:v>112.52866972477065</c:v>
                </c:pt>
                <c:pt idx="17">
                  <c:v>113.89406536697248</c:v>
                </c:pt>
                <c:pt idx="18">
                  <c:v>115.00143348623853</c:v>
                </c:pt>
                <c:pt idx="19">
                  <c:v>113.53569380733946</c:v>
                </c:pt>
                <c:pt idx="20">
                  <c:v>114.96918004587155</c:v>
                </c:pt>
                <c:pt idx="21">
                  <c:v>116.3345756880734</c:v>
                </c:pt>
                <c:pt idx="22">
                  <c:v>118.41313073394495</c:v>
                </c:pt>
                <c:pt idx="23">
                  <c:v>115.92244839449542</c:v>
                </c:pt>
                <c:pt idx="24">
                  <c:v>116.95455848623853</c:v>
                </c:pt>
              </c:numCache>
            </c:numRef>
          </c:val>
          <c:smooth val="0"/>
          <c:extLst>
            <c:ext xmlns:c16="http://schemas.microsoft.com/office/drawing/2014/chart" uri="{C3380CC4-5D6E-409C-BE32-E72D297353CC}">
              <c16:uniqueId val="{00000000-2B86-4FEF-BE40-C181F25B92A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108.00508259212198</c:v>
                </c:pt>
                <c:pt idx="2">
                  <c:v>109.97458703939009</c:v>
                </c:pt>
                <c:pt idx="3">
                  <c:v>105.65438373570521</c:v>
                </c:pt>
                <c:pt idx="4">
                  <c:v>105.30495552731894</c:v>
                </c:pt>
                <c:pt idx="5">
                  <c:v>112.00762388818298</c:v>
                </c:pt>
                <c:pt idx="6">
                  <c:v>114.93011435832274</c:v>
                </c:pt>
                <c:pt idx="7">
                  <c:v>113.02414231257943</c:v>
                </c:pt>
                <c:pt idx="8">
                  <c:v>112.51588310038119</c:v>
                </c:pt>
                <c:pt idx="9">
                  <c:v>119.94917407878019</c:v>
                </c:pt>
                <c:pt idx="10">
                  <c:v>122.68106734434561</c:v>
                </c:pt>
                <c:pt idx="11">
                  <c:v>117.18551461245235</c:v>
                </c:pt>
                <c:pt idx="12">
                  <c:v>117.59847522236339</c:v>
                </c:pt>
                <c:pt idx="13">
                  <c:v>124.87293519695044</c:v>
                </c:pt>
                <c:pt idx="14">
                  <c:v>127.66836086404065</c:v>
                </c:pt>
                <c:pt idx="15">
                  <c:v>130.46378653113089</c:v>
                </c:pt>
                <c:pt idx="16">
                  <c:v>131.89326556543836</c:v>
                </c:pt>
                <c:pt idx="17">
                  <c:v>138.34180432020332</c:v>
                </c:pt>
                <c:pt idx="18">
                  <c:v>141.10546378653112</c:v>
                </c:pt>
                <c:pt idx="19">
                  <c:v>139.32655654383737</c:v>
                </c:pt>
                <c:pt idx="20">
                  <c:v>138.46886912325286</c:v>
                </c:pt>
                <c:pt idx="21">
                  <c:v>144.40914866581957</c:v>
                </c:pt>
                <c:pt idx="22">
                  <c:v>146.41041931385007</c:v>
                </c:pt>
                <c:pt idx="23">
                  <c:v>143.04320203303683</c:v>
                </c:pt>
                <c:pt idx="24">
                  <c:v>136.05463786531132</c:v>
                </c:pt>
              </c:numCache>
            </c:numRef>
          </c:val>
          <c:smooth val="0"/>
          <c:extLst>
            <c:ext xmlns:c16="http://schemas.microsoft.com/office/drawing/2014/chart" uri="{C3380CC4-5D6E-409C-BE32-E72D297353CC}">
              <c16:uniqueId val="{00000001-2B86-4FEF-BE40-C181F25B92A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102.73376284172035</c:v>
                </c:pt>
                <c:pt idx="2">
                  <c:v>102.21138777642346</c:v>
                </c:pt>
                <c:pt idx="3">
                  <c:v>102.40292530036565</c:v>
                </c:pt>
                <c:pt idx="4">
                  <c:v>99.320912415114051</c:v>
                </c:pt>
                <c:pt idx="5">
                  <c:v>102.07208775901097</c:v>
                </c:pt>
                <c:pt idx="6">
                  <c:v>100.92286261535783</c:v>
                </c:pt>
                <c:pt idx="7">
                  <c:v>99.912937489117184</c:v>
                </c:pt>
                <c:pt idx="8">
                  <c:v>100.10447501305937</c:v>
                </c:pt>
                <c:pt idx="9">
                  <c:v>100.81838760229844</c:v>
                </c:pt>
                <c:pt idx="10">
                  <c:v>100.73132509141564</c:v>
                </c:pt>
                <c:pt idx="11">
                  <c:v>100.03482500435312</c:v>
                </c:pt>
                <c:pt idx="12">
                  <c:v>99.059724882465602</c:v>
                </c:pt>
                <c:pt idx="13">
                  <c:v>101.37558767194845</c:v>
                </c:pt>
                <c:pt idx="14">
                  <c:v>99.843287480410936</c:v>
                </c:pt>
                <c:pt idx="15">
                  <c:v>99.703987462998427</c:v>
                </c:pt>
                <c:pt idx="16">
                  <c:v>99.373149921643744</c:v>
                </c:pt>
                <c:pt idx="17">
                  <c:v>101.91537523942191</c:v>
                </c:pt>
                <c:pt idx="18">
                  <c:v>99.233849904231235</c:v>
                </c:pt>
                <c:pt idx="19">
                  <c:v>96.883162110395261</c:v>
                </c:pt>
                <c:pt idx="20">
                  <c:v>95.855824481978061</c:v>
                </c:pt>
                <c:pt idx="21">
                  <c:v>97.9453247431656</c:v>
                </c:pt>
                <c:pt idx="22">
                  <c:v>96.15183701897962</c:v>
                </c:pt>
                <c:pt idx="23">
                  <c:v>94.793661849207737</c:v>
                </c:pt>
                <c:pt idx="24">
                  <c:v>91.641998955249875</c:v>
                </c:pt>
              </c:numCache>
            </c:numRef>
          </c:val>
          <c:smooth val="0"/>
          <c:extLst>
            <c:ext xmlns:c16="http://schemas.microsoft.com/office/drawing/2014/chart" uri="{C3380CC4-5D6E-409C-BE32-E72D297353CC}">
              <c16:uniqueId val="{00000002-2B86-4FEF-BE40-C181F25B92A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B86-4FEF-BE40-C181F25B92A0}"/>
                </c:ext>
              </c:extLst>
            </c:dLbl>
            <c:dLbl>
              <c:idx val="1"/>
              <c:delete val="1"/>
              <c:extLst>
                <c:ext xmlns:c15="http://schemas.microsoft.com/office/drawing/2012/chart" uri="{CE6537A1-D6FC-4f65-9D91-7224C49458BB}"/>
                <c:ext xmlns:c16="http://schemas.microsoft.com/office/drawing/2014/chart" uri="{C3380CC4-5D6E-409C-BE32-E72D297353CC}">
                  <c16:uniqueId val="{00000004-2B86-4FEF-BE40-C181F25B92A0}"/>
                </c:ext>
              </c:extLst>
            </c:dLbl>
            <c:dLbl>
              <c:idx val="2"/>
              <c:delete val="1"/>
              <c:extLst>
                <c:ext xmlns:c15="http://schemas.microsoft.com/office/drawing/2012/chart" uri="{CE6537A1-D6FC-4f65-9D91-7224C49458BB}"/>
                <c:ext xmlns:c16="http://schemas.microsoft.com/office/drawing/2014/chart" uri="{C3380CC4-5D6E-409C-BE32-E72D297353CC}">
                  <c16:uniqueId val="{00000005-2B86-4FEF-BE40-C181F25B92A0}"/>
                </c:ext>
              </c:extLst>
            </c:dLbl>
            <c:dLbl>
              <c:idx val="3"/>
              <c:delete val="1"/>
              <c:extLst>
                <c:ext xmlns:c15="http://schemas.microsoft.com/office/drawing/2012/chart" uri="{CE6537A1-D6FC-4f65-9D91-7224C49458BB}"/>
                <c:ext xmlns:c16="http://schemas.microsoft.com/office/drawing/2014/chart" uri="{C3380CC4-5D6E-409C-BE32-E72D297353CC}">
                  <c16:uniqueId val="{00000006-2B86-4FEF-BE40-C181F25B92A0}"/>
                </c:ext>
              </c:extLst>
            </c:dLbl>
            <c:dLbl>
              <c:idx val="4"/>
              <c:delete val="1"/>
              <c:extLst>
                <c:ext xmlns:c15="http://schemas.microsoft.com/office/drawing/2012/chart" uri="{CE6537A1-D6FC-4f65-9D91-7224C49458BB}"/>
                <c:ext xmlns:c16="http://schemas.microsoft.com/office/drawing/2014/chart" uri="{C3380CC4-5D6E-409C-BE32-E72D297353CC}">
                  <c16:uniqueId val="{00000007-2B86-4FEF-BE40-C181F25B92A0}"/>
                </c:ext>
              </c:extLst>
            </c:dLbl>
            <c:dLbl>
              <c:idx val="5"/>
              <c:delete val="1"/>
              <c:extLst>
                <c:ext xmlns:c15="http://schemas.microsoft.com/office/drawing/2012/chart" uri="{CE6537A1-D6FC-4f65-9D91-7224C49458BB}"/>
                <c:ext xmlns:c16="http://schemas.microsoft.com/office/drawing/2014/chart" uri="{C3380CC4-5D6E-409C-BE32-E72D297353CC}">
                  <c16:uniqueId val="{00000008-2B86-4FEF-BE40-C181F25B92A0}"/>
                </c:ext>
              </c:extLst>
            </c:dLbl>
            <c:dLbl>
              <c:idx val="6"/>
              <c:delete val="1"/>
              <c:extLst>
                <c:ext xmlns:c15="http://schemas.microsoft.com/office/drawing/2012/chart" uri="{CE6537A1-D6FC-4f65-9D91-7224C49458BB}"/>
                <c:ext xmlns:c16="http://schemas.microsoft.com/office/drawing/2014/chart" uri="{C3380CC4-5D6E-409C-BE32-E72D297353CC}">
                  <c16:uniqueId val="{00000009-2B86-4FEF-BE40-C181F25B92A0}"/>
                </c:ext>
              </c:extLst>
            </c:dLbl>
            <c:dLbl>
              <c:idx val="7"/>
              <c:delete val="1"/>
              <c:extLst>
                <c:ext xmlns:c15="http://schemas.microsoft.com/office/drawing/2012/chart" uri="{CE6537A1-D6FC-4f65-9D91-7224C49458BB}"/>
                <c:ext xmlns:c16="http://schemas.microsoft.com/office/drawing/2014/chart" uri="{C3380CC4-5D6E-409C-BE32-E72D297353CC}">
                  <c16:uniqueId val="{0000000A-2B86-4FEF-BE40-C181F25B92A0}"/>
                </c:ext>
              </c:extLst>
            </c:dLbl>
            <c:dLbl>
              <c:idx val="8"/>
              <c:delete val="1"/>
              <c:extLst>
                <c:ext xmlns:c15="http://schemas.microsoft.com/office/drawing/2012/chart" uri="{CE6537A1-D6FC-4f65-9D91-7224C49458BB}"/>
                <c:ext xmlns:c16="http://schemas.microsoft.com/office/drawing/2014/chart" uri="{C3380CC4-5D6E-409C-BE32-E72D297353CC}">
                  <c16:uniqueId val="{0000000B-2B86-4FEF-BE40-C181F25B92A0}"/>
                </c:ext>
              </c:extLst>
            </c:dLbl>
            <c:dLbl>
              <c:idx val="9"/>
              <c:delete val="1"/>
              <c:extLst>
                <c:ext xmlns:c15="http://schemas.microsoft.com/office/drawing/2012/chart" uri="{CE6537A1-D6FC-4f65-9D91-7224C49458BB}"/>
                <c:ext xmlns:c16="http://schemas.microsoft.com/office/drawing/2014/chart" uri="{C3380CC4-5D6E-409C-BE32-E72D297353CC}">
                  <c16:uniqueId val="{0000000C-2B86-4FEF-BE40-C181F25B92A0}"/>
                </c:ext>
              </c:extLst>
            </c:dLbl>
            <c:dLbl>
              <c:idx val="10"/>
              <c:delete val="1"/>
              <c:extLst>
                <c:ext xmlns:c15="http://schemas.microsoft.com/office/drawing/2012/chart" uri="{CE6537A1-D6FC-4f65-9D91-7224C49458BB}"/>
                <c:ext xmlns:c16="http://schemas.microsoft.com/office/drawing/2014/chart" uri="{C3380CC4-5D6E-409C-BE32-E72D297353CC}">
                  <c16:uniqueId val="{0000000D-2B86-4FEF-BE40-C181F25B92A0}"/>
                </c:ext>
              </c:extLst>
            </c:dLbl>
            <c:dLbl>
              <c:idx val="11"/>
              <c:delete val="1"/>
              <c:extLst>
                <c:ext xmlns:c15="http://schemas.microsoft.com/office/drawing/2012/chart" uri="{CE6537A1-D6FC-4f65-9D91-7224C49458BB}"/>
                <c:ext xmlns:c16="http://schemas.microsoft.com/office/drawing/2014/chart" uri="{C3380CC4-5D6E-409C-BE32-E72D297353CC}">
                  <c16:uniqueId val="{0000000E-2B86-4FEF-BE40-C181F25B92A0}"/>
                </c:ext>
              </c:extLst>
            </c:dLbl>
            <c:dLbl>
              <c:idx val="12"/>
              <c:delete val="1"/>
              <c:extLst>
                <c:ext xmlns:c15="http://schemas.microsoft.com/office/drawing/2012/chart" uri="{CE6537A1-D6FC-4f65-9D91-7224C49458BB}"/>
                <c:ext xmlns:c16="http://schemas.microsoft.com/office/drawing/2014/chart" uri="{C3380CC4-5D6E-409C-BE32-E72D297353CC}">
                  <c16:uniqueId val="{0000000F-2B86-4FEF-BE40-C181F25B92A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86-4FEF-BE40-C181F25B92A0}"/>
                </c:ext>
              </c:extLst>
            </c:dLbl>
            <c:dLbl>
              <c:idx val="14"/>
              <c:delete val="1"/>
              <c:extLst>
                <c:ext xmlns:c15="http://schemas.microsoft.com/office/drawing/2012/chart" uri="{CE6537A1-D6FC-4f65-9D91-7224C49458BB}"/>
                <c:ext xmlns:c16="http://schemas.microsoft.com/office/drawing/2014/chart" uri="{C3380CC4-5D6E-409C-BE32-E72D297353CC}">
                  <c16:uniqueId val="{00000011-2B86-4FEF-BE40-C181F25B92A0}"/>
                </c:ext>
              </c:extLst>
            </c:dLbl>
            <c:dLbl>
              <c:idx val="15"/>
              <c:delete val="1"/>
              <c:extLst>
                <c:ext xmlns:c15="http://schemas.microsoft.com/office/drawing/2012/chart" uri="{CE6537A1-D6FC-4f65-9D91-7224C49458BB}"/>
                <c:ext xmlns:c16="http://schemas.microsoft.com/office/drawing/2014/chart" uri="{C3380CC4-5D6E-409C-BE32-E72D297353CC}">
                  <c16:uniqueId val="{00000012-2B86-4FEF-BE40-C181F25B92A0}"/>
                </c:ext>
              </c:extLst>
            </c:dLbl>
            <c:dLbl>
              <c:idx val="16"/>
              <c:delete val="1"/>
              <c:extLst>
                <c:ext xmlns:c15="http://schemas.microsoft.com/office/drawing/2012/chart" uri="{CE6537A1-D6FC-4f65-9D91-7224C49458BB}"/>
                <c:ext xmlns:c16="http://schemas.microsoft.com/office/drawing/2014/chart" uri="{C3380CC4-5D6E-409C-BE32-E72D297353CC}">
                  <c16:uniqueId val="{00000013-2B86-4FEF-BE40-C181F25B92A0}"/>
                </c:ext>
              </c:extLst>
            </c:dLbl>
            <c:dLbl>
              <c:idx val="17"/>
              <c:delete val="1"/>
              <c:extLst>
                <c:ext xmlns:c15="http://schemas.microsoft.com/office/drawing/2012/chart" uri="{CE6537A1-D6FC-4f65-9D91-7224C49458BB}"/>
                <c:ext xmlns:c16="http://schemas.microsoft.com/office/drawing/2014/chart" uri="{C3380CC4-5D6E-409C-BE32-E72D297353CC}">
                  <c16:uniqueId val="{00000014-2B86-4FEF-BE40-C181F25B92A0}"/>
                </c:ext>
              </c:extLst>
            </c:dLbl>
            <c:dLbl>
              <c:idx val="18"/>
              <c:delete val="1"/>
              <c:extLst>
                <c:ext xmlns:c15="http://schemas.microsoft.com/office/drawing/2012/chart" uri="{CE6537A1-D6FC-4f65-9D91-7224C49458BB}"/>
                <c:ext xmlns:c16="http://schemas.microsoft.com/office/drawing/2014/chart" uri="{C3380CC4-5D6E-409C-BE32-E72D297353CC}">
                  <c16:uniqueId val="{00000015-2B86-4FEF-BE40-C181F25B92A0}"/>
                </c:ext>
              </c:extLst>
            </c:dLbl>
            <c:dLbl>
              <c:idx val="19"/>
              <c:delete val="1"/>
              <c:extLst>
                <c:ext xmlns:c15="http://schemas.microsoft.com/office/drawing/2012/chart" uri="{CE6537A1-D6FC-4f65-9D91-7224C49458BB}"/>
                <c:ext xmlns:c16="http://schemas.microsoft.com/office/drawing/2014/chart" uri="{C3380CC4-5D6E-409C-BE32-E72D297353CC}">
                  <c16:uniqueId val="{00000016-2B86-4FEF-BE40-C181F25B92A0}"/>
                </c:ext>
              </c:extLst>
            </c:dLbl>
            <c:dLbl>
              <c:idx val="20"/>
              <c:delete val="1"/>
              <c:extLst>
                <c:ext xmlns:c15="http://schemas.microsoft.com/office/drawing/2012/chart" uri="{CE6537A1-D6FC-4f65-9D91-7224C49458BB}"/>
                <c:ext xmlns:c16="http://schemas.microsoft.com/office/drawing/2014/chart" uri="{C3380CC4-5D6E-409C-BE32-E72D297353CC}">
                  <c16:uniqueId val="{00000017-2B86-4FEF-BE40-C181F25B92A0}"/>
                </c:ext>
              </c:extLst>
            </c:dLbl>
            <c:dLbl>
              <c:idx val="21"/>
              <c:delete val="1"/>
              <c:extLst>
                <c:ext xmlns:c15="http://schemas.microsoft.com/office/drawing/2012/chart" uri="{CE6537A1-D6FC-4f65-9D91-7224C49458BB}"/>
                <c:ext xmlns:c16="http://schemas.microsoft.com/office/drawing/2014/chart" uri="{C3380CC4-5D6E-409C-BE32-E72D297353CC}">
                  <c16:uniqueId val="{00000018-2B86-4FEF-BE40-C181F25B92A0}"/>
                </c:ext>
              </c:extLst>
            </c:dLbl>
            <c:dLbl>
              <c:idx val="22"/>
              <c:delete val="1"/>
              <c:extLst>
                <c:ext xmlns:c15="http://schemas.microsoft.com/office/drawing/2012/chart" uri="{CE6537A1-D6FC-4f65-9D91-7224C49458BB}"/>
                <c:ext xmlns:c16="http://schemas.microsoft.com/office/drawing/2014/chart" uri="{C3380CC4-5D6E-409C-BE32-E72D297353CC}">
                  <c16:uniqueId val="{00000019-2B86-4FEF-BE40-C181F25B92A0}"/>
                </c:ext>
              </c:extLst>
            </c:dLbl>
            <c:dLbl>
              <c:idx val="23"/>
              <c:delete val="1"/>
              <c:extLst>
                <c:ext xmlns:c15="http://schemas.microsoft.com/office/drawing/2012/chart" uri="{CE6537A1-D6FC-4f65-9D91-7224C49458BB}"/>
                <c:ext xmlns:c16="http://schemas.microsoft.com/office/drawing/2014/chart" uri="{C3380CC4-5D6E-409C-BE32-E72D297353CC}">
                  <c16:uniqueId val="{0000001A-2B86-4FEF-BE40-C181F25B92A0}"/>
                </c:ext>
              </c:extLst>
            </c:dLbl>
            <c:dLbl>
              <c:idx val="24"/>
              <c:delete val="1"/>
              <c:extLst>
                <c:ext xmlns:c15="http://schemas.microsoft.com/office/drawing/2012/chart" uri="{CE6537A1-D6FC-4f65-9D91-7224C49458BB}"/>
                <c:ext xmlns:c16="http://schemas.microsoft.com/office/drawing/2014/chart" uri="{C3380CC4-5D6E-409C-BE32-E72D297353CC}">
                  <c16:uniqueId val="{0000001B-2B86-4FEF-BE40-C181F25B92A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B86-4FEF-BE40-C181F25B92A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Forchheim (09474)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32635</v>
      </c>
      <c r="F11" s="238">
        <v>32347</v>
      </c>
      <c r="G11" s="238">
        <v>33042</v>
      </c>
      <c r="H11" s="238">
        <v>32462</v>
      </c>
      <c r="I11" s="265">
        <v>32081</v>
      </c>
      <c r="J11" s="263">
        <v>554</v>
      </c>
      <c r="K11" s="266">
        <v>1.7268788379414606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16.776466983300139</v>
      </c>
      <c r="E13" s="115">
        <v>5475</v>
      </c>
      <c r="F13" s="114">
        <v>5320</v>
      </c>
      <c r="G13" s="114">
        <v>5557</v>
      </c>
      <c r="H13" s="114">
        <v>5556</v>
      </c>
      <c r="I13" s="140">
        <v>5408</v>
      </c>
      <c r="J13" s="115">
        <v>67</v>
      </c>
      <c r="K13" s="116">
        <v>1.238905325443787</v>
      </c>
    </row>
    <row r="14" spans="1:255" ht="14.1" customHeight="1" x14ac:dyDescent="0.2">
      <c r="A14" s="306" t="s">
        <v>230</v>
      </c>
      <c r="B14" s="307"/>
      <c r="C14" s="308"/>
      <c r="D14" s="113">
        <v>57.361728205913899</v>
      </c>
      <c r="E14" s="115">
        <v>18720</v>
      </c>
      <c r="F14" s="114">
        <v>18680</v>
      </c>
      <c r="G14" s="114">
        <v>19127</v>
      </c>
      <c r="H14" s="114">
        <v>18686</v>
      </c>
      <c r="I14" s="140">
        <v>18543</v>
      </c>
      <c r="J14" s="115">
        <v>177</v>
      </c>
      <c r="K14" s="116">
        <v>0.95453810063096589</v>
      </c>
    </row>
    <row r="15" spans="1:255" ht="14.1" customHeight="1" x14ac:dyDescent="0.2">
      <c r="A15" s="306" t="s">
        <v>231</v>
      </c>
      <c r="B15" s="307"/>
      <c r="C15" s="308"/>
      <c r="D15" s="113">
        <v>11.714417036923548</v>
      </c>
      <c r="E15" s="115">
        <v>3823</v>
      </c>
      <c r="F15" s="114">
        <v>3758</v>
      </c>
      <c r="G15" s="114">
        <v>3795</v>
      </c>
      <c r="H15" s="114">
        <v>3704</v>
      </c>
      <c r="I15" s="140">
        <v>3671</v>
      </c>
      <c r="J15" s="115">
        <v>152</v>
      </c>
      <c r="K15" s="116">
        <v>4.1405611549986379</v>
      </c>
    </row>
    <row r="16" spans="1:255" ht="14.1" customHeight="1" x14ac:dyDescent="0.2">
      <c r="A16" s="306" t="s">
        <v>232</v>
      </c>
      <c r="B16" s="307"/>
      <c r="C16" s="308"/>
      <c r="D16" s="113">
        <v>13.283284816914355</v>
      </c>
      <c r="E16" s="115">
        <v>4335</v>
      </c>
      <c r="F16" s="114">
        <v>4304</v>
      </c>
      <c r="G16" s="114">
        <v>4275</v>
      </c>
      <c r="H16" s="114">
        <v>4235</v>
      </c>
      <c r="I16" s="140">
        <v>4174</v>
      </c>
      <c r="J16" s="115">
        <v>161</v>
      </c>
      <c r="K16" s="116">
        <v>3.8572113080977481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0.84878198253408921</v>
      </c>
      <c r="E18" s="115">
        <v>277</v>
      </c>
      <c r="F18" s="114">
        <v>253</v>
      </c>
      <c r="G18" s="114">
        <v>285</v>
      </c>
      <c r="H18" s="114">
        <v>343</v>
      </c>
      <c r="I18" s="140">
        <v>271</v>
      </c>
      <c r="J18" s="115">
        <v>6</v>
      </c>
      <c r="K18" s="116">
        <v>2.2140221402214024</v>
      </c>
    </row>
    <row r="19" spans="1:255" ht="14.1" customHeight="1" x14ac:dyDescent="0.2">
      <c r="A19" s="306" t="s">
        <v>235</v>
      </c>
      <c r="B19" s="307" t="s">
        <v>236</v>
      </c>
      <c r="C19" s="308"/>
      <c r="D19" s="113">
        <v>0.57913283284816919</v>
      </c>
      <c r="E19" s="115">
        <v>189</v>
      </c>
      <c r="F19" s="114">
        <v>164</v>
      </c>
      <c r="G19" s="114">
        <v>202</v>
      </c>
      <c r="H19" s="114">
        <v>262</v>
      </c>
      <c r="I19" s="140">
        <v>191</v>
      </c>
      <c r="J19" s="115">
        <v>-2</v>
      </c>
      <c r="K19" s="116">
        <v>-1.0471204188481675</v>
      </c>
    </row>
    <row r="20" spans="1:255" ht="14.1" customHeight="1" x14ac:dyDescent="0.2">
      <c r="A20" s="306">
        <v>12</v>
      </c>
      <c r="B20" s="307" t="s">
        <v>237</v>
      </c>
      <c r="C20" s="308"/>
      <c r="D20" s="113">
        <v>1.1643940554619274</v>
      </c>
      <c r="E20" s="115">
        <v>380</v>
      </c>
      <c r="F20" s="114">
        <v>309</v>
      </c>
      <c r="G20" s="114">
        <v>411</v>
      </c>
      <c r="H20" s="114">
        <v>406</v>
      </c>
      <c r="I20" s="140">
        <v>391</v>
      </c>
      <c r="J20" s="115">
        <v>-11</v>
      </c>
      <c r="K20" s="116">
        <v>-2.8132992327365729</v>
      </c>
    </row>
    <row r="21" spans="1:255" ht="14.1" customHeight="1" x14ac:dyDescent="0.2">
      <c r="A21" s="306">
        <v>21</v>
      </c>
      <c r="B21" s="307" t="s">
        <v>238</v>
      </c>
      <c r="C21" s="308"/>
      <c r="D21" s="113">
        <v>0.30335529339666001</v>
      </c>
      <c r="E21" s="115">
        <v>99</v>
      </c>
      <c r="F21" s="114">
        <v>101</v>
      </c>
      <c r="G21" s="114">
        <v>100</v>
      </c>
      <c r="H21" s="114">
        <v>92</v>
      </c>
      <c r="I21" s="140">
        <v>91</v>
      </c>
      <c r="J21" s="115">
        <v>8</v>
      </c>
      <c r="K21" s="116">
        <v>8.791208791208792</v>
      </c>
    </row>
    <row r="22" spans="1:255" ht="14.1" customHeight="1" x14ac:dyDescent="0.2">
      <c r="A22" s="306">
        <v>22</v>
      </c>
      <c r="B22" s="307" t="s">
        <v>239</v>
      </c>
      <c r="C22" s="308"/>
      <c r="D22" s="113">
        <v>1.3543741381951893</v>
      </c>
      <c r="E22" s="115">
        <v>442</v>
      </c>
      <c r="F22" s="114">
        <v>445</v>
      </c>
      <c r="G22" s="114">
        <v>450</v>
      </c>
      <c r="H22" s="114">
        <v>431</v>
      </c>
      <c r="I22" s="140">
        <v>442</v>
      </c>
      <c r="J22" s="115">
        <v>0</v>
      </c>
      <c r="K22" s="116">
        <v>0</v>
      </c>
    </row>
    <row r="23" spans="1:255" ht="14.1" customHeight="1" x14ac:dyDescent="0.2">
      <c r="A23" s="306">
        <v>23</v>
      </c>
      <c r="B23" s="307" t="s">
        <v>240</v>
      </c>
      <c r="C23" s="308"/>
      <c r="D23" s="113">
        <v>1.0142485062049946</v>
      </c>
      <c r="E23" s="115">
        <v>331</v>
      </c>
      <c r="F23" s="114">
        <v>332</v>
      </c>
      <c r="G23" s="114">
        <v>336</v>
      </c>
      <c r="H23" s="114">
        <v>334</v>
      </c>
      <c r="I23" s="140">
        <v>338</v>
      </c>
      <c r="J23" s="115">
        <v>-7</v>
      </c>
      <c r="K23" s="116">
        <v>-2.0710059171597632</v>
      </c>
    </row>
    <row r="24" spans="1:255" ht="14.1" customHeight="1" x14ac:dyDescent="0.2">
      <c r="A24" s="306">
        <v>24</v>
      </c>
      <c r="B24" s="307" t="s">
        <v>241</v>
      </c>
      <c r="C24" s="308"/>
      <c r="D24" s="113">
        <v>3.9589397885705533</v>
      </c>
      <c r="E24" s="115">
        <v>1292</v>
      </c>
      <c r="F24" s="114">
        <v>1332</v>
      </c>
      <c r="G24" s="114">
        <v>1377</v>
      </c>
      <c r="H24" s="114">
        <v>1383</v>
      </c>
      <c r="I24" s="140">
        <v>1391</v>
      </c>
      <c r="J24" s="115">
        <v>-99</v>
      </c>
      <c r="K24" s="116">
        <v>-7.1171818835370235</v>
      </c>
    </row>
    <row r="25" spans="1:255" ht="14.1" customHeight="1" x14ac:dyDescent="0.2">
      <c r="A25" s="306">
        <v>25</v>
      </c>
      <c r="B25" s="307" t="s">
        <v>242</v>
      </c>
      <c r="C25" s="308"/>
      <c r="D25" s="113">
        <v>6.5267351003523828</v>
      </c>
      <c r="E25" s="115">
        <v>2130</v>
      </c>
      <c r="F25" s="114">
        <v>2111</v>
      </c>
      <c r="G25" s="114">
        <v>2113</v>
      </c>
      <c r="H25" s="114">
        <v>2065</v>
      </c>
      <c r="I25" s="140">
        <v>2056</v>
      </c>
      <c r="J25" s="115">
        <v>74</v>
      </c>
      <c r="K25" s="116">
        <v>3.5992217898832686</v>
      </c>
    </row>
    <row r="26" spans="1:255" ht="14.1" customHeight="1" x14ac:dyDescent="0.2">
      <c r="A26" s="306">
        <v>26</v>
      </c>
      <c r="B26" s="307" t="s">
        <v>243</v>
      </c>
      <c r="C26" s="308"/>
      <c r="D26" s="113">
        <v>3.0212961544354222</v>
      </c>
      <c r="E26" s="115">
        <v>986</v>
      </c>
      <c r="F26" s="114">
        <v>987</v>
      </c>
      <c r="G26" s="114">
        <v>983</v>
      </c>
      <c r="H26" s="114">
        <v>950</v>
      </c>
      <c r="I26" s="140">
        <v>957</v>
      </c>
      <c r="J26" s="115">
        <v>29</v>
      </c>
      <c r="K26" s="116">
        <v>3.0303030303030303</v>
      </c>
    </row>
    <row r="27" spans="1:255" ht="14.1" customHeight="1" x14ac:dyDescent="0.2">
      <c r="A27" s="306">
        <v>27</v>
      </c>
      <c r="B27" s="307" t="s">
        <v>244</v>
      </c>
      <c r="C27" s="308"/>
      <c r="D27" s="113">
        <v>4.4645319442316529</v>
      </c>
      <c r="E27" s="115">
        <v>1457</v>
      </c>
      <c r="F27" s="114">
        <v>1472</v>
      </c>
      <c r="G27" s="114">
        <v>1485</v>
      </c>
      <c r="H27" s="114">
        <v>1470</v>
      </c>
      <c r="I27" s="140">
        <v>1461</v>
      </c>
      <c r="J27" s="115">
        <v>-4</v>
      </c>
      <c r="K27" s="116">
        <v>-0.27378507871321012</v>
      </c>
    </row>
    <row r="28" spans="1:255" ht="14.1" customHeight="1" x14ac:dyDescent="0.2">
      <c r="A28" s="306">
        <v>28</v>
      </c>
      <c r="B28" s="307" t="s">
        <v>245</v>
      </c>
      <c r="C28" s="308"/>
      <c r="D28" s="113">
        <v>0.27271334456871454</v>
      </c>
      <c r="E28" s="115">
        <v>89</v>
      </c>
      <c r="F28" s="114">
        <v>90</v>
      </c>
      <c r="G28" s="114">
        <v>92</v>
      </c>
      <c r="H28" s="114">
        <v>87</v>
      </c>
      <c r="I28" s="140">
        <v>89</v>
      </c>
      <c r="J28" s="115">
        <v>0</v>
      </c>
      <c r="K28" s="116">
        <v>0</v>
      </c>
    </row>
    <row r="29" spans="1:255" ht="14.1" customHeight="1" x14ac:dyDescent="0.2">
      <c r="A29" s="306">
        <v>29</v>
      </c>
      <c r="B29" s="307" t="s">
        <v>246</v>
      </c>
      <c r="C29" s="308"/>
      <c r="D29" s="113">
        <v>3.480925386854604</v>
      </c>
      <c r="E29" s="115">
        <v>1136</v>
      </c>
      <c r="F29" s="114">
        <v>1130</v>
      </c>
      <c r="G29" s="114">
        <v>1176</v>
      </c>
      <c r="H29" s="114">
        <v>1158</v>
      </c>
      <c r="I29" s="140">
        <v>1139</v>
      </c>
      <c r="J29" s="115">
        <v>-3</v>
      </c>
      <c r="K29" s="116">
        <v>-0.26338893766461807</v>
      </c>
    </row>
    <row r="30" spans="1:255" ht="14.1" customHeight="1" x14ac:dyDescent="0.2">
      <c r="A30" s="306" t="s">
        <v>247</v>
      </c>
      <c r="B30" s="307" t="s">
        <v>248</v>
      </c>
      <c r="C30" s="308"/>
      <c r="D30" s="113">
        <v>1.8323885399111384</v>
      </c>
      <c r="E30" s="115">
        <v>598</v>
      </c>
      <c r="F30" s="114">
        <v>598</v>
      </c>
      <c r="G30" s="114">
        <v>617</v>
      </c>
      <c r="H30" s="114">
        <v>597</v>
      </c>
      <c r="I30" s="140">
        <v>590</v>
      </c>
      <c r="J30" s="115">
        <v>8</v>
      </c>
      <c r="K30" s="116">
        <v>1.3559322033898304</v>
      </c>
    </row>
    <row r="31" spans="1:255" ht="14.1" customHeight="1" x14ac:dyDescent="0.2">
      <c r="A31" s="306" t="s">
        <v>249</v>
      </c>
      <c r="B31" s="307" t="s">
        <v>250</v>
      </c>
      <c r="C31" s="308"/>
      <c r="D31" s="113">
        <v>1.4800061283897656</v>
      </c>
      <c r="E31" s="115">
        <v>483</v>
      </c>
      <c r="F31" s="114">
        <v>477</v>
      </c>
      <c r="G31" s="114">
        <v>506</v>
      </c>
      <c r="H31" s="114">
        <v>506</v>
      </c>
      <c r="I31" s="140">
        <v>493</v>
      </c>
      <c r="J31" s="115">
        <v>-10</v>
      </c>
      <c r="K31" s="116">
        <v>-2.028397565922921</v>
      </c>
    </row>
    <row r="32" spans="1:255" ht="14.1" customHeight="1" x14ac:dyDescent="0.2">
      <c r="A32" s="306">
        <v>31</v>
      </c>
      <c r="B32" s="307" t="s">
        <v>251</v>
      </c>
      <c r="C32" s="308"/>
      <c r="D32" s="113">
        <v>0.43817986823962002</v>
      </c>
      <c r="E32" s="115">
        <v>143</v>
      </c>
      <c r="F32" s="114">
        <v>142</v>
      </c>
      <c r="G32" s="114">
        <v>139</v>
      </c>
      <c r="H32" s="114">
        <v>138</v>
      </c>
      <c r="I32" s="140">
        <v>136</v>
      </c>
      <c r="J32" s="115">
        <v>7</v>
      </c>
      <c r="K32" s="116">
        <v>5.1470588235294121</v>
      </c>
    </row>
    <row r="33" spans="1:11" ht="14.1" customHeight="1" x14ac:dyDescent="0.2">
      <c r="A33" s="306">
        <v>32</v>
      </c>
      <c r="B33" s="307" t="s">
        <v>252</v>
      </c>
      <c r="C33" s="308"/>
      <c r="D33" s="113">
        <v>1.8507737092079055</v>
      </c>
      <c r="E33" s="115">
        <v>604</v>
      </c>
      <c r="F33" s="114">
        <v>520</v>
      </c>
      <c r="G33" s="114">
        <v>622</v>
      </c>
      <c r="H33" s="114">
        <v>625</v>
      </c>
      <c r="I33" s="140">
        <v>599</v>
      </c>
      <c r="J33" s="115">
        <v>5</v>
      </c>
      <c r="K33" s="116">
        <v>0.8347245409015025</v>
      </c>
    </row>
    <row r="34" spans="1:11" ht="14.1" customHeight="1" x14ac:dyDescent="0.2">
      <c r="A34" s="306">
        <v>33</v>
      </c>
      <c r="B34" s="307" t="s">
        <v>253</v>
      </c>
      <c r="C34" s="308"/>
      <c r="D34" s="113">
        <v>1.4432357897962311</v>
      </c>
      <c r="E34" s="115">
        <v>471</v>
      </c>
      <c r="F34" s="114">
        <v>442</v>
      </c>
      <c r="G34" s="114">
        <v>491</v>
      </c>
      <c r="H34" s="114">
        <v>479</v>
      </c>
      <c r="I34" s="140">
        <v>471</v>
      </c>
      <c r="J34" s="115">
        <v>0</v>
      </c>
      <c r="K34" s="116">
        <v>0</v>
      </c>
    </row>
    <row r="35" spans="1:11" ht="14.1" customHeight="1" x14ac:dyDescent="0.2">
      <c r="A35" s="306">
        <v>34</v>
      </c>
      <c r="B35" s="307" t="s">
        <v>254</v>
      </c>
      <c r="C35" s="308"/>
      <c r="D35" s="113">
        <v>2.4636126857668148</v>
      </c>
      <c r="E35" s="115">
        <v>804</v>
      </c>
      <c r="F35" s="114">
        <v>806</v>
      </c>
      <c r="G35" s="114">
        <v>826</v>
      </c>
      <c r="H35" s="114">
        <v>808</v>
      </c>
      <c r="I35" s="140">
        <v>806</v>
      </c>
      <c r="J35" s="115">
        <v>-2</v>
      </c>
      <c r="K35" s="116">
        <v>-0.24813895781637718</v>
      </c>
    </row>
    <row r="36" spans="1:11" ht="14.1" customHeight="1" x14ac:dyDescent="0.2">
      <c r="A36" s="306">
        <v>41</v>
      </c>
      <c r="B36" s="307" t="s">
        <v>255</v>
      </c>
      <c r="C36" s="308"/>
      <c r="D36" s="113">
        <v>0.52091313007507278</v>
      </c>
      <c r="E36" s="115">
        <v>170</v>
      </c>
      <c r="F36" s="114">
        <v>169</v>
      </c>
      <c r="G36" s="114">
        <v>168</v>
      </c>
      <c r="H36" s="114">
        <v>164</v>
      </c>
      <c r="I36" s="140">
        <v>163</v>
      </c>
      <c r="J36" s="115">
        <v>7</v>
      </c>
      <c r="K36" s="116">
        <v>4.294478527607362</v>
      </c>
    </row>
    <row r="37" spans="1:11" ht="14.1" customHeight="1" x14ac:dyDescent="0.2">
      <c r="A37" s="306">
        <v>42</v>
      </c>
      <c r="B37" s="307" t="s">
        <v>256</v>
      </c>
      <c r="C37" s="308"/>
      <c r="D37" s="113">
        <v>0.11950360042898728</v>
      </c>
      <c r="E37" s="115">
        <v>39</v>
      </c>
      <c r="F37" s="114">
        <v>37</v>
      </c>
      <c r="G37" s="114">
        <v>42</v>
      </c>
      <c r="H37" s="114">
        <v>42</v>
      </c>
      <c r="I37" s="140">
        <v>43</v>
      </c>
      <c r="J37" s="115">
        <v>-4</v>
      </c>
      <c r="K37" s="116">
        <v>-9.3023255813953494</v>
      </c>
    </row>
    <row r="38" spans="1:11" ht="14.1" customHeight="1" x14ac:dyDescent="0.2">
      <c r="A38" s="306">
        <v>43</v>
      </c>
      <c r="B38" s="307" t="s">
        <v>257</v>
      </c>
      <c r="C38" s="308"/>
      <c r="D38" s="113">
        <v>3.3828711506051783</v>
      </c>
      <c r="E38" s="115">
        <v>1104</v>
      </c>
      <c r="F38" s="114">
        <v>1102</v>
      </c>
      <c r="G38" s="114">
        <v>1094</v>
      </c>
      <c r="H38" s="114">
        <v>1069</v>
      </c>
      <c r="I38" s="140">
        <v>1043</v>
      </c>
      <c r="J38" s="115">
        <v>61</v>
      </c>
      <c r="K38" s="116">
        <v>5.8485139022051778</v>
      </c>
    </row>
    <row r="39" spans="1:11" ht="14.1" customHeight="1" x14ac:dyDescent="0.2">
      <c r="A39" s="306">
        <v>51</v>
      </c>
      <c r="B39" s="307" t="s">
        <v>258</v>
      </c>
      <c r="C39" s="308"/>
      <c r="D39" s="113">
        <v>6.474643787344875</v>
      </c>
      <c r="E39" s="115">
        <v>2113</v>
      </c>
      <c r="F39" s="114">
        <v>2099</v>
      </c>
      <c r="G39" s="114">
        <v>2129</v>
      </c>
      <c r="H39" s="114">
        <v>2009</v>
      </c>
      <c r="I39" s="140">
        <v>1998</v>
      </c>
      <c r="J39" s="115">
        <v>115</v>
      </c>
      <c r="K39" s="116">
        <v>5.7557557557557555</v>
      </c>
    </row>
    <row r="40" spans="1:11" ht="14.1" customHeight="1" x14ac:dyDescent="0.2">
      <c r="A40" s="306" t="s">
        <v>259</v>
      </c>
      <c r="B40" s="307" t="s">
        <v>260</v>
      </c>
      <c r="C40" s="308"/>
      <c r="D40" s="113">
        <v>5.6411827792247591</v>
      </c>
      <c r="E40" s="115">
        <v>1841</v>
      </c>
      <c r="F40" s="114">
        <v>1824</v>
      </c>
      <c r="G40" s="114">
        <v>1856</v>
      </c>
      <c r="H40" s="114">
        <v>1734</v>
      </c>
      <c r="I40" s="140">
        <v>1724</v>
      </c>
      <c r="J40" s="115">
        <v>117</v>
      </c>
      <c r="K40" s="116">
        <v>6.786542923433875</v>
      </c>
    </row>
    <row r="41" spans="1:11" ht="14.1" customHeight="1" x14ac:dyDescent="0.2">
      <c r="A41" s="306"/>
      <c r="B41" s="307" t="s">
        <v>261</v>
      </c>
      <c r="C41" s="308"/>
      <c r="D41" s="113">
        <v>4.7893366018078751</v>
      </c>
      <c r="E41" s="115">
        <v>1563</v>
      </c>
      <c r="F41" s="114">
        <v>1547</v>
      </c>
      <c r="G41" s="114">
        <v>1574</v>
      </c>
      <c r="H41" s="114">
        <v>1522</v>
      </c>
      <c r="I41" s="140">
        <v>1522</v>
      </c>
      <c r="J41" s="115">
        <v>41</v>
      </c>
      <c r="K41" s="116">
        <v>2.6938239159001314</v>
      </c>
    </row>
    <row r="42" spans="1:11" ht="14.1" customHeight="1" x14ac:dyDescent="0.2">
      <c r="A42" s="306">
        <v>52</v>
      </c>
      <c r="B42" s="307" t="s">
        <v>262</v>
      </c>
      <c r="C42" s="308"/>
      <c r="D42" s="113">
        <v>4.0079669066952661</v>
      </c>
      <c r="E42" s="115">
        <v>1308</v>
      </c>
      <c r="F42" s="114">
        <v>1274</v>
      </c>
      <c r="G42" s="114">
        <v>1324</v>
      </c>
      <c r="H42" s="114">
        <v>1312</v>
      </c>
      <c r="I42" s="140">
        <v>1282</v>
      </c>
      <c r="J42" s="115">
        <v>26</v>
      </c>
      <c r="K42" s="116">
        <v>2.0280811232449296</v>
      </c>
    </row>
    <row r="43" spans="1:11" ht="14.1" customHeight="1" x14ac:dyDescent="0.2">
      <c r="A43" s="306" t="s">
        <v>263</v>
      </c>
      <c r="B43" s="307" t="s">
        <v>264</v>
      </c>
      <c r="C43" s="308"/>
      <c r="D43" s="113">
        <v>3.5023747510341656</v>
      </c>
      <c r="E43" s="115">
        <v>1143</v>
      </c>
      <c r="F43" s="114">
        <v>1114</v>
      </c>
      <c r="G43" s="114">
        <v>1162</v>
      </c>
      <c r="H43" s="114">
        <v>1146</v>
      </c>
      <c r="I43" s="140">
        <v>1105</v>
      </c>
      <c r="J43" s="115">
        <v>38</v>
      </c>
      <c r="K43" s="116">
        <v>3.4389140271493215</v>
      </c>
    </row>
    <row r="44" spans="1:11" ht="14.1" customHeight="1" x14ac:dyDescent="0.2">
      <c r="A44" s="306">
        <v>53</v>
      </c>
      <c r="B44" s="307" t="s">
        <v>265</v>
      </c>
      <c r="C44" s="308"/>
      <c r="D44" s="113">
        <v>0.5117205454266891</v>
      </c>
      <c r="E44" s="115">
        <v>167</v>
      </c>
      <c r="F44" s="114">
        <v>169</v>
      </c>
      <c r="G44" s="114">
        <v>171</v>
      </c>
      <c r="H44" s="114">
        <v>172</v>
      </c>
      <c r="I44" s="140">
        <v>165</v>
      </c>
      <c r="J44" s="115">
        <v>2</v>
      </c>
      <c r="K44" s="116">
        <v>1.2121212121212122</v>
      </c>
    </row>
    <row r="45" spans="1:11" ht="14.1" customHeight="1" x14ac:dyDescent="0.2">
      <c r="A45" s="306" t="s">
        <v>266</v>
      </c>
      <c r="B45" s="307" t="s">
        <v>267</v>
      </c>
      <c r="C45" s="308"/>
      <c r="D45" s="113">
        <v>0.49639957101271642</v>
      </c>
      <c r="E45" s="115">
        <v>162</v>
      </c>
      <c r="F45" s="114">
        <v>164</v>
      </c>
      <c r="G45" s="114">
        <v>166</v>
      </c>
      <c r="H45" s="114">
        <v>167</v>
      </c>
      <c r="I45" s="140">
        <v>161</v>
      </c>
      <c r="J45" s="115">
        <v>1</v>
      </c>
      <c r="K45" s="116">
        <v>0.6211180124223602</v>
      </c>
    </row>
    <row r="46" spans="1:11" ht="14.1" customHeight="1" x14ac:dyDescent="0.2">
      <c r="A46" s="306">
        <v>54</v>
      </c>
      <c r="B46" s="307" t="s">
        <v>268</v>
      </c>
      <c r="C46" s="308"/>
      <c r="D46" s="113">
        <v>1.679178795771411</v>
      </c>
      <c r="E46" s="115">
        <v>548</v>
      </c>
      <c r="F46" s="114">
        <v>543</v>
      </c>
      <c r="G46" s="114">
        <v>555</v>
      </c>
      <c r="H46" s="114">
        <v>561</v>
      </c>
      <c r="I46" s="140">
        <v>562</v>
      </c>
      <c r="J46" s="115">
        <v>-14</v>
      </c>
      <c r="K46" s="116">
        <v>-2.4911032028469751</v>
      </c>
    </row>
    <row r="47" spans="1:11" ht="14.1" customHeight="1" x14ac:dyDescent="0.2">
      <c r="A47" s="306">
        <v>61</v>
      </c>
      <c r="B47" s="307" t="s">
        <v>269</v>
      </c>
      <c r="C47" s="308"/>
      <c r="D47" s="113">
        <v>2.7179408610387621</v>
      </c>
      <c r="E47" s="115">
        <v>887</v>
      </c>
      <c r="F47" s="114">
        <v>865</v>
      </c>
      <c r="G47" s="114">
        <v>870</v>
      </c>
      <c r="H47" s="114">
        <v>853</v>
      </c>
      <c r="I47" s="140">
        <v>843</v>
      </c>
      <c r="J47" s="115">
        <v>44</v>
      </c>
      <c r="K47" s="116">
        <v>5.2194543297746145</v>
      </c>
    </row>
    <row r="48" spans="1:11" ht="14.1" customHeight="1" x14ac:dyDescent="0.2">
      <c r="A48" s="306">
        <v>62</v>
      </c>
      <c r="B48" s="307" t="s">
        <v>270</v>
      </c>
      <c r="C48" s="308"/>
      <c r="D48" s="113">
        <v>7.2253715336295388</v>
      </c>
      <c r="E48" s="115">
        <v>2358</v>
      </c>
      <c r="F48" s="114">
        <v>2368</v>
      </c>
      <c r="G48" s="114">
        <v>2409</v>
      </c>
      <c r="H48" s="114">
        <v>2338</v>
      </c>
      <c r="I48" s="140">
        <v>2338</v>
      </c>
      <c r="J48" s="115">
        <v>20</v>
      </c>
      <c r="K48" s="116">
        <v>0.85543199315654406</v>
      </c>
    </row>
    <row r="49" spans="1:11" ht="14.1" customHeight="1" x14ac:dyDescent="0.2">
      <c r="A49" s="306">
        <v>63</v>
      </c>
      <c r="B49" s="307" t="s">
        <v>271</v>
      </c>
      <c r="C49" s="308"/>
      <c r="D49" s="113">
        <v>2.3502374751034165</v>
      </c>
      <c r="E49" s="115">
        <v>767</v>
      </c>
      <c r="F49" s="114">
        <v>750</v>
      </c>
      <c r="G49" s="114">
        <v>839</v>
      </c>
      <c r="H49" s="114">
        <v>852</v>
      </c>
      <c r="I49" s="140">
        <v>742</v>
      </c>
      <c r="J49" s="115">
        <v>25</v>
      </c>
      <c r="K49" s="116">
        <v>3.3692722371967654</v>
      </c>
    </row>
    <row r="50" spans="1:11" ht="14.1" customHeight="1" x14ac:dyDescent="0.2">
      <c r="A50" s="306" t="s">
        <v>272</v>
      </c>
      <c r="B50" s="307" t="s">
        <v>273</v>
      </c>
      <c r="C50" s="308"/>
      <c r="D50" s="113">
        <v>0.3891527501149073</v>
      </c>
      <c r="E50" s="115">
        <v>127</v>
      </c>
      <c r="F50" s="114">
        <v>125</v>
      </c>
      <c r="G50" s="114">
        <v>137</v>
      </c>
      <c r="H50" s="114">
        <v>133</v>
      </c>
      <c r="I50" s="140">
        <v>120</v>
      </c>
      <c r="J50" s="115">
        <v>7</v>
      </c>
      <c r="K50" s="116">
        <v>5.833333333333333</v>
      </c>
    </row>
    <row r="51" spans="1:11" ht="14.1" customHeight="1" x14ac:dyDescent="0.2">
      <c r="A51" s="306" t="s">
        <v>274</v>
      </c>
      <c r="B51" s="307" t="s">
        <v>275</v>
      </c>
      <c r="C51" s="308"/>
      <c r="D51" s="113">
        <v>1.3114754098360655</v>
      </c>
      <c r="E51" s="115">
        <v>428</v>
      </c>
      <c r="F51" s="114">
        <v>425</v>
      </c>
      <c r="G51" s="114">
        <v>467</v>
      </c>
      <c r="H51" s="114">
        <v>465</v>
      </c>
      <c r="I51" s="140">
        <v>398</v>
      </c>
      <c r="J51" s="115">
        <v>30</v>
      </c>
      <c r="K51" s="116">
        <v>7.5376884422110555</v>
      </c>
    </row>
    <row r="52" spans="1:11" ht="14.1" customHeight="1" x14ac:dyDescent="0.2">
      <c r="A52" s="306">
        <v>71</v>
      </c>
      <c r="B52" s="307" t="s">
        <v>276</v>
      </c>
      <c r="C52" s="308"/>
      <c r="D52" s="113">
        <v>12.299678259537307</v>
      </c>
      <c r="E52" s="115">
        <v>4014</v>
      </c>
      <c r="F52" s="114">
        <v>4030</v>
      </c>
      <c r="G52" s="114">
        <v>4010</v>
      </c>
      <c r="H52" s="114">
        <v>3955</v>
      </c>
      <c r="I52" s="140">
        <v>3916</v>
      </c>
      <c r="J52" s="115">
        <v>98</v>
      </c>
      <c r="K52" s="116">
        <v>2.5025536261491319</v>
      </c>
    </row>
    <row r="53" spans="1:11" ht="14.1" customHeight="1" x14ac:dyDescent="0.2">
      <c r="A53" s="306" t="s">
        <v>277</v>
      </c>
      <c r="B53" s="307" t="s">
        <v>278</v>
      </c>
      <c r="C53" s="308"/>
      <c r="D53" s="113">
        <v>4.5319442316531333</v>
      </c>
      <c r="E53" s="115">
        <v>1479</v>
      </c>
      <c r="F53" s="114">
        <v>1472</v>
      </c>
      <c r="G53" s="114">
        <v>1480</v>
      </c>
      <c r="H53" s="114">
        <v>1452</v>
      </c>
      <c r="I53" s="140">
        <v>1441</v>
      </c>
      <c r="J53" s="115">
        <v>38</v>
      </c>
      <c r="K53" s="116">
        <v>2.6370575988896601</v>
      </c>
    </row>
    <row r="54" spans="1:11" ht="14.1" customHeight="1" x14ac:dyDescent="0.2">
      <c r="A54" s="306" t="s">
        <v>279</v>
      </c>
      <c r="B54" s="307" t="s">
        <v>280</v>
      </c>
      <c r="C54" s="308"/>
      <c r="D54" s="113">
        <v>6.7963842500383027</v>
      </c>
      <c r="E54" s="115">
        <v>2218</v>
      </c>
      <c r="F54" s="114">
        <v>2241</v>
      </c>
      <c r="G54" s="114">
        <v>2204</v>
      </c>
      <c r="H54" s="114">
        <v>2183</v>
      </c>
      <c r="I54" s="140">
        <v>2158</v>
      </c>
      <c r="J54" s="115">
        <v>60</v>
      </c>
      <c r="K54" s="116">
        <v>2.7803521779425395</v>
      </c>
    </row>
    <row r="55" spans="1:11" ht="14.1" customHeight="1" x14ac:dyDescent="0.2">
      <c r="A55" s="306">
        <v>72</v>
      </c>
      <c r="B55" s="307" t="s">
        <v>281</v>
      </c>
      <c r="C55" s="308"/>
      <c r="D55" s="113">
        <v>3.3277156427148769</v>
      </c>
      <c r="E55" s="115">
        <v>1086</v>
      </c>
      <c r="F55" s="114">
        <v>1089</v>
      </c>
      <c r="G55" s="114">
        <v>1206</v>
      </c>
      <c r="H55" s="114">
        <v>1187</v>
      </c>
      <c r="I55" s="140">
        <v>1188</v>
      </c>
      <c r="J55" s="115">
        <v>-102</v>
      </c>
      <c r="K55" s="116">
        <v>-8.5858585858585865</v>
      </c>
    </row>
    <row r="56" spans="1:11" ht="14.1" customHeight="1" x14ac:dyDescent="0.2">
      <c r="A56" s="306" t="s">
        <v>282</v>
      </c>
      <c r="B56" s="307" t="s">
        <v>283</v>
      </c>
      <c r="C56" s="308"/>
      <c r="D56" s="113">
        <v>1.5749961697563966</v>
      </c>
      <c r="E56" s="115">
        <v>514</v>
      </c>
      <c r="F56" s="114">
        <v>518</v>
      </c>
      <c r="G56" s="114">
        <v>630</v>
      </c>
      <c r="H56" s="114">
        <v>620</v>
      </c>
      <c r="I56" s="140">
        <v>627</v>
      </c>
      <c r="J56" s="115">
        <v>-113</v>
      </c>
      <c r="K56" s="116">
        <v>-18.022328548644339</v>
      </c>
    </row>
    <row r="57" spans="1:11" ht="14.1" customHeight="1" x14ac:dyDescent="0.2">
      <c r="A57" s="306" t="s">
        <v>284</v>
      </c>
      <c r="B57" s="307" t="s">
        <v>285</v>
      </c>
      <c r="C57" s="308"/>
      <c r="D57" s="113">
        <v>1.2103569787038455</v>
      </c>
      <c r="E57" s="115">
        <v>395</v>
      </c>
      <c r="F57" s="114">
        <v>398</v>
      </c>
      <c r="G57" s="114">
        <v>402</v>
      </c>
      <c r="H57" s="114">
        <v>399</v>
      </c>
      <c r="I57" s="140">
        <v>394</v>
      </c>
      <c r="J57" s="115">
        <v>1</v>
      </c>
      <c r="K57" s="116">
        <v>0.25380710659898476</v>
      </c>
    </row>
    <row r="58" spans="1:11" ht="14.1" customHeight="1" x14ac:dyDescent="0.2">
      <c r="A58" s="306">
        <v>73</v>
      </c>
      <c r="B58" s="307" t="s">
        <v>286</v>
      </c>
      <c r="C58" s="308"/>
      <c r="D58" s="113">
        <v>2.1725141719013328</v>
      </c>
      <c r="E58" s="115">
        <v>709</v>
      </c>
      <c r="F58" s="114">
        <v>709</v>
      </c>
      <c r="G58" s="114">
        <v>695</v>
      </c>
      <c r="H58" s="114">
        <v>680</v>
      </c>
      <c r="I58" s="140">
        <v>682</v>
      </c>
      <c r="J58" s="115">
        <v>27</v>
      </c>
      <c r="K58" s="116">
        <v>3.9589442815249267</v>
      </c>
    </row>
    <row r="59" spans="1:11" ht="14.1" customHeight="1" x14ac:dyDescent="0.2">
      <c r="A59" s="306" t="s">
        <v>287</v>
      </c>
      <c r="B59" s="307" t="s">
        <v>288</v>
      </c>
      <c r="C59" s="308"/>
      <c r="D59" s="113">
        <v>1.9059292170982074</v>
      </c>
      <c r="E59" s="115">
        <v>622</v>
      </c>
      <c r="F59" s="114">
        <v>621</v>
      </c>
      <c r="G59" s="114">
        <v>612</v>
      </c>
      <c r="H59" s="114">
        <v>601</v>
      </c>
      <c r="I59" s="140">
        <v>600</v>
      </c>
      <c r="J59" s="115">
        <v>22</v>
      </c>
      <c r="K59" s="116">
        <v>3.6666666666666665</v>
      </c>
    </row>
    <row r="60" spans="1:11" ht="14.1" customHeight="1" x14ac:dyDescent="0.2">
      <c r="A60" s="306">
        <v>81</v>
      </c>
      <c r="B60" s="307" t="s">
        <v>289</v>
      </c>
      <c r="C60" s="308"/>
      <c r="D60" s="113">
        <v>7.326489964761759</v>
      </c>
      <c r="E60" s="115">
        <v>2391</v>
      </c>
      <c r="F60" s="114">
        <v>2377</v>
      </c>
      <c r="G60" s="114">
        <v>2350</v>
      </c>
      <c r="H60" s="114">
        <v>2336</v>
      </c>
      <c r="I60" s="140">
        <v>2328</v>
      </c>
      <c r="J60" s="115">
        <v>63</v>
      </c>
      <c r="K60" s="116">
        <v>2.7061855670103094</v>
      </c>
    </row>
    <row r="61" spans="1:11" ht="14.1" customHeight="1" x14ac:dyDescent="0.2">
      <c r="A61" s="306" t="s">
        <v>290</v>
      </c>
      <c r="B61" s="307" t="s">
        <v>291</v>
      </c>
      <c r="C61" s="308"/>
      <c r="D61" s="113">
        <v>2.7363260303355292</v>
      </c>
      <c r="E61" s="115">
        <v>893</v>
      </c>
      <c r="F61" s="114">
        <v>898</v>
      </c>
      <c r="G61" s="114">
        <v>900</v>
      </c>
      <c r="H61" s="114">
        <v>877</v>
      </c>
      <c r="I61" s="140">
        <v>887</v>
      </c>
      <c r="J61" s="115">
        <v>6</v>
      </c>
      <c r="K61" s="116">
        <v>0.67643742953776775</v>
      </c>
    </row>
    <row r="62" spans="1:11" ht="14.1" customHeight="1" x14ac:dyDescent="0.2">
      <c r="A62" s="306" t="s">
        <v>292</v>
      </c>
      <c r="B62" s="307" t="s">
        <v>293</v>
      </c>
      <c r="C62" s="308"/>
      <c r="D62" s="113">
        <v>2.420713957407691</v>
      </c>
      <c r="E62" s="115">
        <v>790</v>
      </c>
      <c r="F62" s="114">
        <v>783</v>
      </c>
      <c r="G62" s="114">
        <v>761</v>
      </c>
      <c r="H62" s="114">
        <v>763</v>
      </c>
      <c r="I62" s="140">
        <v>744</v>
      </c>
      <c r="J62" s="115">
        <v>46</v>
      </c>
      <c r="K62" s="116">
        <v>6.182795698924731</v>
      </c>
    </row>
    <row r="63" spans="1:11" ht="14.1" customHeight="1" x14ac:dyDescent="0.2">
      <c r="A63" s="306"/>
      <c r="B63" s="307" t="s">
        <v>294</v>
      </c>
      <c r="C63" s="308"/>
      <c r="D63" s="113">
        <v>2.0070476482304276</v>
      </c>
      <c r="E63" s="115">
        <v>655</v>
      </c>
      <c r="F63" s="114">
        <v>650</v>
      </c>
      <c r="G63" s="114">
        <v>629</v>
      </c>
      <c r="H63" s="114">
        <v>633</v>
      </c>
      <c r="I63" s="140">
        <v>620</v>
      </c>
      <c r="J63" s="115">
        <v>35</v>
      </c>
      <c r="K63" s="116">
        <v>5.645161290322581</v>
      </c>
    </row>
    <row r="64" spans="1:11" ht="14.1" customHeight="1" x14ac:dyDescent="0.2">
      <c r="A64" s="306" t="s">
        <v>295</v>
      </c>
      <c r="B64" s="307" t="s">
        <v>296</v>
      </c>
      <c r="C64" s="308"/>
      <c r="D64" s="113">
        <v>0.66493028956641642</v>
      </c>
      <c r="E64" s="115">
        <v>217</v>
      </c>
      <c r="F64" s="114">
        <v>214</v>
      </c>
      <c r="G64" s="114">
        <v>210</v>
      </c>
      <c r="H64" s="114">
        <v>212</v>
      </c>
      <c r="I64" s="140">
        <v>212</v>
      </c>
      <c r="J64" s="115">
        <v>5</v>
      </c>
      <c r="K64" s="116">
        <v>2.358490566037736</v>
      </c>
    </row>
    <row r="65" spans="1:11" ht="14.1" customHeight="1" x14ac:dyDescent="0.2">
      <c r="A65" s="306" t="s">
        <v>297</v>
      </c>
      <c r="B65" s="307" t="s">
        <v>298</v>
      </c>
      <c r="C65" s="308"/>
      <c r="D65" s="113">
        <v>0.81507583882334922</v>
      </c>
      <c r="E65" s="115">
        <v>266</v>
      </c>
      <c r="F65" s="114">
        <v>263</v>
      </c>
      <c r="G65" s="114">
        <v>262</v>
      </c>
      <c r="H65" s="114">
        <v>267</v>
      </c>
      <c r="I65" s="140">
        <v>269</v>
      </c>
      <c r="J65" s="115">
        <v>-3</v>
      </c>
      <c r="K65" s="116">
        <v>-1.1152416356877324</v>
      </c>
    </row>
    <row r="66" spans="1:11" ht="14.1" customHeight="1" x14ac:dyDescent="0.2">
      <c r="A66" s="306">
        <v>82</v>
      </c>
      <c r="B66" s="307" t="s">
        <v>299</v>
      </c>
      <c r="C66" s="308"/>
      <c r="D66" s="113">
        <v>3.4533476329094532</v>
      </c>
      <c r="E66" s="115">
        <v>1127</v>
      </c>
      <c r="F66" s="114">
        <v>1127</v>
      </c>
      <c r="G66" s="114">
        <v>1120</v>
      </c>
      <c r="H66" s="114">
        <v>1100</v>
      </c>
      <c r="I66" s="140">
        <v>1094</v>
      </c>
      <c r="J66" s="115">
        <v>33</v>
      </c>
      <c r="K66" s="116">
        <v>3.0164533820840949</v>
      </c>
    </row>
    <row r="67" spans="1:11" ht="14.1" customHeight="1" x14ac:dyDescent="0.2">
      <c r="A67" s="306" t="s">
        <v>300</v>
      </c>
      <c r="B67" s="307" t="s">
        <v>301</v>
      </c>
      <c r="C67" s="308"/>
      <c r="D67" s="113">
        <v>2.4084571778765129</v>
      </c>
      <c r="E67" s="115">
        <v>786</v>
      </c>
      <c r="F67" s="114">
        <v>772</v>
      </c>
      <c r="G67" s="114">
        <v>769</v>
      </c>
      <c r="H67" s="114">
        <v>747</v>
      </c>
      <c r="I67" s="140">
        <v>753</v>
      </c>
      <c r="J67" s="115">
        <v>33</v>
      </c>
      <c r="K67" s="116">
        <v>4.382470119521912</v>
      </c>
    </row>
    <row r="68" spans="1:11" ht="14.1" customHeight="1" x14ac:dyDescent="0.2">
      <c r="A68" s="306" t="s">
        <v>302</v>
      </c>
      <c r="B68" s="307" t="s">
        <v>303</v>
      </c>
      <c r="C68" s="308"/>
      <c r="D68" s="113">
        <v>0.62203156120729275</v>
      </c>
      <c r="E68" s="115">
        <v>203</v>
      </c>
      <c r="F68" s="114">
        <v>212</v>
      </c>
      <c r="G68" s="114">
        <v>209</v>
      </c>
      <c r="H68" s="114">
        <v>211</v>
      </c>
      <c r="I68" s="140">
        <v>195</v>
      </c>
      <c r="J68" s="115">
        <v>8</v>
      </c>
      <c r="K68" s="116">
        <v>4.1025641025641022</v>
      </c>
    </row>
    <row r="69" spans="1:11" ht="14.1" customHeight="1" x14ac:dyDescent="0.2">
      <c r="A69" s="306">
        <v>83</v>
      </c>
      <c r="B69" s="307" t="s">
        <v>304</v>
      </c>
      <c r="C69" s="308"/>
      <c r="D69" s="113">
        <v>5.3807262141872227</v>
      </c>
      <c r="E69" s="115">
        <v>1756</v>
      </c>
      <c r="F69" s="114">
        <v>1761</v>
      </c>
      <c r="G69" s="114">
        <v>1764</v>
      </c>
      <c r="H69" s="114">
        <v>1688</v>
      </c>
      <c r="I69" s="140">
        <v>1683</v>
      </c>
      <c r="J69" s="115">
        <v>73</v>
      </c>
      <c r="K69" s="116">
        <v>4.3374925727866902</v>
      </c>
    </row>
    <row r="70" spans="1:11" ht="14.1" customHeight="1" x14ac:dyDescent="0.2">
      <c r="A70" s="306" t="s">
        <v>305</v>
      </c>
      <c r="B70" s="307" t="s">
        <v>306</v>
      </c>
      <c r="C70" s="308"/>
      <c r="D70" s="113">
        <v>4.4155048261069405</v>
      </c>
      <c r="E70" s="115">
        <v>1441</v>
      </c>
      <c r="F70" s="114">
        <v>1423</v>
      </c>
      <c r="G70" s="114">
        <v>1426</v>
      </c>
      <c r="H70" s="114">
        <v>1362</v>
      </c>
      <c r="I70" s="140">
        <v>1364</v>
      </c>
      <c r="J70" s="115">
        <v>77</v>
      </c>
      <c r="K70" s="116">
        <v>5.645161290322581</v>
      </c>
    </row>
    <row r="71" spans="1:11" ht="14.1" customHeight="1" x14ac:dyDescent="0.2">
      <c r="A71" s="306"/>
      <c r="B71" s="307" t="s">
        <v>307</v>
      </c>
      <c r="C71" s="308"/>
      <c r="D71" s="113">
        <v>3.1928910678719165</v>
      </c>
      <c r="E71" s="115">
        <v>1042</v>
      </c>
      <c r="F71" s="114">
        <v>1038</v>
      </c>
      <c r="G71" s="114">
        <v>1033</v>
      </c>
      <c r="H71" s="114">
        <v>976</v>
      </c>
      <c r="I71" s="140">
        <v>978</v>
      </c>
      <c r="J71" s="115">
        <v>64</v>
      </c>
      <c r="K71" s="116">
        <v>6.5439672801635993</v>
      </c>
    </row>
    <row r="72" spans="1:11" ht="14.1" customHeight="1" x14ac:dyDescent="0.2">
      <c r="A72" s="306">
        <v>84</v>
      </c>
      <c r="B72" s="307" t="s">
        <v>308</v>
      </c>
      <c r="C72" s="308"/>
      <c r="D72" s="113">
        <v>1.2226137582350238</v>
      </c>
      <c r="E72" s="115">
        <v>399</v>
      </c>
      <c r="F72" s="114">
        <v>389</v>
      </c>
      <c r="G72" s="114">
        <v>383</v>
      </c>
      <c r="H72" s="114">
        <v>399</v>
      </c>
      <c r="I72" s="140">
        <v>399</v>
      </c>
      <c r="J72" s="115">
        <v>0</v>
      </c>
      <c r="K72" s="116">
        <v>0</v>
      </c>
    </row>
    <row r="73" spans="1:11" ht="14.1" customHeight="1" x14ac:dyDescent="0.2">
      <c r="A73" s="306" t="s">
        <v>309</v>
      </c>
      <c r="B73" s="307" t="s">
        <v>310</v>
      </c>
      <c r="C73" s="308"/>
      <c r="D73" s="113">
        <v>0.45656503753638733</v>
      </c>
      <c r="E73" s="115">
        <v>149</v>
      </c>
      <c r="F73" s="114">
        <v>145</v>
      </c>
      <c r="G73" s="114">
        <v>141</v>
      </c>
      <c r="H73" s="114">
        <v>161</v>
      </c>
      <c r="I73" s="140">
        <v>165</v>
      </c>
      <c r="J73" s="115">
        <v>-16</v>
      </c>
      <c r="K73" s="116">
        <v>-9.6969696969696972</v>
      </c>
    </row>
    <row r="74" spans="1:11" ht="14.1" customHeight="1" x14ac:dyDescent="0.2">
      <c r="A74" s="306" t="s">
        <v>311</v>
      </c>
      <c r="B74" s="307" t="s">
        <v>312</v>
      </c>
      <c r="C74" s="308"/>
      <c r="D74" s="113">
        <v>0.27271334456871454</v>
      </c>
      <c r="E74" s="115">
        <v>89</v>
      </c>
      <c r="F74" s="114">
        <v>87</v>
      </c>
      <c r="G74" s="114">
        <v>81</v>
      </c>
      <c r="H74" s="114">
        <v>74</v>
      </c>
      <c r="I74" s="140">
        <v>76</v>
      </c>
      <c r="J74" s="115">
        <v>13</v>
      </c>
      <c r="K74" s="116">
        <v>17.105263157894736</v>
      </c>
    </row>
    <row r="75" spans="1:11" ht="14.1" customHeight="1" x14ac:dyDescent="0.2">
      <c r="A75" s="306" t="s">
        <v>313</v>
      </c>
      <c r="B75" s="307" t="s">
        <v>314</v>
      </c>
      <c r="C75" s="308"/>
      <c r="D75" s="113">
        <v>3.6770338593534548E-2</v>
      </c>
      <c r="E75" s="115">
        <v>12</v>
      </c>
      <c r="F75" s="114">
        <v>11</v>
      </c>
      <c r="G75" s="114">
        <v>10</v>
      </c>
      <c r="H75" s="114">
        <v>6</v>
      </c>
      <c r="I75" s="140">
        <v>6</v>
      </c>
      <c r="J75" s="115">
        <v>6</v>
      </c>
      <c r="K75" s="116">
        <v>100</v>
      </c>
    </row>
    <row r="76" spans="1:11" ht="14.1" customHeight="1" x14ac:dyDescent="0.2">
      <c r="A76" s="306">
        <v>91</v>
      </c>
      <c r="B76" s="307" t="s">
        <v>315</v>
      </c>
      <c r="C76" s="308"/>
      <c r="D76" s="113">
        <v>0.30335529339666001</v>
      </c>
      <c r="E76" s="115">
        <v>99</v>
      </c>
      <c r="F76" s="114">
        <v>91</v>
      </c>
      <c r="G76" s="114">
        <v>79</v>
      </c>
      <c r="H76" s="114">
        <v>70</v>
      </c>
      <c r="I76" s="140">
        <v>66</v>
      </c>
      <c r="J76" s="115">
        <v>33</v>
      </c>
      <c r="K76" s="116">
        <v>50</v>
      </c>
    </row>
    <row r="77" spans="1:11" ht="14.1" customHeight="1" x14ac:dyDescent="0.2">
      <c r="A77" s="306">
        <v>92</v>
      </c>
      <c r="B77" s="307" t="s">
        <v>316</v>
      </c>
      <c r="C77" s="308"/>
      <c r="D77" s="113">
        <v>1.7956182013176039</v>
      </c>
      <c r="E77" s="115">
        <v>586</v>
      </c>
      <c r="F77" s="114">
        <v>569</v>
      </c>
      <c r="G77" s="114">
        <v>570</v>
      </c>
      <c r="H77" s="114">
        <v>535</v>
      </c>
      <c r="I77" s="140">
        <v>537</v>
      </c>
      <c r="J77" s="115">
        <v>49</v>
      </c>
      <c r="K77" s="116">
        <v>9.1247672253258845</v>
      </c>
    </row>
    <row r="78" spans="1:11" ht="14.1" customHeight="1" x14ac:dyDescent="0.2">
      <c r="A78" s="306">
        <v>93</v>
      </c>
      <c r="B78" s="307" t="s">
        <v>317</v>
      </c>
      <c r="C78" s="308"/>
      <c r="D78" s="113">
        <v>0.16546652367090547</v>
      </c>
      <c r="E78" s="115">
        <v>54</v>
      </c>
      <c r="F78" s="114">
        <v>50</v>
      </c>
      <c r="G78" s="114">
        <v>52</v>
      </c>
      <c r="H78" s="114">
        <v>53</v>
      </c>
      <c r="I78" s="140">
        <v>52</v>
      </c>
      <c r="J78" s="115">
        <v>2</v>
      </c>
      <c r="K78" s="116">
        <v>3.8461538461538463</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0.86410295694806194</v>
      </c>
      <c r="E81" s="143">
        <v>282</v>
      </c>
      <c r="F81" s="144">
        <v>285</v>
      </c>
      <c r="G81" s="144">
        <v>288</v>
      </c>
      <c r="H81" s="144">
        <v>281</v>
      </c>
      <c r="I81" s="145">
        <v>285</v>
      </c>
      <c r="J81" s="143">
        <v>-3</v>
      </c>
      <c r="K81" s="146">
        <v>-1.0526315789473684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9546</v>
      </c>
      <c r="E12" s="114">
        <v>9947</v>
      </c>
      <c r="F12" s="114">
        <v>10131</v>
      </c>
      <c r="G12" s="114">
        <v>10171</v>
      </c>
      <c r="H12" s="140">
        <v>9864</v>
      </c>
      <c r="I12" s="115">
        <v>-318</v>
      </c>
      <c r="J12" s="116">
        <v>-3.223844282238443</v>
      </c>
      <c r="K12"/>
      <c r="L12"/>
      <c r="M12"/>
      <c r="N12"/>
      <c r="O12"/>
      <c r="P12"/>
    </row>
    <row r="13" spans="1:16" s="110" customFormat="1" ht="14.45" customHeight="1" x14ac:dyDescent="0.2">
      <c r="A13" s="120" t="s">
        <v>105</v>
      </c>
      <c r="B13" s="119" t="s">
        <v>106</v>
      </c>
      <c r="C13" s="113">
        <v>37.879740205321603</v>
      </c>
      <c r="D13" s="115">
        <v>3616</v>
      </c>
      <c r="E13" s="114">
        <v>3786</v>
      </c>
      <c r="F13" s="114">
        <v>3884</v>
      </c>
      <c r="G13" s="114">
        <v>3898</v>
      </c>
      <c r="H13" s="140">
        <v>3738</v>
      </c>
      <c r="I13" s="115">
        <v>-122</v>
      </c>
      <c r="J13" s="116">
        <v>-3.2637774210807917</v>
      </c>
      <c r="K13"/>
      <c r="L13"/>
      <c r="M13"/>
      <c r="N13"/>
      <c r="O13"/>
      <c r="P13"/>
    </row>
    <row r="14" spans="1:16" s="110" customFormat="1" ht="14.45" customHeight="1" x14ac:dyDescent="0.2">
      <c r="A14" s="120"/>
      <c r="B14" s="119" t="s">
        <v>107</v>
      </c>
      <c r="C14" s="113">
        <v>62.120259794678397</v>
      </c>
      <c r="D14" s="115">
        <v>5930</v>
      </c>
      <c r="E14" s="114">
        <v>6161</v>
      </c>
      <c r="F14" s="114">
        <v>6247</v>
      </c>
      <c r="G14" s="114">
        <v>6273</v>
      </c>
      <c r="H14" s="140">
        <v>6126</v>
      </c>
      <c r="I14" s="115">
        <v>-196</v>
      </c>
      <c r="J14" s="116">
        <v>-3.1994776363042767</v>
      </c>
      <c r="K14"/>
      <c r="L14"/>
      <c r="M14"/>
      <c r="N14"/>
      <c r="O14"/>
      <c r="P14"/>
    </row>
    <row r="15" spans="1:16" s="110" customFormat="1" ht="14.45" customHeight="1" x14ac:dyDescent="0.2">
      <c r="A15" s="118" t="s">
        <v>105</v>
      </c>
      <c r="B15" s="121" t="s">
        <v>108</v>
      </c>
      <c r="C15" s="113">
        <v>15.566729520217892</v>
      </c>
      <c r="D15" s="115">
        <v>1486</v>
      </c>
      <c r="E15" s="114">
        <v>1596</v>
      </c>
      <c r="F15" s="114">
        <v>1694</v>
      </c>
      <c r="G15" s="114">
        <v>1714</v>
      </c>
      <c r="H15" s="140">
        <v>1585</v>
      </c>
      <c r="I15" s="115">
        <v>-99</v>
      </c>
      <c r="J15" s="116">
        <v>-6.2460567823343851</v>
      </c>
      <c r="K15"/>
      <c r="L15"/>
      <c r="M15"/>
      <c r="N15"/>
      <c r="O15"/>
      <c r="P15"/>
    </row>
    <row r="16" spans="1:16" s="110" customFormat="1" ht="14.45" customHeight="1" x14ac:dyDescent="0.2">
      <c r="A16" s="118"/>
      <c r="B16" s="121" t="s">
        <v>109</v>
      </c>
      <c r="C16" s="113">
        <v>48.596270689293945</v>
      </c>
      <c r="D16" s="115">
        <v>4639</v>
      </c>
      <c r="E16" s="114">
        <v>4858</v>
      </c>
      <c r="F16" s="114">
        <v>4914</v>
      </c>
      <c r="G16" s="114">
        <v>4949</v>
      </c>
      <c r="H16" s="140">
        <v>4875</v>
      </c>
      <c r="I16" s="115">
        <v>-236</v>
      </c>
      <c r="J16" s="116">
        <v>-4.8410256410256407</v>
      </c>
      <c r="K16"/>
      <c r="L16"/>
      <c r="M16"/>
      <c r="N16"/>
      <c r="O16"/>
      <c r="P16"/>
    </row>
    <row r="17" spans="1:16" s="110" customFormat="1" ht="14.45" customHeight="1" x14ac:dyDescent="0.2">
      <c r="A17" s="118"/>
      <c r="B17" s="121" t="s">
        <v>110</v>
      </c>
      <c r="C17" s="113">
        <v>19.830295411690759</v>
      </c>
      <c r="D17" s="115">
        <v>1893</v>
      </c>
      <c r="E17" s="114">
        <v>1937</v>
      </c>
      <c r="F17" s="114">
        <v>1932</v>
      </c>
      <c r="G17" s="114">
        <v>1942</v>
      </c>
      <c r="H17" s="140">
        <v>1907</v>
      </c>
      <c r="I17" s="115">
        <v>-14</v>
      </c>
      <c r="J17" s="116">
        <v>-0.73413738856843214</v>
      </c>
      <c r="K17"/>
      <c r="L17"/>
      <c r="M17"/>
      <c r="N17"/>
      <c r="O17"/>
      <c r="P17"/>
    </row>
    <row r="18" spans="1:16" s="110" customFormat="1" ht="14.45" customHeight="1" x14ac:dyDescent="0.2">
      <c r="A18" s="120"/>
      <c r="B18" s="121" t="s">
        <v>111</v>
      </c>
      <c r="C18" s="113">
        <v>16.006704378797401</v>
      </c>
      <c r="D18" s="115">
        <v>1528</v>
      </c>
      <c r="E18" s="114">
        <v>1556</v>
      </c>
      <c r="F18" s="114">
        <v>1591</v>
      </c>
      <c r="G18" s="114">
        <v>1566</v>
      </c>
      <c r="H18" s="140">
        <v>1497</v>
      </c>
      <c r="I18" s="115">
        <v>31</v>
      </c>
      <c r="J18" s="116">
        <v>2.0708082832331329</v>
      </c>
      <c r="K18"/>
      <c r="L18"/>
      <c r="M18"/>
      <c r="N18"/>
      <c r="O18"/>
      <c r="P18"/>
    </row>
    <row r="19" spans="1:16" s="110" customFormat="1" ht="14.45" customHeight="1" x14ac:dyDescent="0.2">
      <c r="A19" s="120"/>
      <c r="B19" s="121" t="s">
        <v>112</v>
      </c>
      <c r="C19" s="113">
        <v>1.5294364131573435</v>
      </c>
      <c r="D19" s="115">
        <v>146</v>
      </c>
      <c r="E19" s="114">
        <v>150</v>
      </c>
      <c r="F19" s="114">
        <v>172</v>
      </c>
      <c r="G19" s="114">
        <v>145</v>
      </c>
      <c r="H19" s="140">
        <v>140</v>
      </c>
      <c r="I19" s="115">
        <v>6</v>
      </c>
      <c r="J19" s="116">
        <v>4.2857142857142856</v>
      </c>
      <c r="K19"/>
      <c r="L19"/>
      <c r="M19"/>
      <c r="N19"/>
      <c r="O19"/>
      <c r="P19"/>
    </row>
    <row r="20" spans="1:16" s="110" customFormat="1" ht="14.45" customHeight="1" x14ac:dyDescent="0.2">
      <c r="A20" s="120" t="s">
        <v>113</v>
      </c>
      <c r="B20" s="119" t="s">
        <v>116</v>
      </c>
      <c r="C20" s="113">
        <v>92.750890425309024</v>
      </c>
      <c r="D20" s="115">
        <v>8854</v>
      </c>
      <c r="E20" s="114">
        <v>9251</v>
      </c>
      <c r="F20" s="114">
        <v>9417</v>
      </c>
      <c r="G20" s="114">
        <v>9430</v>
      </c>
      <c r="H20" s="140">
        <v>9167</v>
      </c>
      <c r="I20" s="115">
        <v>-313</v>
      </c>
      <c r="J20" s="116">
        <v>-3.4144212937711358</v>
      </c>
      <c r="K20"/>
      <c r="L20"/>
      <c r="M20"/>
      <c r="N20"/>
      <c r="O20"/>
      <c r="P20"/>
    </row>
    <row r="21" spans="1:16" s="110" customFormat="1" ht="14.45" customHeight="1" x14ac:dyDescent="0.2">
      <c r="A21" s="123"/>
      <c r="B21" s="124" t="s">
        <v>117</v>
      </c>
      <c r="C21" s="125">
        <v>7.0500733291430961</v>
      </c>
      <c r="D21" s="143">
        <v>673</v>
      </c>
      <c r="E21" s="144">
        <v>679</v>
      </c>
      <c r="F21" s="144">
        <v>697</v>
      </c>
      <c r="G21" s="144">
        <v>723</v>
      </c>
      <c r="H21" s="145">
        <v>679</v>
      </c>
      <c r="I21" s="143">
        <v>-6</v>
      </c>
      <c r="J21" s="146">
        <v>-0.88365243004418259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10098</v>
      </c>
      <c r="E56" s="114">
        <v>10446</v>
      </c>
      <c r="F56" s="114">
        <v>10528</v>
      </c>
      <c r="G56" s="114">
        <v>10673</v>
      </c>
      <c r="H56" s="140">
        <v>10375</v>
      </c>
      <c r="I56" s="115">
        <v>-277</v>
      </c>
      <c r="J56" s="116">
        <v>-2.669879518072289</v>
      </c>
      <c r="K56"/>
      <c r="L56"/>
      <c r="M56"/>
      <c r="N56"/>
      <c r="O56"/>
      <c r="P56"/>
    </row>
    <row r="57" spans="1:16" s="110" customFormat="1" ht="14.45" customHeight="1" x14ac:dyDescent="0.2">
      <c r="A57" s="120" t="s">
        <v>105</v>
      </c>
      <c r="B57" s="119" t="s">
        <v>106</v>
      </c>
      <c r="C57" s="113">
        <v>36.87858981976629</v>
      </c>
      <c r="D57" s="115">
        <v>3724</v>
      </c>
      <c r="E57" s="114">
        <v>3879</v>
      </c>
      <c r="F57" s="114">
        <v>3912</v>
      </c>
      <c r="G57" s="114">
        <v>3940</v>
      </c>
      <c r="H57" s="140">
        <v>3766</v>
      </c>
      <c r="I57" s="115">
        <v>-42</v>
      </c>
      <c r="J57" s="116">
        <v>-1.1152416356877324</v>
      </c>
    </row>
    <row r="58" spans="1:16" s="110" customFormat="1" ht="14.45" customHeight="1" x14ac:dyDescent="0.2">
      <c r="A58" s="120"/>
      <c r="B58" s="119" t="s">
        <v>107</v>
      </c>
      <c r="C58" s="113">
        <v>63.12141018023371</v>
      </c>
      <c r="D58" s="115">
        <v>6374</v>
      </c>
      <c r="E58" s="114">
        <v>6567</v>
      </c>
      <c r="F58" s="114">
        <v>6616</v>
      </c>
      <c r="G58" s="114">
        <v>6733</v>
      </c>
      <c r="H58" s="140">
        <v>6609</v>
      </c>
      <c r="I58" s="115">
        <v>-235</v>
      </c>
      <c r="J58" s="116">
        <v>-3.5557573006506278</v>
      </c>
    </row>
    <row r="59" spans="1:16" s="110" customFormat="1" ht="14.45" customHeight="1" x14ac:dyDescent="0.2">
      <c r="A59" s="118" t="s">
        <v>105</v>
      </c>
      <c r="B59" s="121" t="s">
        <v>108</v>
      </c>
      <c r="C59" s="113">
        <v>14.814814814814815</v>
      </c>
      <c r="D59" s="115">
        <v>1496</v>
      </c>
      <c r="E59" s="114">
        <v>1602</v>
      </c>
      <c r="F59" s="114">
        <v>1631</v>
      </c>
      <c r="G59" s="114">
        <v>1716</v>
      </c>
      <c r="H59" s="140">
        <v>1574</v>
      </c>
      <c r="I59" s="115">
        <v>-78</v>
      </c>
      <c r="J59" s="116">
        <v>-4.9555273189326554</v>
      </c>
    </row>
    <row r="60" spans="1:16" s="110" customFormat="1" ht="14.45" customHeight="1" x14ac:dyDescent="0.2">
      <c r="A60" s="118"/>
      <c r="B60" s="121" t="s">
        <v>109</v>
      </c>
      <c r="C60" s="113">
        <v>49.079025549613782</v>
      </c>
      <c r="D60" s="115">
        <v>4956</v>
      </c>
      <c r="E60" s="114">
        <v>5139</v>
      </c>
      <c r="F60" s="114">
        <v>5188</v>
      </c>
      <c r="G60" s="114">
        <v>5242</v>
      </c>
      <c r="H60" s="140">
        <v>5199</v>
      </c>
      <c r="I60" s="115">
        <v>-243</v>
      </c>
      <c r="J60" s="116">
        <v>-4.6739757645701099</v>
      </c>
    </row>
    <row r="61" spans="1:16" s="110" customFormat="1" ht="14.45" customHeight="1" x14ac:dyDescent="0.2">
      <c r="A61" s="118"/>
      <c r="B61" s="121" t="s">
        <v>110</v>
      </c>
      <c r="C61" s="113">
        <v>20.687264804911862</v>
      </c>
      <c r="D61" s="115">
        <v>2089</v>
      </c>
      <c r="E61" s="114">
        <v>2113</v>
      </c>
      <c r="F61" s="114">
        <v>2094</v>
      </c>
      <c r="G61" s="114">
        <v>2124</v>
      </c>
      <c r="H61" s="140">
        <v>2088</v>
      </c>
      <c r="I61" s="115">
        <v>1</v>
      </c>
      <c r="J61" s="116">
        <v>4.7892720306513412E-2</v>
      </c>
    </row>
    <row r="62" spans="1:16" s="110" customFormat="1" ht="14.45" customHeight="1" x14ac:dyDescent="0.2">
      <c r="A62" s="120"/>
      <c r="B62" s="121" t="s">
        <v>111</v>
      </c>
      <c r="C62" s="113">
        <v>15.418894830659536</v>
      </c>
      <c r="D62" s="115">
        <v>1557</v>
      </c>
      <c r="E62" s="114">
        <v>1592</v>
      </c>
      <c r="F62" s="114">
        <v>1615</v>
      </c>
      <c r="G62" s="114">
        <v>1591</v>
      </c>
      <c r="H62" s="140">
        <v>1514</v>
      </c>
      <c r="I62" s="115">
        <v>43</v>
      </c>
      <c r="J62" s="116">
        <v>2.8401585204755615</v>
      </c>
    </row>
    <row r="63" spans="1:16" s="110" customFormat="1" ht="14.45" customHeight="1" x14ac:dyDescent="0.2">
      <c r="A63" s="120"/>
      <c r="B63" s="121" t="s">
        <v>112</v>
      </c>
      <c r="C63" s="113">
        <v>1.4458308575955634</v>
      </c>
      <c r="D63" s="115">
        <v>146</v>
      </c>
      <c r="E63" s="114">
        <v>153</v>
      </c>
      <c r="F63" s="114">
        <v>179</v>
      </c>
      <c r="G63" s="114">
        <v>151</v>
      </c>
      <c r="H63" s="140">
        <v>139</v>
      </c>
      <c r="I63" s="115">
        <v>7</v>
      </c>
      <c r="J63" s="116">
        <v>5.0359712230215825</v>
      </c>
    </row>
    <row r="64" spans="1:16" s="110" customFormat="1" ht="14.45" customHeight="1" x14ac:dyDescent="0.2">
      <c r="A64" s="120" t="s">
        <v>113</v>
      </c>
      <c r="B64" s="119" t="s">
        <v>116</v>
      </c>
      <c r="C64" s="113">
        <v>92.285601109130525</v>
      </c>
      <c r="D64" s="115">
        <v>9319</v>
      </c>
      <c r="E64" s="114">
        <v>9670</v>
      </c>
      <c r="F64" s="114">
        <v>9748</v>
      </c>
      <c r="G64" s="114">
        <v>9881</v>
      </c>
      <c r="H64" s="140">
        <v>9616</v>
      </c>
      <c r="I64" s="115">
        <v>-297</v>
      </c>
      <c r="J64" s="116">
        <v>-3.0886023294509153</v>
      </c>
    </row>
    <row r="65" spans="1:10" s="110" customFormat="1" ht="14.45" customHeight="1" x14ac:dyDescent="0.2">
      <c r="A65" s="123"/>
      <c r="B65" s="124" t="s">
        <v>117</v>
      </c>
      <c r="C65" s="125">
        <v>7.5262428203604674</v>
      </c>
      <c r="D65" s="143">
        <v>760</v>
      </c>
      <c r="E65" s="144">
        <v>759</v>
      </c>
      <c r="F65" s="144">
        <v>765</v>
      </c>
      <c r="G65" s="144">
        <v>773</v>
      </c>
      <c r="H65" s="145">
        <v>742</v>
      </c>
      <c r="I65" s="143">
        <v>18</v>
      </c>
      <c r="J65" s="146">
        <v>2.4258760107816713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9546</v>
      </c>
      <c r="G11" s="114">
        <v>9947</v>
      </c>
      <c r="H11" s="114">
        <v>10131</v>
      </c>
      <c r="I11" s="114">
        <v>10171</v>
      </c>
      <c r="J11" s="140">
        <v>9864</v>
      </c>
      <c r="K11" s="114">
        <v>-318</v>
      </c>
      <c r="L11" s="116">
        <v>-3.223844282238443</v>
      </c>
    </row>
    <row r="12" spans="1:17" s="110" customFormat="1" ht="24" customHeight="1" x14ac:dyDescent="0.2">
      <c r="A12" s="604" t="s">
        <v>185</v>
      </c>
      <c r="B12" s="605"/>
      <c r="C12" s="605"/>
      <c r="D12" s="606"/>
      <c r="E12" s="113">
        <v>37.879740205321603</v>
      </c>
      <c r="F12" s="115">
        <v>3616</v>
      </c>
      <c r="G12" s="114">
        <v>3786</v>
      </c>
      <c r="H12" s="114">
        <v>3884</v>
      </c>
      <c r="I12" s="114">
        <v>3898</v>
      </c>
      <c r="J12" s="140">
        <v>3738</v>
      </c>
      <c r="K12" s="114">
        <v>-122</v>
      </c>
      <c r="L12" s="116">
        <v>-3.2637774210807917</v>
      </c>
    </row>
    <row r="13" spans="1:17" s="110" customFormat="1" ht="15" customHeight="1" x14ac:dyDescent="0.2">
      <c r="A13" s="120"/>
      <c r="B13" s="612" t="s">
        <v>107</v>
      </c>
      <c r="C13" s="612"/>
      <c r="E13" s="113">
        <v>62.120259794678397</v>
      </c>
      <c r="F13" s="115">
        <v>5930</v>
      </c>
      <c r="G13" s="114">
        <v>6161</v>
      </c>
      <c r="H13" s="114">
        <v>6247</v>
      </c>
      <c r="I13" s="114">
        <v>6273</v>
      </c>
      <c r="J13" s="140">
        <v>6126</v>
      </c>
      <c r="K13" s="114">
        <v>-196</v>
      </c>
      <c r="L13" s="116">
        <v>-3.1994776363042767</v>
      </c>
    </row>
    <row r="14" spans="1:17" s="110" customFormat="1" ht="22.5" customHeight="1" x14ac:dyDescent="0.2">
      <c r="A14" s="604" t="s">
        <v>186</v>
      </c>
      <c r="B14" s="605"/>
      <c r="C14" s="605"/>
      <c r="D14" s="606"/>
      <c r="E14" s="113">
        <v>15.566729520217892</v>
      </c>
      <c r="F14" s="115">
        <v>1486</v>
      </c>
      <c r="G14" s="114">
        <v>1596</v>
      </c>
      <c r="H14" s="114">
        <v>1694</v>
      </c>
      <c r="I14" s="114">
        <v>1714</v>
      </c>
      <c r="J14" s="140">
        <v>1585</v>
      </c>
      <c r="K14" s="114">
        <v>-99</v>
      </c>
      <c r="L14" s="116">
        <v>-6.2460567823343851</v>
      </c>
    </row>
    <row r="15" spans="1:17" s="110" customFormat="1" ht="15" customHeight="1" x14ac:dyDescent="0.2">
      <c r="A15" s="120"/>
      <c r="B15" s="119"/>
      <c r="C15" s="258" t="s">
        <v>106</v>
      </c>
      <c r="E15" s="113">
        <v>48.04845222072678</v>
      </c>
      <c r="F15" s="115">
        <v>714</v>
      </c>
      <c r="G15" s="114">
        <v>754</v>
      </c>
      <c r="H15" s="114">
        <v>807</v>
      </c>
      <c r="I15" s="114">
        <v>828</v>
      </c>
      <c r="J15" s="140">
        <v>774</v>
      </c>
      <c r="K15" s="114">
        <v>-60</v>
      </c>
      <c r="L15" s="116">
        <v>-7.7519379844961236</v>
      </c>
    </row>
    <row r="16" spans="1:17" s="110" customFormat="1" ht="15" customHeight="1" x14ac:dyDescent="0.2">
      <c r="A16" s="120"/>
      <c r="B16" s="119"/>
      <c r="C16" s="258" t="s">
        <v>107</v>
      </c>
      <c r="E16" s="113">
        <v>51.95154777927322</v>
      </c>
      <c r="F16" s="115">
        <v>772</v>
      </c>
      <c r="G16" s="114">
        <v>842</v>
      </c>
      <c r="H16" s="114">
        <v>887</v>
      </c>
      <c r="I16" s="114">
        <v>886</v>
      </c>
      <c r="J16" s="140">
        <v>811</v>
      </c>
      <c r="K16" s="114">
        <v>-39</v>
      </c>
      <c r="L16" s="116">
        <v>-4.808877928483354</v>
      </c>
    </row>
    <row r="17" spans="1:12" s="110" customFormat="1" ht="15" customHeight="1" x14ac:dyDescent="0.2">
      <c r="A17" s="120"/>
      <c r="B17" s="121" t="s">
        <v>109</v>
      </c>
      <c r="C17" s="258"/>
      <c r="E17" s="113">
        <v>48.596270689293945</v>
      </c>
      <c r="F17" s="115">
        <v>4639</v>
      </c>
      <c r="G17" s="114">
        <v>4858</v>
      </c>
      <c r="H17" s="114">
        <v>4914</v>
      </c>
      <c r="I17" s="114">
        <v>4949</v>
      </c>
      <c r="J17" s="140">
        <v>4875</v>
      </c>
      <c r="K17" s="114">
        <v>-236</v>
      </c>
      <c r="L17" s="116">
        <v>-4.8410256410256407</v>
      </c>
    </row>
    <row r="18" spans="1:12" s="110" customFormat="1" ht="15" customHeight="1" x14ac:dyDescent="0.2">
      <c r="A18" s="120"/>
      <c r="B18" s="119"/>
      <c r="C18" s="258" t="s">
        <v>106</v>
      </c>
      <c r="E18" s="113">
        <v>34.015951713731411</v>
      </c>
      <c r="F18" s="115">
        <v>1578</v>
      </c>
      <c r="G18" s="114">
        <v>1682</v>
      </c>
      <c r="H18" s="114">
        <v>1703</v>
      </c>
      <c r="I18" s="114">
        <v>1708</v>
      </c>
      <c r="J18" s="140">
        <v>1647</v>
      </c>
      <c r="K18" s="114">
        <v>-69</v>
      </c>
      <c r="L18" s="116">
        <v>-4.1894353369763202</v>
      </c>
    </row>
    <row r="19" spans="1:12" s="110" customFormat="1" ht="15" customHeight="1" x14ac:dyDescent="0.2">
      <c r="A19" s="120"/>
      <c r="B19" s="119"/>
      <c r="C19" s="258" t="s">
        <v>107</v>
      </c>
      <c r="E19" s="113">
        <v>65.984048286268589</v>
      </c>
      <c r="F19" s="115">
        <v>3061</v>
      </c>
      <c r="G19" s="114">
        <v>3176</v>
      </c>
      <c r="H19" s="114">
        <v>3211</v>
      </c>
      <c r="I19" s="114">
        <v>3241</v>
      </c>
      <c r="J19" s="140">
        <v>3228</v>
      </c>
      <c r="K19" s="114">
        <v>-167</v>
      </c>
      <c r="L19" s="116">
        <v>-5.1734820322180921</v>
      </c>
    </row>
    <row r="20" spans="1:12" s="110" customFormat="1" ht="15" customHeight="1" x14ac:dyDescent="0.2">
      <c r="A20" s="120"/>
      <c r="B20" s="121" t="s">
        <v>110</v>
      </c>
      <c r="C20" s="258"/>
      <c r="E20" s="113">
        <v>19.830295411690759</v>
      </c>
      <c r="F20" s="115">
        <v>1893</v>
      </c>
      <c r="G20" s="114">
        <v>1937</v>
      </c>
      <c r="H20" s="114">
        <v>1932</v>
      </c>
      <c r="I20" s="114">
        <v>1942</v>
      </c>
      <c r="J20" s="140">
        <v>1907</v>
      </c>
      <c r="K20" s="114">
        <v>-14</v>
      </c>
      <c r="L20" s="116">
        <v>-0.73413738856843214</v>
      </c>
    </row>
    <row r="21" spans="1:12" s="110" customFormat="1" ht="15" customHeight="1" x14ac:dyDescent="0.2">
      <c r="A21" s="120"/>
      <c r="B21" s="119"/>
      <c r="C21" s="258" t="s">
        <v>106</v>
      </c>
      <c r="E21" s="113">
        <v>30.797675647120972</v>
      </c>
      <c r="F21" s="115">
        <v>583</v>
      </c>
      <c r="G21" s="114">
        <v>600</v>
      </c>
      <c r="H21" s="114">
        <v>596</v>
      </c>
      <c r="I21" s="114">
        <v>589</v>
      </c>
      <c r="J21" s="140">
        <v>579</v>
      </c>
      <c r="K21" s="114">
        <v>4</v>
      </c>
      <c r="L21" s="116">
        <v>0.69084628670120896</v>
      </c>
    </row>
    <row r="22" spans="1:12" s="110" customFormat="1" ht="15" customHeight="1" x14ac:dyDescent="0.2">
      <c r="A22" s="120"/>
      <c r="B22" s="119"/>
      <c r="C22" s="258" t="s">
        <v>107</v>
      </c>
      <c r="E22" s="113">
        <v>69.202324352879032</v>
      </c>
      <c r="F22" s="115">
        <v>1310</v>
      </c>
      <c r="G22" s="114">
        <v>1337</v>
      </c>
      <c r="H22" s="114">
        <v>1336</v>
      </c>
      <c r="I22" s="114">
        <v>1353</v>
      </c>
      <c r="J22" s="140">
        <v>1328</v>
      </c>
      <c r="K22" s="114">
        <v>-18</v>
      </c>
      <c r="L22" s="116">
        <v>-1.3554216867469879</v>
      </c>
    </row>
    <row r="23" spans="1:12" s="110" customFormat="1" ht="15" customHeight="1" x14ac:dyDescent="0.2">
      <c r="A23" s="120"/>
      <c r="B23" s="121" t="s">
        <v>111</v>
      </c>
      <c r="C23" s="258"/>
      <c r="E23" s="113">
        <v>16.006704378797401</v>
      </c>
      <c r="F23" s="115">
        <v>1528</v>
      </c>
      <c r="G23" s="114">
        <v>1556</v>
      </c>
      <c r="H23" s="114">
        <v>1591</v>
      </c>
      <c r="I23" s="114">
        <v>1566</v>
      </c>
      <c r="J23" s="140">
        <v>1497</v>
      </c>
      <c r="K23" s="114">
        <v>31</v>
      </c>
      <c r="L23" s="116">
        <v>2.0708082832331329</v>
      </c>
    </row>
    <row r="24" spans="1:12" s="110" customFormat="1" ht="15" customHeight="1" x14ac:dyDescent="0.2">
      <c r="A24" s="120"/>
      <c r="B24" s="119"/>
      <c r="C24" s="258" t="s">
        <v>106</v>
      </c>
      <c r="E24" s="113">
        <v>48.494764397905762</v>
      </c>
      <c r="F24" s="115">
        <v>741</v>
      </c>
      <c r="G24" s="114">
        <v>750</v>
      </c>
      <c r="H24" s="114">
        <v>778</v>
      </c>
      <c r="I24" s="114">
        <v>773</v>
      </c>
      <c r="J24" s="140">
        <v>738</v>
      </c>
      <c r="K24" s="114">
        <v>3</v>
      </c>
      <c r="L24" s="116">
        <v>0.4065040650406504</v>
      </c>
    </row>
    <row r="25" spans="1:12" s="110" customFormat="1" ht="15" customHeight="1" x14ac:dyDescent="0.2">
      <c r="A25" s="120"/>
      <c r="B25" s="119"/>
      <c r="C25" s="258" t="s">
        <v>107</v>
      </c>
      <c r="E25" s="113">
        <v>51.505235602094238</v>
      </c>
      <c r="F25" s="115">
        <v>787</v>
      </c>
      <c r="G25" s="114">
        <v>806</v>
      </c>
      <c r="H25" s="114">
        <v>813</v>
      </c>
      <c r="I25" s="114">
        <v>793</v>
      </c>
      <c r="J25" s="140">
        <v>759</v>
      </c>
      <c r="K25" s="114">
        <v>28</v>
      </c>
      <c r="L25" s="116">
        <v>3.6890645586297759</v>
      </c>
    </row>
    <row r="26" spans="1:12" s="110" customFormat="1" ht="15" customHeight="1" x14ac:dyDescent="0.2">
      <c r="A26" s="120"/>
      <c r="C26" s="121" t="s">
        <v>187</v>
      </c>
      <c r="D26" s="110" t="s">
        <v>188</v>
      </c>
      <c r="E26" s="113">
        <v>1.5294364131573435</v>
      </c>
      <c r="F26" s="115">
        <v>146</v>
      </c>
      <c r="G26" s="114">
        <v>150</v>
      </c>
      <c r="H26" s="114">
        <v>172</v>
      </c>
      <c r="I26" s="114">
        <v>145</v>
      </c>
      <c r="J26" s="140">
        <v>140</v>
      </c>
      <c r="K26" s="114">
        <v>6</v>
      </c>
      <c r="L26" s="116">
        <v>4.2857142857142856</v>
      </c>
    </row>
    <row r="27" spans="1:12" s="110" customFormat="1" ht="15" customHeight="1" x14ac:dyDescent="0.2">
      <c r="A27" s="120"/>
      <c r="B27" s="119"/>
      <c r="D27" s="259" t="s">
        <v>106</v>
      </c>
      <c r="E27" s="113">
        <v>41.780821917808218</v>
      </c>
      <c r="F27" s="115">
        <v>61</v>
      </c>
      <c r="G27" s="114">
        <v>57</v>
      </c>
      <c r="H27" s="114">
        <v>66</v>
      </c>
      <c r="I27" s="114">
        <v>65</v>
      </c>
      <c r="J27" s="140">
        <v>66</v>
      </c>
      <c r="K27" s="114">
        <v>-5</v>
      </c>
      <c r="L27" s="116">
        <v>-7.5757575757575761</v>
      </c>
    </row>
    <row r="28" spans="1:12" s="110" customFormat="1" ht="15" customHeight="1" x14ac:dyDescent="0.2">
      <c r="A28" s="120"/>
      <c r="B28" s="119"/>
      <c r="D28" s="259" t="s">
        <v>107</v>
      </c>
      <c r="E28" s="113">
        <v>58.219178082191782</v>
      </c>
      <c r="F28" s="115">
        <v>85</v>
      </c>
      <c r="G28" s="114">
        <v>93</v>
      </c>
      <c r="H28" s="114">
        <v>106</v>
      </c>
      <c r="I28" s="114">
        <v>80</v>
      </c>
      <c r="J28" s="140">
        <v>74</v>
      </c>
      <c r="K28" s="114">
        <v>11</v>
      </c>
      <c r="L28" s="116">
        <v>14.864864864864865</v>
      </c>
    </row>
    <row r="29" spans="1:12" s="110" customFormat="1" ht="24" customHeight="1" x14ac:dyDescent="0.2">
      <c r="A29" s="604" t="s">
        <v>189</v>
      </c>
      <c r="B29" s="605"/>
      <c r="C29" s="605"/>
      <c r="D29" s="606"/>
      <c r="E29" s="113">
        <v>92.750890425309024</v>
      </c>
      <c r="F29" s="115">
        <v>8854</v>
      </c>
      <c r="G29" s="114">
        <v>9251</v>
      </c>
      <c r="H29" s="114">
        <v>9417</v>
      </c>
      <c r="I29" s="114">
        <v>9430</v>
      </c>
      <c r="J29" s="140">
        <v>9167</v>
      </c>
      <c r="K29" s="114">
        <v>-313</v>
      </c>
      <c r="L29" s="116">
        <v>-3.4144212937711358</v>
      </c>
    </row>
    <row r="30" spans="1:12" s="110" customFormat="1" ht="15" customHeight="1" x14ac:dyDescent="0.2">
      <c r="A30" s="120"/>
      <c r="B30" s="119"/>
      <c r="C30" s="258" t="s">
        <v>106</v>
      </c>
      <c r="E30" s="113">
        <v>37.779534673593858</v>
      </c>
      <c r="F30" s="115">
        <v>3345</v>
      </c>
      <c r="G30" s="114">
        <v>3511</v>
      </c>
      <c r="H30" s="114">
        <v>3596</v>
      </c>
      <c r="I30" s="114">
        <v>3601</v>
      </c>
      <c r="J30" s="140">
        <v>3466</v>
      </c>
      <c r="K30" s="114">
        <v>-121</v>
      </c>
      <c r="L30" s="116">
        <v>-3.491055972302366</v>
      </c>
    </row>
    <row r="31" spans="1:12" s="110" customFormat="1" ht="15" customHeight="1" x14ac:dyDescent="0.2">
      <c r="A31" s="120"/>
      <c r="B31" s="119"/>
      <c r="C31" s="258" t="s">
        <v>107</v>
      </c>
      <c r="E31" s="113">
        <v>62.220465326406142</v>
      </c>
      <c r="F31" s="115">
        <v>5509</v>
      </c>
      <c r="G31" s="114">
        <v>5740</v>
      </c>
      <c r="H31" s="114">
        <v>5821</v>
      </c>
      <c r="I31" s="114">
        <v>5829</v>
      </c>
      <c r="J31" s="140">
        <v>5701</v>
      </c>
      <c r="K31" s="114">
        <v>-192</v>
      </c>
      <c r="L31" s="116">
        <v>-3.3678302052271532</v>
      </c>
    </row>
    <row r="32" spans="1:12" s="110" customFormat="1" ht="15" customHeight="1" x14ac:dyDescent="0.2">
      <c r="A32" s="120"/>
      <c r="B32" s="119" t="s">
        <v>117</v>
      </c>
      <c r="C32" s="258"/>
      <c r="E32" s="113">
        <v>7.0500733291430961</v>
      </c>
      <c r="F32" s="114">
        <v>673</v>
      </c>
      <c r="G32" s="114">
        <v>679</v>
      </c>
      <c r="H32" s="114">
        <v>697</v>
      </c>
      <c r="I32" s="114">
        <v>723</v>
      </c>
      <c r="J32" s="140">
        <v>679</v>
      </c>
      <c r="K32" s="114">
        <v>-6</v>
      </c>
      <c r="L32" s="116">
        <v>-0.88365243004418259</v>
      </c>
    </row>
    <row r="33" spans="1:12" s="110" customFormat="1" ht="15" customHeight="1" x14ac:dyDescent="0.2">
      <c r="A33" s="120"/>
      <c r="B33" s="119"/>
      <c r="C33" s="258" t="s">
        <v>106</v>
      </c>
      <c r="E33" s="113">
        <v>40.118870728083209</v>
      </c>
      <c r="F33" s="114">
        <v>270</v>
      </c>
      <c r="G33" s="114">
        <v>275</v>
      </c>
      <c r="H33" s="114">
        <v>288</v>
      </c>
      <c r="I33" s="114">
        <v>296</v>
      </c>
      <c r="J33" s="140">
        <v>271</v>
      </c>
      <c r="K33" s="114">
        <v>-1</v>
      </c>
      <c r="L33" s="116">
        <v>-0.36900369003690037</v>
      </c>
    </row>
    <row r="34" spans="1:12" s="110" customFormat="1" ht="15" customHeight="1" x14ac:dyDescent="0.2">
      <c r="A34" s="120"/>
      <c r="B34" s="119"/>
      <c r="C34" s="258" t="s">
        <v>107</v>
      </c>
      <c r="E34" s="113">
        <v>59.881129271916791</v>
      </c>
      <c r="F34" s="114">
        <v>403</v>
      </c>
      <c r="G34" s="114">
        <v>404</v>
      </c>
      <c r="H34" s="114">
        <v>409</v>
      </c>
      <c r="I34" s="114">
        <v>427</v>
      </c>
      <c r="J34" s="140">
        <v>408</v>
      </c>
      <c r="K34" s="114">
        <v>-5</v>
      </c>
      <c r="L34" s="116">
        <v>-1.2254901960784315</v>
      </c>
    </row>
    <row r="35" spans="1:12" s="110" customFormat="1" ht="24" customHeight="1" x14ac:dyDescent="0.2">
      <c r="A35" s="604" t="s">
        <v>192</v>
      </c>
      <c r="B35" s="605"/>
      <c r="C35" s="605"/>
      <c r="D35" s="606"/>
      <c r="E35" s="113">
        <v>14.246804944479363</v>
      </c>
      <c r="F35" s="114">
        <v>1360</v>
      </c>
      <c r="G35" s="114">
        <v>1460</v>
      </c>
      <c r="H35" s="114">
        <v>1545</v>
      </c>
      <c r="I35" s="114">
        <v>1604</v>
      </c>
      <c r="J35" s="114">
        <v>1532</v>
      </c>
      <c r="K35" s="318">
        <v>-172</v>
      </c>
      <c r="L35" s="319">
        <v>-11.22715404699739</v>
      </c>
    </row>
    <row r="36" spans="1:12" s="110" customFormat="1" ht="15" customHeight="1" x14ac:dyDescent="0.2">
      <c r="A36" s="120"/>
      <c r="B36" s="119"/>
      <c r="C36" s="258" t="s">
        <v>106</v>
      </c>
      <c r="E36" s="113">
        <v>38.014705882352942</v>
      </c>
      <c r="F36" s="114">
        <v>517</v>
      </c>
      <c r="G36" s="114">
        <v>550</v>
      </c>
      <c r="H36" s="114">
        <v>599</v>
      </c>
      <c r="I36" s="114">
        <v>645</v>
      </c>
      <c r="J36" s="114">
        <v>578</v>
      </c>
      <c r="K36" s="318">
        <v>-61</v>
      </c>
      <c r="L36" s="116">
        <v>-10.553633217993079</v>
      </c>
    </row>
    <row r="37" spans="1:12" s="110" customFormat="1" ht="15" customHeight="1" x14ac:dyDescent="0.2">
      <c r="A37" s="120"/>
      <c r="B37" s="119"/>
      <c r="C37" s="258" t="s">
        <v>107</v>
      </c>
      <c r="E37" s="113">
        <v>61.985294117647058</v>
      </c>
      <c r="F37" s="114">
        <v>843</v>
      </c>
      <c r="G37" s="114">
        <v>910</v>
      </c>
      <c r="H37" s="114">
        <v>946</v>
      </c>
      <c r="I37" s="114">
        <v>959</v>
      </c>
      <c r="J37" s="140">
        <v>954</v>
      </c>
      <c r="K37" s="114">
        <v>-111</v>
      </c>
      <c r="L37" s="116">
        <v>-11.635220125786164</v>
      </c>
    </row>
    <row r="38" spans="1:12" s="110" customFormat="1" ht="15" customHeight="1" x14ac:dyDescent="0.2">
      <c r="A38" s="120"/>
      <c r="B38" s="119" t="s">
        <v>328</v>
      </c>
      <c r="C38" s="258"/>
      <c r="E38" s="113">
        <v>61.826943222292059</v>
      </c>
      <c r="F38" s="114">
        <v>5902</v>
      </c>
      <c r="G38" s="114">
        <v>6128</v>
      </c>
      <c r="H38" s="114">
        <v>6200</v>
      </c>
      <c r="I38" s="114">
        <v>6170</v>
      </c>
      <c r="J38" s="140">
        <v>5988</v>
      </c>
      <c r="K38" s="114">
        <v>-86</v>
      </c>
      <c r="L38" s="116">
        <v>-1.4362057448229792</v>
      </c>
    </row>
    <row r="39" spans="1:12" s="110" customFormat="1" ht="15" customHeight="1" x14ac:dyDescent="0.2">
      <c r="A39" s="120"/>
      <c r="B39" s="119"/>
      <c r="C39" s="258" t="s">
        <v>106</v>
      </c>
      <c r="E39" s="113">
        <v>37.139952558454759</v>
      </c>
      <c r="F39" s="115">
        <v>2192</v>
      </c>
      <c r="G39" s="114">
        <v>2308</v>
      </c>
      <c r="H39" s="114">
        <v>2361</v>
      </c>
      <c r="I39" s="114">
        <v>2332</v>
      </c>
      <c r="J39" s="140">
        <v>2244</v>
      </c>
      <c r="K39" s="114">
        <v>-52</v>
      </c>
      <c r="L39" s="116">
        <v>-2.3172905525846703</v>
      </c>
    </row>
    <row r="40" spans="1:12" s="110" customFormat="1" ht="15" customHeight="1" x14ac:dyDescent="0.2">
      <c r="A40" s="120"/>
      <c r="B40" s="119"/>
      <c r="C40" s="258" t="s">
        <v>107</v>
      </c>
      <c r="E40" s="113">
        <v>62.860047441545241</v>
      </c>
      <c r="F40" s="115">
        <v>3710</v>
      </c>
      <c r="G40" s="114">
        <v>3820</v>
      </c>
      <c r="H40" s="114">
        <v>3839</v>
      </c>
      <c r="I40" s="114">
        <v>3838</v>
      </c>
      <c r="J40" s="140">
        <v>3744</v>
      </c>
      <c r="K40" s="114">
        <v>-34</v>
      </c>
      <c r="L40" s="116">
        <v>-0.90811965811965811</v>
      </c>
    </row>
    <row r="41" spans="1:12" s="110" customFormat="1" ht="15" customHeight="1" x14ac:dyDescent="0.2">
      <c r="A41" s="120"/>
      <c r="B41" s="320" t="s">
        <v>516</v>
      </c>
      <c r="C41" s="258"/>
      <c r="E41" s="113">
        <v>7.1967316153362662</v>
      </c>
      <c r="F41" s="115">
        <v>687</v>
      </c>
      <c r="G41" s="114">
        <v>702</v>
      </c>
      <c r="H41" s="114">
        <v>692</v>
      </c>
      <c r="I41" s="114">
        <v>687</v>
      </c>
      <c r="J41" s="140">
        <v>642</v>
      </c>
      <c r="K41" s="114">
        <v>45</v>
      </c>
      <c r="L41" s="116">
        <v>7.009345794392523</v>
      </c>
    </row>
    <row r="42" spans="1:12" s="110" customFormat="1" ht="15" customHeight="1" x14ac:dyDescent="0.2">
      <c r="A42" s="120"/>
      <c r="B42" s="119"/>
      <c r="C42" s="268" t="s">
        <v>106</v>
      </c>
      <c r="D42" s="182"/>
      <c r="E42" s="113">
        <v>47.889374090247451</v>
      </c>
      <c r="F42" s="115">
        <v>329</v>
      </c>
      <c r="G42" s="114">
        <v>332</v>
      </c>
      <c r="H42" s="114">
        <v>323</v>
      </c>
      <c r="I42" s="114">
        <v>315</v>
      </c>
      <c r="J42" s="140">
        <v>304</v>
      </c>
      <c r="K42" s="114">
        <v>25</v>
      </c>
      <c r="L42" s="116">
        <v>8.223684210526315</v>
      </c>
    </row>
    <row r="43" spans="1:12" s="110" customFormat="1" ht="15" customHeight="1" x14ac:dyDescent="0.2">
      <c r="A43" s="120"/>
      <c r="B43" s="119"/>
      <c r="C43" s="268" t="s">
        <v>107</v>
      </c>
      <c r="D43" s="182"/>
      <c r="E43" s="113">
        <v>52.110625909752549</v>
      </c>
      <c r="F43" s="115">
        <v>358</v>
      </c>
      <c r="G43" s="114">
        <v>370</v>
      </c>
      <c r="H43" s="114">
        <v>369</v>
      </c>
      <c r="I43" s="114">
        <v>372</v>
      </c>
      <c r="J43" s="140">
        <v>338</v>
      </c>
      <c r="K43" s="114">
        <v>20</v>
      </c>
      <c r="L43" s="116">
        <v>5.9171597633136095</v>
      </c>
    </row>
    <row r="44" spans="1:12" s="110" customFormat="1" ht="15" customHeight="1" x14ac:dyDescent="0.2">
      <c r="A44" s="120"/>
      <c r="B44" s="119" t="s">
        <v>205</v>
      </c>
      <c r="C44" s="268"/>
      <c r="D44" s="182"/>
      <c r="E44" s="113">
        <v>16.729520217892311</v>
      </c>
      <c r="F44" s="115">
        <v>1597</v>
      </c>
      <c r="G44" s="114">
        <v>1657</v>
      </c>
      <c r="H44" s="114">
        <v>1694</v>
      </c>
      <c r="I44" s="114">
        <v>1710</v>
      </c>
      <c r="J44" s="140">
        <v>1702</v>
      </c>
      <c r="K44" s="114">
        <v>-105</v>
      </c>
      <c r="L44" s="116">
        <v>-6.169212690951821</v>
      </c>
    </row>
    <row r="45" spans="1:12" s="110" customFormat="1" ht="15" customHeight="1" x14ac:dyDescent="0.2">
      <c r="A45" s="120"/>
      <c r="B45" s="119"/>
      <c r="C45" s="268" t="s">
        <v>106</v>
      </c>
      <c r="D45" s="182"/>
      <c r="E45" s="113">
        <v>36.192861615529118</v>
      </c>
      <c r="F45" s="115">
        <v>578</v>
      </c>
      <c r="G45" s="114">
        <v>596</v>
      </c>
      <c r="H45" s="114">
        <v>601</v>
      </c>
      <c r="I45" s="114">
        <v>606</v>
      </c>
      <c r="J45" s="140">
        <v>612</v>
      </c>
      <c r="K45" s="114">
        <v>-34</v>
      </c>
      <c r="L45" s="116">
        <v>-5.5555555555555554</v>
      </c>
    </row>
    <row r="46" spans="1:12" s="110" customFormat="1" ht="15" customHeight="1" x14ac:dyDescent="0.2">
      <c r="A46" s="123"/>
      <c r="B46" s="124"/>
      <c r="C46" s="260" t="s">
        <v>107</v>
      </c>
      <c r="D46" s="261"/>
      <c r="E46" s="125">
        <v>63.807138384470882</v>
      </c>
      <c r="F46" s="143">
        <v>1019</v>
      </c>
      <c r="G46" s="144">
        <v>1061</v>
      </c>
      <c r="H46" s="144">
        <v>1093</v>
      </c>
      <c r="I46" s="144">
        <v>1104</v>
      </c>
      <c r="J46" s="145">
        <v>1090</v>
      </c>
      <c r="K46" s="144">
        <v>-71</v>
      </c>
      <c r="L46" s="146">
        <v>-6.5137614678899078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9546</v>
      </c>
      <c r="E11" s="114">
        <v>9947</v>
      </c>
      <c r="F11" s="114">
        <v>10131</v>
      </c>
      <c r="G11" s="114">
        <v>10171</v>
      </c>
      <c r="H11" s="140">
        <v>9864</v>
      </c>
      <c r="I11" s="115">
        <v>-318</v>
      </c>
      <c r="J11" s="116">
        <v>-3.223844282238443</v>
      </c>
    </row>
    <row r="12" spans="1:15" s="110" customFormat="1" ht="24.95" customHeight="1" x14ac:dyDescent="0.2">
      <c r="A12" s="193" t="s">
        <v>132</v>
      </c>
      <c r="B12" s="194" t="s">
        <v>133</v>
      </c>
      <c r="C12" s="113">
        <v>1.581814372512047</v>
      </c>
      <c r="D12" s="115">
        <v>151</v>
      </c>
      <c r="E12" s="114">
        <v>152</v>
      </c>
      <c r="F12" s="114">
        <v>171</v>
      </c>
      <c r="G12" s="114">
        <v>169</v>
      </c>
      <c r="H12" s="140">
        <v>153</v>
      </c>
      <c r="I12" s="115">
        <v>-2</v>
      </c>
      <c r="J12" s="116">
        <v>-1.3071895424836601</v>
      </c>
    </row>
    <row r="13" spans="1:15" s="110" customFormat="1" ht="24.95" customHeight="1" x14ac:dyDescent="0.2">
      <c r="A13" s="193" t="s">
        <v>134</v>
      </c>
      <c r="B13" s="199" t="s">
        <v>214</v>
      </c>
      <c r="C13" s="113">
        <v>0.57615755290173898</v>
      </c>
      <c r="D13" s="115">
        <v>55</v>
      </c>
      <c r="E13" s="114">
        <v>56</v>
      </c>
      <c r="F13" s="114">
        <v>55</v>
      </c>
      <c r="G13" s="114">
        <v>51</v>
      </c>
      <c r="H13" s="140">
        <v>52</v>
      </c>
      <c r="I13" s="115">
        <v>3</v>
      </c>
      <c r="J13" s="116">
        <v>5.7692307692307692</v>
      </c>
    </row>
    <row r="14" spans="1:15" s="287" customFormat="1" ht="24.95" customHeight="1" x14ac:dyDescent="0.2">
      <c r="A14" s="193" t="s">
        <v>215</v>
      </c>
      <c r="B14" s="199" t="s">
        <v>137</v>
      </c>
      <c r="C14" s="113">
        <v>9.4804106432013402</v>
      </c>
      <c r="D14" s="115">
        <v>905</v>
      </c>
      <c r="E14" s="114">
        <v>921</v>
      </c>
      <c r="F14" s="114">
        <v>934</v>
      </c>
      <c r="G14" s="114">
        <v>938</v>
      </c>
      <c r="H14" s="140">
        <v>939</v>
      </c>
      <c r="I14" s="115">
        <v>-34</v>
      </c>
      <c r="J14" s="116">
        <v>-3.6208732694355699</v>
      </c>
      <c r="K14" s="110"/>
      <c r="L14" s="110"/>
      <c r="M14" s="110"/>
      <c r="N14" s="110"/>
      <c r="O14" s="110"/>
    </row>
    <row r="15" spans="1:15" s="110" customFormat="1" ht="24.95" customHeight="1" x14ac:dyDescent="0.2">
      <c r="A15" s="193" t="s">
        <v>216</v>
      </c>
      <c r="B15" s="199" t="s">
        <v>217</v>
      </c>
      <c r="C15" s="113">
        <v>4.8921014037293107</v>
      </c>
      <c r="D15" s="115">
        <v>467</v>
      </c>
      <c r="E15" s="114">
        <v>473</v>
      </c>
      <c r="F15" s="114">
        <v>476</v>
      </c>
      <c r="G15" s="114">
        <v>472</v>
      </c>
      <c r="H15" s="140">
        <v>468</v>
      </c>
      <c r="I15" s="115">
        <v>-1</v>
      </c>
      <c r="J15" s="116">
        <v>-0.21367521367521367</v>
      </c>
    </row>
    <row r="16" spans="1:15" s="287" customFormat="1" ht="24.95" customHeight="1" x14ac:dyDescent="0.2">
      <c r="A16" s="193" t="s">
        <v>218</v>
      </c>
      <c r="B16" s="199" t="s">
        <v>141</v>
      </c>
      <c r="C16" s="113">
        <v>3.0064948669599834</v>
      </c>
      <c r="D16" s="115">
        <v>287</v>
      </c>
      <c r="E16" s="114">
        <v>295</v>
      </c>
      <c r="F16" s="114">
        <v>303</v>
      </c>
      <c r="G16" s="114">
        <v>310</v>
      </c>
      <c r="H16" s="140">
        <v>313</v>
      </c>
      <c r="I16" s="115">
        <v>-26</v>
      </c>
      <c r="J16" s="116">
        <v>-8.3067092651757193</v>
      </c>
      <c r="K16" s="110"/>
      <c r="L16" s="110"/>
      <c r="M16" s="110"/>
      <c r="N16" s="110"/>
      <c r="O16" s="110"/>
    </row>
    <row r="17" spans="1:15" s="110" customFormat="1" ht="24.95" customHeight="1" x14ac:dyDescent="0.2">
      <c r="A17" s="193" t="s">
        <v>142</v>
      </c>
      <c r="B17" s="199" t="s">
        <v>220</v>
      </c>
      <c r="C17" s="113">
        <v>1.581814372512047</v>
      </c>
      <c r="D17" s="115">
        <v>151</v>
      </c>
      <c r="E17" s="114">
        <v>153</v>
      </c>
      <c r="F17" s="114">
        <v>155</v>
      </c>
      <c r="G17" s="114">
        <v>156</v>
      </c>
      <c r="H17" s="140">
        <v>158</v>
      </c>
      <c r="I17" s="115">
        <v>-7</v>
      </c>
      <c r="J17" s="116">
        <v>-4.4303797468354427</v>
      </c>
    </row>
    <row r="18" spans="1:15" s="287" customFormat="1" ht="24.95" customHeight="1" x14ac:dyDescent="0.2">
      <c r="A18" s="201" t="s">
        <v>144</v>
      </c>
      <c r="B18" s="202" t="s">
        <v>145</v>
      </c>
      <c r="C18" s="113">
        <v>4.808296668761785</v>
      </c>
      <c r="D18" s="115">
        <v>459</v>
      </c>
      <c r="E18" s="114">
        <v>466</v>
      </c>
      <c r="F18" s="114">
        <v>466</v>
      </c>
      <c r="G18" s="114">
        <v>459</v>
      </c>
      <c r="H18" s="140">
        <v>452</v>
      </c>
      <c r="I18" s="115">
        <v>7</v>
      </c>
      <c r="J18" s="116">
        <v>1.5486725663716814</v>
      </c>
      <c r="K18" s="110"/>
      <c r="L18" s="110"/>
      <c r="M18" s="110"/>
      <c r="N18" s="110"/>
      <c r="O18" s="110"/>
    </row>
    <row r="19" spans="1:15" s="110" customFormat="1" ht="24.95" customHeight="1" x14ac:dyDescent="0.2">
      <c r="A19" s="193" t="s">
        <v>146</v>
      </c>
      <c r="B19" s="199" t="s">
        <v>147</v>
      </c>
      <c r="C19" s="113">
        <v>15.063901110412738</v>
      </c>
      <c r="D19" s="115">
        <v>1438</v>
      </c>
      <c r="E19" s="114">
        <v>1455</v>
      </c>
      <c r="F19" s="114">
        <v>1453</v>
      </c>
      <c r="G19" s="114">
        <v>1477</v>
      </c>
      <c r="H19" s="140">
        <v>1437</v>
      </c>
      <c r="I19" s="115">
        <v>1</v>
      </c>
      <c r="J19" s="116">
        <v>6.9589422407794019E-2</v>
      </c>
    </row>
    <row r="20" spans="1:15" s="287" customFormat="1" ht="24.95" customHeight="1" x14ac:dyDescent="0.2">
      <c r="A20" s="193" t="s">
        <v>148</v>
      </c>
      <c r="B20" s="199" t="s">
        <v>149</v>
      </c>
      <c r="C20" s="113">
        <v>4.4730777288916821</v>
      </c>
      <c r="D20" s="115">
        <v>427</v>
      </c>
      <c r="E20" s="114">
        <v>440</v>
      </c>
      <c r="F20" s="114">
        <v>431</v>
      </c>
      <c r="G20" s="114">
        <v>428</v>
      </c>
      <c r="H20" s="140">
        <v>418</v>
      </c>
      <c r="I20" s="115">
        <v>9</v>
      </c>
      <c r="J20" s="116">
        <v>2.1531100478468899</v>
      </c>
      <c r="K20" s="110"/>
      <c r="L20" s="110"/>
      <c r="M20" s="110"/>
      <c r="N20" s="110"/>
      <c r="O20" s="110"/>
    </row>
    <row r="21" spans="1:15" s="110" customFormat="1" ht="24.95" customHeight="1" x14ac:dyDescent="0.2">
      <c r="A21" s="201" t="s">
        <v>150</v>
      </c>
      <c r="B21" s="202" t="s">
        <v>151</v>
      </c>
      <c r="C21" s="113">
        <v>13.712549759061387</v>
      </c>
      <c r="D21" s="115">
        <v>1309</v>
      </c>
      <c r="E21" s="114">
        <v>1467</v>
      </c>
      <c r="F21" s="114">
        <v>1569</v>
      </c>
      <c r="G21" s="114">
        <v>1611</v>
      </c>
      <c r="H21" s="140">
        <v>1359</v>
      </c>
      <c r="I21" s="115">
        <v>-50</v>
      </c>
      <c r="J21" s="116">
        <v>-3.6791758646063282</v>
      </c>
    </row>
    <row r="22" spans="1:15" s="110" customFormat="1" ht="24.95" customHeight="1" x14ac:dyDescent="0.2">
      <c r="A22" s="201" t="s">
        <v>152</v>
      </c>
      <c r="B22" s="199" t="s">
        <v>153</v>
      </c>
      <c r="C22" s="113">
        <v>10.758432851456107</v>
      </c>
      <c r="D22" s="115">
        <v>1027</v>
      </c>
      <c r="E22" s="114">
        <v>1017</v>
      </c>
      <c r="F22" s="114">
        <v>1033</v>
      </c>
      <c r="G22" s="114">
        <v>1033</v>
      </c>
      <c r="H22" s="140">
        <v>1057</v>
      </c>
      <c r="I22" s="115">
        <v>-30</v>
      </c>
      <c r="J22" s="116">
        <v>-2.838221381267739</v>
      </c>
    </row>
    <row r="23" spans="1:15" s="110" customFormat="1" ht="24.95" customHeight="1" x14ac:dyDescent="0.2">
      <c r="A23" s="193" t="s">
        <v>154</v>
      </c>
      <c r="B23" s="199" t="s">
        <v>155</v>
      </c>
      <c r="C23" s="113">
        <v>1.1208883301906558</v>
      </c>
      <c r="D23" s="115">
        <v>107</v>
      </c>
      <c r="E23" s="114">
        <v>101</v>
      </c>
      <c r="F23" s="114">
        <v>108</v>
      </c>
      <c r="G23" s="114">
        <v>109</v>
      </c>
      <c r="H23" s="140">
        <v>106</v>
      </c>
      <c r="I23" s="115">
        <v>1</v>
      </c>
      <c r="J23" s="116">
        <v>0.94339622641509435</v>
      </c>
    </row>
    <row r="24" spans="1:15" s="110" customFormat="1" ht="24.95" customHeight="1" x14ac:dyDescent="0.2">
      <c r="A24" s="193" t="s">
        <v>156</v>
      </c>
      <c r="B24" s="199" t="s">
        <v>221</v>
      </c>
      <c r="C24" s="113">
        <v>7.2805363503037919</v>
      </c>
      <c r="D24" s="115">
        <v>695</v>
      </c>
      <c r="E24" s="114">
        <v>685</v>
      </c>
      <c r="F24" s="114">
        <v>709</v>
      </c>
      <c r="G24" s="114">
        <v>703</v>
      </c>
      <c r="H24" s="140">
        <v>701</v>
      </c>
      <c r="I24" s="115">
        <v>-6</v>
      </c>
      <c r="J24" s="116">
        <v>-0.85592011412268187</v>
      </c>
    </row>
    <row r="25" spans="1:15" s="110" customFormat="1" ht="24.95" customHeight="1" x14ac:dyDescent="0.2">
      <c r="A25" s="193" t="s">
        <v>222</v>
      </c>
      <c r="B25" s="204" t="s">
        <v>159</v>
      </c>
      <c r="C25" s="113">
        <v>5.7510999371464484</v>
      </c>
      <c r="D25" s="115">
        <v>549</v>
      </c>
      <c r="E25" s="114">
        <v>704</v>
      </c>
      <c r="F25" s="114">
        <v>709</v>
      </c>
      <c r="G25" s="114">
        <v>682</v>
      </c>
      <c r="H25" s="140">
        <v>717</v>
      </c>
      <c r="I25" s="115">
        <v>-168</v>
      </c>
      <c r="J25" s="116">
        <v>-23.430962343096233</v>
      </c>
    </row>
    <row r="26" spans="1:15" s="110" customFormat="1" ht="24.95" customHeight="1" x14ac:dyDescent="0.2">
      <c r="A26" s="201">
        <v>782.78300000000002</v>
      </c>
      <c r="B26" s="203" t="s">
        <v>160</v>
      </c>
      <c r="C26" s="113">
        <v>4.1902367483762831E-2</v>
      </c>
      <c r="D26" s="115">
        <v>4</v>
      </c>
      <c r="E26" s="114">
        <v>4</v>
      </c>
      <c r="F26" s="114">
        <v>3</v>
      </c>
      <c r="G26" s="114">
        <v>5</v>
      </c>
      <c r="H26" s="140">
        <v>3</v>
      </c>
      <c r="I26" s="115">
        <v>1</v>
      </c>
      <c r="J26" s="116">
        <v>33.333333333333336</v>
      </c>
    </row>
    <row r="27" spans="1:15" s="110" customFormat="1" ht="24.95" customHeight="1" x14ac:dyDescent="0.2">
      <c r="A27" s="193" t="s">
        <v>161</v>
      </c>
      <c r="B27" s="199" t="s">
        <v>162</v>
      </c>
      <c r="C27" s="113">
        <v>2.4198617221873038</v>
      </c>
      <c r="D27" s="115">
        <v>231</v>
      </c>
      <c r="E27" s="114">
        <v>227</v>
      </c>
      <c r="F27" s="114">
        <v>235</v>
      </c>
      <c r="G27" s="114">
        <v>249</v>
      </c>
      <c r="H27" s="140">
        <v>239</v>
      </c>
      <c r="I27" s="115">
        <v>-8</v>
      </c>
      <c r="J27" s="116">
        <v>-3.3472803347280333</v>
      </c>
    </row>
    <row r="28" spans="1:15" s="110" customFormat="1" ht="24.95" customHeight="1" x14ac:dyDescent="0.2">
      <c r="A28" s="193" t="s">
        <v>163</v>
      </c>
      <c r="B28" s="199" t="s">
        <v>164</v>
      </c>
      <c r="C28" s="113">
        <v>2.0322648229624973</v>
      </c>
      <c r="D28" s="115">
        <v>194</v>
      </c>
      <c r="E28" s="114">
        <v>199</v>
      </c>
      <c r="F28" s="114">
        <v>194</v>
      </c>
      <c r="G28" s="114">
        <v>199</v>
      </c>
      <c r="H28" s="140">
        <v>196</v>
      </c>
      <c r="I28" s="115">
        <v>-2</v>
      </c>
      <c r="J28" s="116">
        <v>-1.0204081632653061</v>
      </c>
    </row>
    <row r="29" spans="1:15" s="110" customFormat="1" ht="24.95" customHeight="1" x14ac:dyDescent="0.2">
      <c r="A29" s="193">
        <v>86</v>
      </c>
      <c r="B29" s="199" t="s">
        <v>165</v>
      </c>
      <c r="C29" s="113">
        <v>5.9501361826943224</v>
      </c>
      <c r="D29" s="115">
        <v>568</v>
      </c>
      <c r="E29" s="114">
        <v>560</v>
      </c>
      <c r="F29" s="114">
        <v>553</v>
      </c>
      <c r="G29" s="114">
        <v>533</v>
      </c>
      <c r="H29" s="140">
        <v>544</v>
      </c>
      <c r="I29" s="115">
        <v>24</v>
      </c>
      <c r="J29" s="116">
        <v>4.4117647058823533</v>
      </c>
    </row>
    <row r="30" spans="1:15" s="110" customFormat="1" ht="24.95" customHeight="1" x14ac:dyDescent="0.2">
      <c r="A30" s="193">
        <v>87.88</v>
      </c>
      <c r="B30" s="204" t="s">
        <v>166</v>
      </c>
      <c r="C30" s="113">
        <v>4.3054682589566307</v>
      </c>
      <c r="D30" s="115">
        <v>411</v>
      </c>
      <c r="E30" s="114">
        <v>419</v>
      </c>
      <c r="F30" s="114">
        <v>423</v>
      </c>
      <c r="G30" s="114">
        <v>412</v>
      </c>
      <c r="H30" s="140">
        <v>419</v>
      </c>
      <c r="I30" s="115">
        <v>-8</v>
      </c>
      <c r="J30" s="116">
        <v>-1.909307875894988</v>
      </c>
    </row>
    <row r="31" spans="1:15" s="110" customFormat="1" ht="24.95" customHeight="1" x14ac:dyDescent="0.2">
      <c r="A31" s="193" t="s">
        <v>167</v>
      </c>
      <c r="B31" s="199" t="s">
        <v>168</v>
      </c>
      <c r="C31" s="113">
        <v>10.643201340875759</v>
      </c>
      <c r="D31" s="115">
        <v>1016</v>
      </c>
      <c r="E31" s="114">
        <v>1074</v>
      </c>
      <c r="F31" s="114">
        <v>1085</v>
      </c>
      <c r="G31" s="114">
        <v>1113</v>
      </c>
      <c r="H31" s="140">
        <v>1072</v>
      </c>
      <c r="I31" s="115">
        <v>-56</v>
      </c>
      <c r="J31" s="116">
        <v>-5.2238805970149258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1.581814372512047</v>
      </c>
      <c r="D34" s="115">
        <v>151</v>
      </c>
      <c r="E34" s="114">
        <v>152</v>
      </c>
      <c r="F34" s="114">
        <v>171</v>
      </c>
      <c r="G34" s="114">
        <v>169</v>
      </c>
      <c r="H34" s="140">
        <v>153</v>
      </c>
      <c r="I34" s="115">
        <v>-2</v>
      </c>
      <c r="J34" s="116">
        <v>-1.3071895424836601</v>
      </c>
    </row>
    <row r="35" spans="1:10" s="110" customFormat="1" ht="24.95" customHeight="1" x14ac:dyDescent="0.2">
      <c r="A35" s="292" t="s">
        <v>171</v>
      </c>
      <c r="B35" s="293" t="s">
        <v>172</v>
      </c>
      <c r="C35" s="113">
        <v>14.864864864864865</v>
      </c>
      <c r="D35" s="115">
        <v>1419</v>
      </c>
      <c r="E35" s="114">
        <v>1443</v>
      </c>
      <c r="F35" s="114">
        <v>1455</v>
      </c>
      <c r="G35" s="114">
        <v>1448</v>
      </c>
      <c r="H35" s="140">
        <v>1443</v>
      </c>
      <c r="I35" s="115">
        <v>-24</v>
      </c>
      <c r="J35" s="116">
        <v>-1.6632016632016633</v>
      </c>
    </row>
    <row r="36" spans="1:10" s="110" customFormat="1" ht="24.95" customHeight="1" x14ac:dyDescent="0.2">
      <c r="A36" s="294" t="s">
        <v>173</v>
      </c>
      <c r="B36" s="295" t="s">
        <v>174</v>
      </c>
      <c r="C36" s="125">
        <v>83.553320762623088</v>
      </c>
      <c r="D36" s="143">
        <v>7976</v>
      </c>
      <c r="E36" s="144">
        <v>8352</v>
      </c>
      <c r="F36" s="144">
        <v>8505</v>
      </c>
      <c r="G36" s="144">
        <v>8554</v>
      </c>
      <c r="H36" s="145">
        <v>8268</v>
      </c>
      <c r="I36" s="143">
        <v>-292</v>
      </c>
      <c r="J36" s="146">
        <v>-3.5316884373488149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9546</v>
      </c>
      <c r="F11" s="264">
        <v>9947</v>
      </c>
      <c r="G11" s="264">
        <v>10131</v>
      </c>
      <c r="H11" s="264">
        <v>10171</v>
      </c>
      <c r="I11" s="265">
        <v>9864</v>
      </c>
      <c r="J11" s="263">
        <v>-318</v>
      </c>
      <c r="K11" s="266">
        <v>-3.223844282238443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49.402891263356381</v>
      </c>
      <c r="E13" s="115">
        <v>4716</v>
      </c>
      <c r="F13" s="114">
        <v>4945</v>
      </c>
      <c r="G13" s="114">
        <v>5037</v>
      </c>
      <c r="H13" s="114">
        <v>5069</v>
      </c>
      <c r="I13" s="140">
        <v>4940</v>
      </c>
      <c r="J13" s="115">
        <v>-224</v>
      </c>
      <c r="K13" s="116">
        <v>-4.5344129554655872</v>
      </c>
    </row>
    <row r="14" spans="1:15" ht="15.95" customHeight="1" x14ac:dyDescent="0.2">
      <c r="A14" s="306" t="s">
        <v>230</v>
      </c>
      <c r="B14" s="307"/>
      <c r="C14" s="308"/>
      <c r="D14" s="113">
        <v>38.319715063901107</v>
      </c>
      <c r="E14" s="115">
        <v>3658</v>
      </c>
      <c r="F14" s="114">
        <v>3802</v>
      </c>
      <c r="G14" s="114">
        <v>3855</v>
      </c>
      <c r="H14" s="114">
        <v>3844</v>
      </c>
      <c r="I14" s="140">
        <v>3715</v>
      </c>
      <c r="J14" s="115">
        <v>-57</v>
      </c>
      <c r="K14" s="116">
        <v>-1.5343203230148048</v>
      </c>
    </row>
    <row r="15" spans="1:15" ht="15.95" customHeight="1" x14ac:dyDescent="0.2">
      <c r="A15" s="306" t="s">
        <v>231</v>
      </c>
      <c r="B15" s="307"/>
      <c r="C15" s="308"/>
      <c r="D15" s="113">
        <v>5.2168447517284724</v>
      </c>
      <c r="E15" s="115">
        <v>498</v>
      </c>
      <c r="F15" s="114">
        <v>519</v>
      </c>
      <c r="G15" s="114">
        <v>550</v>
      </c>
      <c r="H15" s="114">
        <v>537</v>
      </c>
      <c r="I15" s="140">
        <v>500</v>
      </c>
      <c r="J15" s="115">
        <v>-2</v>
      </c>
      <c r="K15" s="116">
        <v>-0.4</v>
      </c>
    </row>
    <row r="16" spans="1:15" ht="15.95" customHeight="1" x14ac:dyDescent="0.2">
      <c r="A16" s="306" t="s">
        <v>232</v>
      </c>
      <c r="B16" s="307"/>
      <c r="C16" s="308"/>
      <c r="D16" s="113">
        <v>2.5350932327676512</v>
      </c>
      <c r="E16" s="115">
        <v>242</v>
      </c>
      <c r="F16" s="114">
        <v>242</v>
      </c>
      <c r="G16" s="114">
        <v>244</v>
      </c>
      <c r="H16" s="114">
        <v>243</v>
      </c>
      <c r="I16" s="140">
        <v>240</v>
      </c>
      <c r="J16" s="115">
        <v>2</v>
      </c>
      <c r="K16" s="116">
        <v>0.83333333333333337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1.0685103708359522</v>
      </c>
      <c r="E18" s="115">
        <v>102</v>
      </c>
      <c r="F18" s="114">
        <v>96</v>
      </c>
      <c r="G18" s="114">
        <v>97</v>
      </c>
      <c r="H18" s="114">
        <v>98</v>
      </c>
      <c r="I18" s="140">
        <v>87</v>
      </c>
      <c r="J18" s="115">
        <v>15</v>
      </c>
      <c r="K18" s="116">
        <v>17.241379310344829</v>
      </c>
    </row>
    <row r="19" spans="1:11" ht="14.1" customHeight="1" x14ac:dyDescent="0.2">
      <c r="A19" s="306" t="s">
        <v>235</v>
      </c>
      <c r="B19" s="307" t="s">
        <v>236</v>
      </c>
      <c r="C19" s="308"/>
      <c r="D19" s="113">
        <v>0.6704378797402053</v>
      </c>
      <c r="E19" s="115">
        <v>64</v>
      </c>
      <c r="F19" s="114">
        <v>59</v>
      </c>
      <c r="G19" s="114">
        <v>65</v>
      </c>
      <c r="H19" s="114">
        <v>65</v>
      </c>
      <c r="I19" s="140">
        <v>54</v>
      </c>
      <c r="J19" s="115">
        <v>10</v>
      </c>
      <c r="K19" s="116">
        <v>18.518518518518519</v>
      </c>
    </row>
    <row r="20" spans="1:11" ht="14.1" customHeight="1" x14ac:dyDescent="0.2">
      <c r="A20" s="306">
        <v>12</v>
      </c>
      <c r="B20" s="307" t="s">
        <v>237</v>
      </c>
      <c r="C20" s="308"/>
      <c r="D20" s="113">
        <v>1.2465954326419442</v>
      </c>
      <c r="E20" s="115">
        <v>119</v>
      </c>
      <c r="F20" s="114">
        <v>115</v>
      </c>
      <c r="G20" s="114">
        <v>125</v>
      </c>
      <c r="H20" s="114">
        <v>119</v>
      </c>
      <c r="I20" s="140">
        <v>115</v>
      </c>
      <c r="J20" s="115">
        <v>4</v>
      </c>
      <c r="K20" s="116">
        <v>3.4782608695652173</v>
      </c>
    </row>
    <row r="21" spans="1:11" ht="14.1" customHeight="1" x14ac:dyDescent="0.2">
      <c r="A21" s="306">
        <v>21</v>
      </c>
      <c r="B21" s="307" t="s">
        <v>238</v>
      </c>
      <c r="C21" s="308"/>
      <c r="D21" s="113">
        <v>0.10475591870940708</v>
      </c>
      <c r="E21" s="115">
        <v>10</v>
      </c>
      <c r="F21" s="114">
        <v>10</v>
      </c>
      <c r="G21" s="114">
        <v>13</v>
      </c>
      <c r="H21" s="114">
        <v>15</v>
      </c>
      <c r="I21" s="140">
        <v>15</v>
      </c>
      <c r="J21" s="115">
        <v>-5</v>
      </c>
      <c r="K21" s="116">
        <v>-33.333333333333336</v>
      </c>
    </row>
    <row r="22" spans="1:11" ht="14.1" customHeight="1" x14ac:dyDescent="0.2">
      <c r="A22" s="306">
        <v>22</v>
      </c>
      <c r="B22" s="307" t="s">
        <v>239</v>
      </c>
      <c r="C22" s="308"/>
      <c r="D22" s="113">
        <v>0.47140163419233189</v>
      </c>
      <c r="E22" s="115">
        <v>45</v>
      </c>
      <c r="F22" s="114">
        <v>46</v>
      </c>
      <c r="G22" s="114">
        <v>51</v>
      </c>
      <c r="H22" s="114">
        <v>52</v>
      </c>
      <c r="I22" s="140">
        <v>50</v>
      </c>
      <c r="J22" s="115">
        <v>-5</v>
      </c>
      <c r="K22" s="116">
        <v>-10</v>
      </c>
    </row>
    <row r="23" spans="1:11" ht="14.1" customHeight="1" x14ac:dyDescent="0.2">
      <c r="A23" s="306">
        <v>23</v>
      </c>
      <c r="B23" s="307" t="s">
        <v>240</v>
      </c>
      <c r="C23" s="308"/>
      <c r="D23" s="113">
        <v>0.39807249109574688</v>
      </c>
      <c r="E23" s="115">
        <v>38</v>
      </c>
      <c r="F23" s="114">
        <v>35</v>
      </c>
      <c r="G23" s="114">
        <v>38</v>
      </c>
      <c r="H23" s="114">
        <v>34</v>
      </c>
      <c r="I23" s="140">
        <v>34</v>
      </c>
      <c r="J23" s="115">
        <v>4</v>
      </c>
      <c r="K23" s="116">
        <v>11.764705882352942</v>
      </c>
    </row>
    <row r="24" spans="1:11" ht="14.1" customHeight="1" x14ac:dyDescent="0.2">
      <c r="A24" s="306">
        <v>24</v>
      </c>
      <c r="B24" s="307" t="s">
        <v>241</v>
      </c>
      <c r="C24" s="308"/>
      <c r="D24" s="113">
        <v>0.78566939032055316</v>
      </c>
      <c r="E24" s="115">
        <v>75</v>
      </c>
      <c r="F24" s="114">
        <v>77</v>
      </c>
      <c r="G24" s="114">
        <v>84</v>
      </c>
      <c r="H24" s="114">
        <v>86</v>
      </c>
      <c r="I24" s="140">
        <v>84</v>
      </c>
      <c r="J24" s="115">
        <v>-9</v>
      </c>
      <c r="K24" s="116">
        <v>-10.714285714285714</v>
      </c>
    </row>
    <row r="25" spans="1:11" ht="14.1" customHeight="1" x14ac:dyDescent="0.2">
      <c r="A25" s="306">
        <v>25</v>
      </c>
      <c r="B25" s="307" t="s">
        <v>242</v>
      </c>
      <c r="C25" s="308"/>
      <c r="D25" s="113">
        <v>1.2151686570291222</v>
      </c>
      <c r="E25" s="115">
        <v>116</v>
      </c>
      <c r="F25" s="114">
        <v>133</v>
      </c>
      <c r="G25" s="114">
        <v>132</v>
      </c>
      <c r="H25" s="114">
        <v>143</v>
      </c>
      <c r="I25" s="140">
        <v>148</v>
      </c>
      <c r="J25" s="115">
        <v>-32</v>
      </c>
      <c r="K25" s="116">
        <v>-21.621621621621621</v>
      </c>
    </row>
    <row r="26" spans="1:11" ht="14.1" customHeight="1" x14ac:dyDescent="0.2">
      <c r="A26" s="306">
        <v>26</v>
      </c>
      <c r="B26" s="307" t="s">
        <v>243</v>
      </c>
      <c r="C26" s="308"/>
      <c r="D26" s="113">
        <v>1.078985962706893</v>
      </c>
      <c r="E26" s="115">
        <v>103</v>
      </c>
      <c r="F26" s="114">
        <v>108</v>
      </c>
      <c r="G26" s="114">
        <v>104</v>
      </c>
      <c r="H26" s="114">
        <v>110</v>
      </c>
      <c r="I26" s="140">
        <v>115</v>
      </c>
      <c r="J26" s="115">
        <v>-12</v>
      </c>
      <c r="K26" s="116">
        <v>-10.434782608695652</v>
      </c>
    </row>
    <row r="27" spans="1:11" ht="14.1" customHeight="1" x14ac:dyDescent="0.2">
      <c r="A27" s="306">
        <v>27</v>
      </c>
      <c r="B27" s="307" t="s">
        <v>244</v>
      </c>
      <c r="C27" s="308"/>
      <c r="D27" s="113">
        <v>0.35617012361198408</v>
      </c>
      <c r="E27" s="115">
        <v>34</v>
      </c>
      <c r="F27" s="114">
        <v>34</v>
      </c>
      <c r="G27" s="114">
        <v>35</v>
      </c>
      <c r="H27" s="114">
        <v>37</v>
      </c>
      <c r="I27" s="140">
        <v>38</v>
      </c>
      <c r="J27" s="115">
        <v>-4</v>
      </c>
      <c r="K27" s="116">
        <v>-10.526315789473685</v>
      </c>
    </row>
    <row r="28" spans="1:11" ht="14.1" customHeight="1" x14ac:dyDescent="0.2">
      <c r="A28" s="306">
        <v>28</v>
      </c>
      <c r="B28" s="307" t="s">
        <v>245</v>
      </c>
      <c r="C28" s="308"/>
      <c r="D28" s="113">
        <v>0.11523151058034779</v>
      </c>
      <c r="E28" s="115">
        <v>11</v>
      </c>
      <c r="F28" s="114">
        <v>10</v>
      </c>
      <c r="G28" s="114">
        <v>10</v>
      </c>
      <c r="H28" s="114">
        <v>8</v>
      </c>
      <c r="I28" s="140">
        <v>8</v>
      </c>
      <c r="J28" s="115">
        <v>3</v>
      </c>
      <c r="K28" s="116">
        <v>37.5</v>
      </c>
    </row>
    <row r="29" spans="1:11" ht="14.1" customHeight="1" x14ac:dyDescent="0.2">
      <c r="A29" s="306">
        <v>29</v>
      </c>
      <c r="B29" s="307" t="s">
        <v>246</v>
      </c>
      <c r="C29" s="308"/>
      <c r="D29" s="113">
        <v>5.2901738948250578</v>
      </c>
      <c r="E29" s="115">
        <v>505</v>
      </c>
      <c r="F29" s="114">
        <v>551</v>
      </c>
      <c r="G29" s="114">
        <v>567</v>
      </c>
      <c r="H29" s="114">
        <v>591</v>
      </c>
      <c r="I29" s="140">
        <v>532</v>
      </c>
      <c r="J29" s="115">
        <v>-27</v>
      </c>
      <c r="K29" s="116">
        <v>-5.0751879699248121</v>
      </c>
    </row>
    <row r="30" spans="1:11" ht="14.1" customHeight="1" x14ac:dyDescent="0.2">
      <c r="A30" s="306" t="s">
        <v>247</v>
      </c>
      <c r="B30" s="307" t="s">
        <v>248</v>
      </c>
      <c r="C30" s="308"/>
      <c r="D30" s="113">
        <v>0.97423004399748581</v>
      </c>
      <c r="E30" s="115">
        <v>93</v>
      </c>
      <c r="F30" s="114">
        <v>90</v>
      </c>
      <c r="G30" s="114">
        <v>91</v>
      </c>
      <c r="H30" s="114">
        <v>96</v>
      </c>
      <c r="I30" s="140">
        <v>95</v>
      </c>
      <c r="J30" s="115">
        <v>-2</v>
      </c>
      <c r="K30" s="116">
        <v>-2.1052631578947367</v>
      </c>
    </row>
    <row r="31" spans="1:11" ht="14.1" customHeight="1" x14ac:dyDescent="0.2">
      <c r="A31" s="306" t="s">
        <v>249</v>
      </c>
      <c r="B31" s="307" t="s">
        <v>250</v>
      </c>
      <c r="C31" s="308"/>
      <c r="D31" s="113">
        <v>4.2321391158600461</v>
      </c>
      <c r="E31" s="115">
        <v>404</v>
      </c>
      <c r="F31" s="114">
        <v>455</v>
      </c>
      <c r="G31" s="114">
        <v>469</v>
      </c>
      <c r="H31" s="114">
        <v>489</v>
      </c>
      <c r="I31" s="140">
        <v>431</v>
      </c>
      <c r="J31" s="115">
        <v>-27</v>
      </c>
      <c r="K31" s="116">
        <v>-6.2645011600928076</v>
      </c>
    </row>
    <row r="32" spans="1:11" ht="14.1" customHeight="1" x14ac:dyDescent="0.2">
      <c r="A32" s="306">
        <v>31</v>
      </c>
      <c r="B32" s="307" t="s">
        <v>251</v>
      </c>
      <c r="C32" s="308"/>
      <c r="D32" s="113">
        <v>9.4280326838466377E-2</v>
      </c>
      <c r="E32" s="115">
        <v>9</v>
      </c>
      <c r="F32" s="114">
        <v>8</v>
      </c>
      <c r="G32" s="114">
        <v>10</v>
      </c>
      <c r="H32" s="114">
        <v>11</v>
      </c>
      <c r="I32" s="140">
        <v>8</v>
      </c>
      <c r="J32" s="115">
        <v>1</v>
      </c>
      <c r="K32" s="116">
        <v>12.5</v>
      </c>
    </row>
    <row r="33" spans="1:11" ht="14.1" customHeight="1" x14ac:dyDescent="0.2">
      <c r="A33" s="306">
        <v>32</v>
      </c>
      <c r="B33" s="307" t="s">
        <v>252</v>
      </c>
      <c r="C33" s="308"/>
      <c r="D33" s="113">
        <v>0.6704378797402053</v>
      </c>
      <c r="E33" s="115">
        <v>64</v>
      </c>
      <c r="F33" s="114">
        <v>73</v>
      </c>
      <c r="G33" s="114">
        <v>75</v>
      </c>
      <c r="H33" s="114">
        <v>77</v>
      </c>
      <c r="I33" s="140">
        <v>68</v>
      </c>
      <c r="J33" s="115">
        <v>-4</v>
      </c>
      <c r="K33" s="116">
        <v>-5.882352941176471</v>
      </c>
    </row>
    <row r="34" spans="1:11" ht="14.1" customHeight="1" x14ac:dyDescent="0.2">
      <c r="A34" s="306">
        <v>33</v>
      </c>
      <c r="B34" s="307" t="s">
        <v>253</v>
      </c>
      <c r="C34" s="308"/>
      <c r="D34" s="113">
        <v>0.43997485857950974</v>
      </c>
      <c r="E34" s="115">
        <v>42</v>
      </c>
      <c r="F34" s="114">
        <v>41</v>
      </c>
      <c r="G34" s="114">
        <v>41</v>
      </c>
      <c r="H34" s="114">
        <v>40</v>
      </c>
      <c r="I34" s="140">
        <v>37</v>
      </c>
      <c r="J34" s="115">
        <v>5</v>
      </c>
      <c r="K34" s="116">
        <v>13.513513513513514</v>
      </c>
    </row>
    <row r="35" spans="1:11" ht="14.1" customHeight="1" x14ac:dyDescent="0.2">
      <c r="A35" s="306">
        <v>34</v>
      </c>
      <c r="B35" s="307" t="s">
        <v>254</v>
      </c>
      <c r="C35" s="308"/>
      <c r="D35" s="113">
        <v>3.8654934003771215</v>
      </c>
      <c r="E35" s="115">
        <v>369</v>
      </c>
      <c r="F35" s="114">
        <v>360</v>
      </c>
      <c r="G35" s="114">
        <v>366</v>
      </c>
      <c r="H35" s="114">
        <v>362</v>
      </c>
      <c r="I35" s="140">
        <v>353</v>
      </c>
      <c r="J35" s="115">
        <v>16</v>
      </c>
      <c r="K35" s="116">
        <v>4.5325779036827196</v>
      </c>
    </row>
    <row r="36" spans="1:11" ht="14.1" customHeight="1" x14ac:dyDescent="0.2">
      <c r="A36" s="306">
        <v>41</v>
      </c>
      <c r="B36" s="307" t="s">
        <v>255</v>
      </c>
      <c r="C36" s="308"/>
      <c r="D36" s="113">
        <v>0.5237795935470354</v>
      </c>
      <c r="E36" s="115">
        <v>50</v>
      </c>
      <c r="F36" s="114">
        <v>50</v>
      </c>
      <c r="G36" s="114">
        <v>46</v>
      </c>
      <c r="H36" s="114">
        <v>44</v>
      </c>
      <c r="I36" s="140">
        <v>42</v>
      </c>
      <c r="J36" s="115">
        <v>8</v>
      </c>
      <c r="K36" s="116">
        <v>19.047619047619047</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0.32474334799916194</v>
      </c>
      <c r="E38" s="115">
        <v>31</v>
      </c>
      <c r="F38" s="114">
        <v>31</v>
      </c>
      <c r="G38" s="114">
        <v>31</v>
      </c>
      <c r="H38" s="114">
        <v>26</v>
      </c>
      <c r="I38" s="140">
        <v>24</v>
      </c>
      <c r="J38" s="115">
        <v>7</v>
      </c>
      <c r="K38" s="116">
        <v>29.166666666666668</v>
      </c>
    </row>
    <row r="39" spans="1:11" ht="14.1" customHeight="1" x14ac:dyDescent="0.2">
      <c r="A39" s="306">
        <v>51</v>
      </c>
      <c r="B39" s="307" t="s">
        <v>258</v>
      </c>
      <c r="C39" s="308"/>
      <c r="D39" s="113">
        <v>15.021998742928975</v>
      </c>
      <c r="E39" s="115">
        <v>1434</v>
      </c>
      <c r="F39" s="114">
        <v>1430</v>
      </c>
      <c r="G39" s="114">
        <v>1434</v>
      </c>
      <c r="H39" s="114">
        <v>1464</v>
      </c>
      <c r="I39" s="140">
        <v>1478</v>
      </c>
      <c r="J39" s="115">
        <v>-44</v>
      </c>
      <c r="K39" s="116">
        <v>-2.976995940460081</v>
      </c>
    </row>
    <row r="40" spans="1:11" ht="14.1" customHeight="1" x14ac:dyDescent="0.2">
      <c r="A40" s="306" t="s">
        <v>259</v>
      </c>
      <c r="B40" s="307" t="s">
        <v>260</v>
      </c>
      <c r="C40" s="308"/>
      <c r="D40" s="113">
        <v>14.875340456735806</v>
      </c>
      <c r="E40" s="115">
        <v>1420</v>
      </c>
      <c r="F40" s="114">
        <v>1413</v>
      </c>
      <c r="G40" s="114">
        <v>1418</v>
      </c>
      <c r="H40" s="114">
        <v>1451</v>
      </c>
      <c r="I40" s="140">
        <v>1463</v>
      </c>
      <c r="J40" s="115">
        <v>-43</v>
      </c>
      <c r="K40" s="116">
        <v>-2.9391660970608338</v>
      </c>
    </row>
    <row r="41" spans="1:11" ht="14.1" customHeight="1" x14ac:dyDescent="0.2">
      <c r="A41" s="306"/>
      <c r="B41" s="307" t="s">
        <v>261</v>
      </c>
      <c r="C41" s="308"/>
      <c r="D41" s="113">
        <v>3.8654934003771215</v>
      </c>
      <c r="E41" s="115">
        <v>369</v>
      </c>
      <c r="F41" s="114">
        <v>387</v>
      </c>
      <c r="G41" s="114">
        <v>381</v>
      </c>
      <c r="H41" s="114">
        <v>389</v>
      </c>
      <c r="I41" s="140">
        <v>373</v>
      </c>
      <c r="J41" s="115">
        <v>-4</v>
      </c>
      <c r="K41" s="116">
        <v>-1.0723860589812333</v>
      </c>
    </row>
    <row r="42" spans="1:11" ht="14.1" customHeight="1" x14ac:dyDescent="0.2">
      <c r="A42" s="306">
        <v>52</v>
      </c>
      <c r="B42" s="307" t="s">
        <v>262</v>
      </c>
      <c r="C42" s="308"/>
      <c r="D42" s="113">
        <v>4.3473706264403935</v>
      </c>
      <c r="E42" s="115">
        <v>415</v>
      </c>
      <c r="F42" s="114">
        <v>447</v>
      </c>
      <c r="G42" s="114">
        <v>437</v>
      </c>
      <c r="H42" s="114">
        <v>422</v>
      </c>
      <c r="I42" s="140">
        <v>436</v>
      </c>
      <c r="J42" s="115">
        <v>-21</v>
      </c>
      <c r="K42" s="116">
        <v>-4.8165137614678901</v>
      </c>
    </row>
    <row r="43" spans="1:11" ht="14.1" customHeight="1" x14ac:dyDescent="0.2">
      <c r="A43" s="306" t="s">
        <v>263</v>
      </c>
      <c r="B43" s="307" t="s">
        <v>264</v>
      </c>
      <c r="C43" s="308"/>
      <c r="D43" s="113">
        <v>4.033102870312173</v>
      </c>
      <c r="E43" s="115">
        <v>385</v>
      </c>
      <c r="F43" s="114">
        <v>408</v>
      </c>
      <c r="G43" s="114">
        <v>406</v>
      </c>
      <c r="H43" s="114">
        <v>404</v>
      </c>
      <c r="I43" s="140">
        <v>412</v>
      </c>
      <c r="J43" s="115">
        <v>-27</v>
      </c>
      <c r="K43" s="116">
        <v>-6.5533980582524274</v>
      </c>
    </row>
    <row r="44" spans="1:11" ht="14.1" customHeight="1" x14ac:dyDescent="0.2">
      <c r="A44" s="306">
        <v>53</v>
      </c>
      <c r="B44" s="307" t="s">
        <v>265</v>
      </c>
      <c r="C44" s="308"/>
      <c r="D44" s="113">
        <v>1.1208883301906558</v>
      </c>
      <c r="E44" s="115">
        <v>107</v>
      </c>
      <c r="F44" s="114">
        <v>131</v>
      </c>
      <c r="G44" s="114">
        <v>146</v>
      </c>
      <c r="H44" s="114">
        <v>127</v>
      </c>
      <c r="I44" s="140">
        <v>139</v>
      </c>
      <c r="J44" s="115">
        <v>-32</v>
      </c>
      <c r="K44" s="116">
        <v>-23.021582733812949</v>
      </c>
    </row>
    <row r="45" spans="1:11" ht="14.1" customHeight="1" x14ac:dyDescent="0.2">
      <c r="A45" s="306" t="s">
        <v>266</v>
      </c>
      <c r="B45" s="307" t="s">
        <v>267</v>
      </c>
      <c r="C45" s="308"/>
      <c r="D45" s="113">
        <v>1.1104127383197151</v>
      </c>
      <c r="E45" s="115">
        <v>106</v>
      </c>
      <c r="F45" s="114">
        <v>130</v>
      </c>
      <c r="G45" s="114">
        <v>145</v>
      </c>
      <c r="H45" s="114">
        <v>125</v>
      </c>
      <c r="I45" s="140">
        <v>137</v>
      </c>
      <c r="J45" s="115">
        <v>-31</v>
      </c>
      <c r="K45" s="116">
        <v>-22.627737226277372</v>
      </c>
    </row>
    <row r="46" spans="1:11" ht="14.1" customHeight="1" x14ac:dyDescent="0.2">
      <c r="A46" s="306">
        <v>54</v>
      </c>
      <c r="B46" s="307" t="s">
        <v>268</v>
      </c>
      <c r="C46" s="308"/>
      <c r="D46" s="113">
        <v>10.140372931070605</v>
      </c>
      <c r="E46" s="115">
        <v>968</v>
      </c>
      <c r="F46" s="114">
        <v>964</v>
      </c>
      <c r="G46" s="114">
        <v>960</v>
      </c>
      <c r="H46" s="114">
        <v>980</v>
      </c>
      <c r="I46" s="140">
        <v>992</v>
      </c>
      <c r="J46" s="115">
        <v>-24</v>
      </c>
      <c r="K46" s="116">
        <v>-2.4193548387096775</v>
      </c>
    </row>
    <row r="47" spans="1:11" ht="14.1" customHeight="1" x14ac:dyDescent="0.2">
      <c r="A47" s="306">
        <v>61</v>
      </c>
      <c r="B47" s="307" t="s">
        <v>269</v>
      </c>
      <c r="C47" s="308"/>
      <c r="D47" s="113">
        <v>0.5237795935470354</v>
      </c>
      <c r="E47" s="115">
        <v>50</v>
      </c>
      <c r="F47" s="114">
        <v>47</v>
      </c>
      <c r="G47" s="114">
        <v>53</v>
      </c>
      <c r="H47" s="114">
        <v>52</v>
      </c>
      <c r="I47" s="140">
        <v>47</v>
      </c>
      <c r="J47" s="115">
        <v>3</v>
      </c>
      <c r="K47" s="116">
        <v>6.3829787234042552</v>
      </c>
    </row>
    <row r="48" spans="1:11" ht="14.1" customHeight="1" x14ac:dyDescent="0.2">
      <c r="A48" s="306">
        <v>62</v>
      </c>
      <c r="B48" s="307" t="s">
        <v>270</v>
      </c>
      <c r="C48" s="308"/>
      <c r="D48" s="113">
        <v>9.2394720301697042</v>
      </c>
      <c r="E48" s="115">
        <v>882</v>
      </c>
      <c r="F48" s="114">
        <v>876</v>
      </c>
      <c r="G48" s="114">
        <v>883</v>
      </c>
      <c r="H48" s="114">
        <v>886</v>
      </c>
      <c r="I48" s="140">
        <v>863</v>
      </c>
      <c r="J48" s="115">
        <v>19</v>
      </c>
      <c r="K48" s="116">
        <v>2.2016222479721899</v>
      </c>
    </row>
    <row r="49" spans="1:11" ht="14.1" customHeight="1" x14ac:dyDescent="0.2">
      <c r="A49" s="306">
        <v>63</v>
      </c>
      <c r="B49" s="307" t="s">
        <v>271</v>
      </c>
      <c r="C49" s="308"/>
      <c r="D49" s="113">
        <v>11.366017179970669</v>
      </c>
      <c r="E49" s="115">
        <v>1085</v>
      </c>
      <c r="F49" s="114">
        <v>1366</v>
      </c>
      <c r="G49" s="114">
        <v>1465</v>
      </c>
      <c r="H49" s="114">
        <v>1465</v>
      </c>
      <c r="I49" s="140">
        <v>1261</v>
      </c>
      <c r="J49" s="115">
        <v>-176</v>
      </c>
      <c r="K49" s="116">
        <v>-13.957176843774782</v>
      </c>
    </row>
    <row r="50" spans="1:11" ht="14.1" customHeight="1" x14ac:dyDescent="0.2">
      <c r="A50" s="306" t="s">
        <v>272</v>
      </c>
      <c r="B50" s="307" t="s">
        <v>273</v>
      </c>
      <c r="C50" s="308"/>
      <c r="D50" s="113">
        <v>0.8170961659333752</v>
      </c>
      <c r="E50" s="115">
        <v>78</v>
      </c>
      <c r="F50" s="114">
        <v>93</v>
      </c>
      <c r="G50" s="114">
        <v>98</v>
      </c>
      <c r="H50" s="114">
        <v>92</v>
      </c>
      <c r="I50" s="140">
        <v>85</v>
      </c>
      <c r="J50" s="115">
        <v>-7</v>
      </c>
      <c r="K50" s="116">
        <v>-8.235294117647058</v>
      </c>
    </row>
    <row r="51" spans="1:11" ht="14.1" customHeight="1" x14ac:dyDescent="0.2">
      <c r="A51" s="306" t="s">
        <v>274</v>
      </c>
      <c r="B51" s="307" t="s">
        <v>275</v>
      </c>
      <c r="C51" s="308"/>
      <c r="D51" s="113">
        <v>10.150848522941546</v>
      </c>
      <c r="E51" s="115">
        <v>969</v>
      </c>
      <c r="F51" s="114">
        <v>1225</v>
      </c>
      <c r="G51" s="114">
        <v>1300</v>
      </c>
      <c r="H51" s="114">
        <v>1309</v>
      </c>
      <c r="I51" s="140">
        <v>1123</v>
      </c>
      <c r="J51" s="115">
        <v>-154</v>
      </c>
      <c r="K51" s="116">
        <v>-13.713268032056991</v>
      </c>
    </row>
    <row r="52" spans="1:11" ht="14.1" customHeight="1" x14ac:dyDescent="0.2">
      <c r="A52" s="306">
        <v>71</v>
      </c>
      <c r="B52" s="307" t="s">
        <v>276</v>
      </c>
      <c r="C52" s="308"/>
      <c r="D52" s="113">
        <v>12.759270898805783</v>
      </c>
      <c r="E52" s="115">
        <v>1218</v>
      </c>
      <c r="F52" s="114">
        <v>1219</v>
      </c>
      <c r="G52" s="114">
        <v>1216</v>
      </c>
      <c r="H52" s="114">
        <v>1205</v>
      </c>
      <c r="I52" s="140">
        <v>1196</v>
      </c>
      <c r="J52" s="115">
        <v>22</v>
      </c>
      <c r="K52" s="116">
        <v>1.8394648829431439</v>
      </c>
    </row>
    <row r="53" spans="1:11" ht="14.1" customHeight="1" x14ac:dyDescent="0.2">
      <c r="A53" s="306" t="s">
        <v>277</v>
      </c>
      <c r="B53" s="307" t="s">
        <v>278</v>
      </c>
      <c r="C53" s="308"/>
      <c r="D53" s="113">
        <v>0.83804734967525663</v>
      </c>
      <c r="E53" s="115">
        <v>80</v>
      </c>
      <c r="F53" s="114">
        <v>81</v>
      </c>
      <c r="G53" s="114">
        <v>78</v>
      </c>
      <c r="H53" s="114">
        <v>78</v>
      </c>
      <c r="I53" s="140">
        <v>79</v>
      </c>
      <c r="J53" s="115">
        <v>1</v>
      </c>
      <c r="K53" s="116">
        <v>1.2658227848101267</v>
      </c>
    </row>
    <row r="54" spans="1:11" ht="14.1" customHeight="1" x14ac:dyDescent="0.2">
      <c r="A54" s="306" t="s">
        <v>279</v>
      </c>
      <c r="B54" s="307" t="s">
        <v>280</v>
      </c>
      <c r="C54" s="308"/>
      <c r="D54" s="113">
        <v>11.114602975068092</v>
      </c>
      <c r="E54" s="115">
        <v>1061</v>
      </c>
      <c r="F54" s="114">
        <v>1063</v>
      </c>
      <c r="G54" s="114">
        <v>1060</v>
      </c>
      <c r="H54" s="114">
        <v>1051</v>
      </c>
      <c r="I54" s="140">
        <v>1040</v>
      </c>
      <c r="J54" s="115">
        <v>21</v>
      </c>
      <c r="K54" s="116">
        <v>2.0192307692307692</v>
      </c>
    </row>
    <row r="55" spans="1:11" ht="14.1" customHeight="1" x14ac:dyDescent="0.2">
      <c r="A55" s="306">
        <v>72</v>
      </c>
      <c r="B55" s="307" t="s">
        <v>281</v>
      </c>
      <c r="C55" s="308"/>
      <c r="D55" s="113">
        <v>1.2465954326419442</v>
      </c>
      <c r="E55" s="115">
        <v>119</v>
      </c>
      <c r="F55" s="114">
        <v>124</v>
      </c>
      <c r="G55" s="114">
        <v>125</v>
      </c>
      <c r="H55" s="114">
        <v>123</v>
      </c>
      <c r="I55" s="140">
        <v>123</v>
      </c>
      <c r="J55" s="115">
        <v>-4</v>
      </c>
      <c r="K55" s="116">
        <v>-3.2520325203252032</v>
      </c>
    </row>
    <row r="56" spans="1:11" ht="14.1" customHeight="1" x14ac:dyDescent="0.2">
      <c r="A56" s="306" t="s">
        <v>282</v>
      </c>
      <c r="B56" s="307" t="s">
        <v>283</v>
      </c>
      <c r="C56" s="308"/>
      <c r="D56" s="113">
        <v>0.23046302116069559</v>
      </c>
      <c r="E56" s="115">
        <v>22</v>
      </c>
      <c r="F56" s="114">
        <v>21</v>
      </c>
      <c r="G56" s="114">
        <v>20</v>
      </c>
      <c r="H56" s="114">
        <v>19</v>
      </c>
      <c r="I56" s="140">
        <v>19</v>
      </c>
      <c r="J56" s="115">
        <v>3</v>
      </c>
      <c r="K56" s="116">
        <v>15.789473684210526</v>
      </c>
    </row>
    <row r="57" spans="1:11" ht="14.1" customHeight="1" x14ac:dyDescent="0.2">
      <c r="A57" s="306" t="s">
        <v>284</v>
      </c>
      <c r="B57" s="307" t="s">
        <v>285</v>
      </c>
      <c r="C57" s="308"/>
      <c r="D57" s="113">
        <v>0.73329143096584959</v>
      </c>
      <c r="E57" s="115">
        <v>70</v>
      </c>
      <c r="F57" s="114">
        <v>76</v>
      </c>
      <c r="G57" s="114">
        <v>76</v>
      </c>
      <c r="H57" s="114">
        <v>76</v>
      </c>
      <c r="I57" s="140">
        <v>76</v>
      </c>
      <c r="J57" s="115">
        <v>-6</v>
      </c>
      <c r="K57" s="116">
        <v>-7.8947368421052628</v>
      </c>
    </row>
    <row r="58" spans="1:11" ht="14.1" customHeight="1" x14ac:dyDescent="0.2">
      <c r="A58" s="306">
        <v>73</v>
      </c>
      <c r="B58" s="307" t="s">
        <v>286</v>
      </c>
      <c r="C58" s="308"/>
      <c r="D58" s="113">
        <v>1.0370835952231301</v>
      </c>
      <c r="E58" s="115">
        <v>99</v>
      </c>
      <c r="F58" s="114">
        <v>94</v>
      </c>
      <c r="G58" s="114">
        <v>104</v>
      </c>
      <c r="H58" s="114">
        <v>107</v>
      </c>
      <c r="I58" s="140">
        <v>96</v>
      </c>
      <c r="J58" s="115">
        <v>3</v>
      </c>
      <c r="K58" s="116">
        <v>3.125</v>
      </c>
    </row>
    <row r="59" spans="1:11" ht="14.1" customHeight="1" x14ac:dyDescent="0.2">
      <c r="A59" s="306" t="s">
        <v>287</v>
      </c>
      <c r="B59" s="307" t="s">
        <v>288</v>
      </c>
      <c r="C59" s="308"/>
      <c r="D59" s="113">
        <v>0.90090090090090091</v>
      </c>
      <c r="E59" s="115">
        <v>86</v>
      </c>
      <c r="F59" s="114">
        <v>82</v>
      </c>
      <c r="G59" s="114">
        <v>88</v>
      </c>
      <c r="H59" s="114">
        <v>90</v>
      </c>
      <c r="I59" s="140">
        <v>81</v>
      </c>
      <c r="J59" s="115">
        <v>5</v>
      </c>
      <c r="K59" s="116">
        <v>6.1728395061728394</v>
      </c>
    </row>
    <row r="60" spans="1:11" ht="14.1" customHeight="1" x14ac:dyDescent="0.2">
      <c r="A60" s="306">
        <v>81</v>
      </c>
      <c r="B60" s="307" t="s">
        <v>289</v>
      </c>
      <c r="C60" s="308"/>
      <c r="D60" s="113">
        <v>3.0693484181856276</v>
      </c>
      <c r="E60" s="115">
        <v>293</v>
      </c>
      <c r="F60" s="114">
        <v>285</v>
      </c>
      <c r="G60" s="114">
        <v>289</v>
      </c>
      <c r="H60" s="114">
        <v>285</v>
      </c>
      <c r="I60" s="140">
        <v>288</v>
      </c>
      <c r="J60" s="115">
        <v>5</v>
      </c>
      <c r="K60" s="116">
        <v>1.7361111111111112</v>
      </c>
    </row>
    <row r="61" spans="1:11" ht="14.1" customHeight="1" x14ac:dyDescent="0.2">
      <c r="A61" s="306" t="s">
        <v>290</v>
      </c>
      <c r="B61" s="307" t="s">
        <v>291</v>
      </c>
      <c r="C61" s="308"/>
      <c r="D61" s="113">
        <v>1.0894615545778337</v>
      </c>
      <c r="E61" s="115">
        <v>104</v>
      </c>
      <c r="F61" s="114">
        <v>110</v>
      </c>
      <c r="G61" s="114">
        <v>114</v>
      </c>
      <c r="H61" s="114">
        <v>113</v>
      </c>
      <c r="I61" s="140">
        <v>115</v>
      </c>
      <c r="J61" s="115">
        <v>-11</v>
      </c>
      <c r="K61" s="116">
        <v>-9.5652173913043477</v>
      </c>
    </row>
    <row r="62" spans="1:11" ht="14.1" customHeight="1" x14ac:dyDescent="0.2">
      <c r="A62" s="306" t="s">
        <v>292</v>
      </c>
      <c r="B62" s="307" t="s">
        <v>293</v>
      </c>
      <c r="C62" s="308"/>
      <c r="D62" s="113">
        <v>0.79614498219149377</v>
      </c>
      <c r="E62" s="115">
        <v>76</v>
      </c>
      <c r="F62" s="114">
        <v>71</v>
      </c>
      <c r="G62" s="114">
        <v>69</v>
      </c>
      <c r="H62" s="114">
        <v>71</v>
      </c>
      <c r="I62" s="140">
        <v>68</v>
      </c>
      <c r="J62" s="115">
        <v>8</v>
      </c>
      <c r="K62" s="116">
        <v>11.764705882352942</v>
      </c>
    </row>
    <row r="63" spans="1:11" ht="14.1" customHeight="1" x14ac:dyDescent="0.2">
      <c r="A63" s="306"/>
      <c r="B63" s="307" t="s">
        <v>294</v>
      </c>
      <c r="C63" s="308"/>
      <c r="D63" s="113">
        <v>0.60758432851456112</v>
      </c>
      <c r="E63" s="115">
        <v>58</v>
      </c>
      <c r="F63" s="114">
        <v>56</v>
      </c>
      <c r="G63" s="114">
        <v>56</v>
      </c>
      <c r="H63" s="114">
        <v>57</v>
      </c>
      <c r="I63" s="140">
        <v>54</v>
      </c>
      <c r="J63" s="115">
        <v>4</v>
      </c>
      <c r="K63" s="116">
        <v>7.4074074074074074</v>
      </c>
    </row>
    <row r="64" spans="1:11" ht="14.1" customHeight="1" x14ac:dyDescent="0.2">
      <c r="A64" s="306" t="s">
        <v>295</v>
      </c>
      <c r="B64" s="307" t="s">
        <v>296</v>
      </c>
      <c r="C64" s="308"/>
      <c r="D64" s="113">
        <v>7.3329143096584962E-2</v>
      </c>
      <c r="E64" s="115">
        <v>7</v>
      </c>
      <c r="F64" s="114">
        <v>7</v>
      </c>
      <c r="G64" s="114">
        <v>6</v>
      </c>
      <c r="H64" s="114">
        <v>7</v>
      </c>
      <c r="I64" s="140">
        <v>6</v>
      </c>
      <c r="J64" s="115">
        <v>1</v>
      </c>
      <c r="K64" s="116">
        <v>16.666666666666668</v>
      </c>
    </row>
    <row r="65" spans="1:11" ht="14.1" customHeight="1" x14ac:dyDescent="0.2">
      <c r="A65" s="306" t="s">
        <v>297</v>
      </c>
      <c r="B65" s="307" t="s">
        <v>298</v>
      </c>
      <c r="C65" s="308"/>
      <c r="D65" s="113">
        <v>0.84852294154619734</v>
      </c>
      <c r="E65" s="115">
        <v>81</v>
      </c>
      <c r="F65" s="114">
        <v>70</v>
      </c>
      <c r="G65" s="114">
        <v>74</v>
      </c>
      <c r="H65" s="114">
        <v>68</v>
      </c>
      <c r="I65" s="140">
        <v>73</v>
      </c>
      <c r="J65" s="115">
        <v>8</v>
      </c>
      <c r="K65" s="116">
        <v>10.95890410958904</v>
      </c>
    </row>
    <row r="66" spans="1:11" ht="14.1" customHeight="1" x14ac:dyDescent="0.2">
      <c r="A66" s="306">
        <v>82</v>
      </c>
      <c r="B66" s="307" t="s">
        <v>299</v>
      </c>
      <c r="C66" s="308"/>
      <c r="D66" s="113">
        <v>1.5294364131573435</v>
      </c>
      <c r="E66" s="115">
        <v>146</v>
      </c>
      <c r="F66" s="114">
        <v>149</v>
      </c>
      <c r="G66" s="114">
        <v>137</v>
      </c>
      <c r="H66" s="114">
        <v>134</v>
      </c>
      <c r="I66" s="140">
        <v>145</v>
      </c>
      <c r="J66" s="115">
        <v>1</v>
      </c>
      <c r="K66" s="116">
        <v>0.68965517241379315</v>
      </c>
    </row>
    <row r="67" spans="1:11" ht="14.1" customHeight="1" x14ac:dyDescent="0.2">
      <c r="A67" s="306" t="s">
        <v>300</v>
      </c>
      <c r="B67" s="307" t="s">
        <v>301</v>
      </c>
      <c r="C67" s="308"/>
      <c r="D67" s="113">
        <v>0.65996228786926459</v>
      </c>
      <c r="E67" s="115">
        <v>63</v>
      </c>
      <c r="F67" s="114">
        <v>67</v>
      </c>
      <c r="G67" s="114">
        <v>61</v>
      </c>
      <c r="H67" s="114">
        <v>58</v>
      </c>
      <c r="I67" s="140">
        <v>61</v>
      </c>
      <c r="J67" s="115">
        <v>2</v>
      </c>
      <c r="K67" s="116">
        <v>3.278688524590164</v>
      </c>
    </row>
    <row r="68" spans="1:11" ht="14.1" customHeight="1" x14ac:dyDescent="0.2">
      <c r="A68" s="306" t="s">
        <v>302</v>
      </c>
      <c r="B68" s="307" t="s">
        <v>303</v>
      </c>
      <c r="C68" s="308"/>
      <c r="D68" s="113">
        <v>0.61805992038550173</v>
      </c>
      <c r="E68" s="115">
        <v>59</v>
      </c>
      <c r="F68" s="114">
        <v>56</v>
      </c>
      <c r="G68" s="114">
        <v>54</v>
      </c>
      <c r="H68" s="114">
        <v>52</v>
      </c>
      <c r="I68" s="140">
        <v>57</v>
      </c>
      <c r="J68" s="115">
        <v>2</v>
      </c>
      <c r="K68" s="116">
        <v>3.5087719298245612</v>
      </c>
    </row>
    <row r="69" spans="1:11" ht="14.1" customHeight="1" x14ac:dyDescent="0.2">
      <c r="A69" s="306">
        <v>83</v>
      </c>
      <c r="B69" s="307" t="s">
        <v>304</v>
      </c>
      <c r="C69" s="308"/>
      <c r="D69" s="113">
        <v>3.1845799287659751</v>
      </c>
      <c r="E69" s="115">
        <v>304</v>
      </c>
      <c r="F69" s="114">
        <v>311</v>
      </c>
      <c r="G69" s="114">
        <v>309</v>
      </c>
      <c r="H69" s="114">
        <v>300</v>
      </c>
      <c r="I69" s="140">
        <v>303</v>
      </c>
      <c r="J69" s="115">
        <v>1</v>
      </c>
      <c r="K69" s="116">
        <v>0.33003300330033003</v>
      </c>
    </row>
    <row r="70" spans="1:11" ht="14.1" customHeight="1" x14ac:dyDescent="0.2">
      <c r="A70" s="306" t="s">
        <v>305</v>
      </c>
      <c r="B70" s="307" t="s">
        <v>306</v>
      </c>
      <c r="C70" s="308"/>
      <c r="D70" s="113">
        <v>2.0741671904462602</v>
      </c>
      <c r="E70" s="115">
        <v>198</v>
      </c>
      <c r="F70" s="114">
        <v>200</v>
      </c>
      <c r="G70" s="114">
        <v>201</v>
      </c>
      <c r="H70" s="114">
        <v>193</v>
      </c>
      <c r="I70" s="140">
        <v>196</v>
      </c>
      <c r="J70" s="115">
        <v>2</v>
      </c>
      <c r="K70" s="116">
        <v>1.0204081632653061</v>
      </c>
    </row>
    <row r="71" spans="1:11" ht="14.1" customHeight="1" x14ac:dyDescent="0.2">
      <c r="A71" s="306"/>
      <c r="B71" s="307" t="s">
        <v>307</v>
      </c>
      <c r="C71" s="308"/>
      <c r="D71" s="113">
        <v>1.1837418814163001</v>
      </c>
      <c r="E71" s="115">
        <v>113</v>
      </c>
      <c r="F71" s="114">
        <v>113</v>
      </c>
      <c r="G71" s="114">
        <v>110</v>
      </c>
      <c r="H71" s="114">
        <v>101</v>
      </c>
      <c r="I71" s="140">
        <v>99</v>
      </c>
      <c r="J71" s="115">
        <v>14</v>
      </c>
      <c r="K71" s="116">
        <v>14.141414141414142</v>
      </c>
    </row>
    <row r="72" spans="1:11" ht="14.1" customHeight="1" x14ac:dyDescent="0.2">
      <c r="A72" s="306">
        <v>84</v>
      </c>
      <c r="B72" s="307" t="s">
        <v>308</v>
      </c>
      <c r="C72" s="308"/>
      <c r="D72" s="113">
        <v>1.8018018018018018</v>
      </c>
      <c r="E72" s="115">
        <v>172</v>
      </c>
      <c r="F72" s="114">
        <v>180</v>
      </c>
      <c r="G72" s="114">
        <v>190</v>
      </c>
      <c r="H72" s="114">
        <v>186</v>
      </c>
      <c r="I72" s="140">
        <v>174</v>
      </c>
      <c r="J72" s="115">
        <v>-2</v>
      </c>
      <c r="K72" s="116">
        <v>-1.1494252873563218</v>
      </c>
    </row>
    <row r="73" spans="1:11" ht="14.1" customHeight="1" x14ac:dyDescent="0.2">
      <c r="A73" s="306" t="s">
        <v>309</v>
      </c>
      <c r="B73" s="307" t="s">
        <v>310</v>
      </c>
      <c r="C73" s="308"/>
      <c r="D73" s="113">
        <v>0.28284098051539913</v>
      </c>
      <c r="E73" s="115">
        <v>27</v>
      </c>
      <c r="F73" s="114">
        <v>23</v>
      </c>
      <c r="G73" s="114">
        <v>21</v>
      </c>
      <c r="H73" s="114">
        <v>30</v>
      </c>
      <c r="I73" s="140">
        <v>26</v>
      </c>
      <c r="J73" s="115">
        <v>1</v>
      </c>
      <c r="K73" s="116">
        <v>3.8461538461538463</v>
      </c>
    </row>
    <row r="74" spans="1:11" ht="14.1" customHeight="1" x14ac:dyDescent="0.2">
      <c r="A74" s="306" t="s">
        <v>311</v>
      </c>
      <c r="B74" s="307" t="s">
        <v>312</v>
      </c>
      <c r="C74" s="308"/>
      <c r="D74" s="113">
        <v>0.13618269432222921</v>
      </c>
      <c r="E74" s="115">
        <v>13</v>
      </c>
      <c r="F74" s="114">
        <v>12</v>
      </c>
      <c r="G74" s="114">
        <v>13</v>
      </c>
      <c r="H74" s="114">
        <v>12</v>
      </c>
      <c r="I74" s="140">
        <v>12</v>
      </c>
      <c r="J74" s="115">
        <v>1</v>
      </c>
      <c r="K74" s="116">
        <v>8.3333333333333339</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0.11523151058034779</v>
      </c>
      <c r="E76" s="115">
        <v>11</v>
      </c>
      <c r="F76" s="114">
        <v>13</v>
      </c>
      <c r="G76" s="114">
        <v>12</v>
      </c>
      <c r="H76" s="114">
        <v>10</v>
      </c>
      <c r="I76" s="140">
        <v>10</v>
      </c>
      <c r="J76" s="115">
        <v>1</v>
      </c>
      <c r="K76" s="116">
        <v>10</v>
      </c>
    </row>
    <row r="77" spans="1:11" ht="14.1" customHeight="1" x14ac:dyDescent="0.2">
      <c r="A77" s="306">
        <v>92</v>
      </c>
      <c r="B77" s="307" t="s">
        <v>316</v>
      </c>
      <c r="C77" s="308"/>
      <c r="D77" s="113">
        <v>0.25141420490257699</v>
      </c>
      <c r="E77" s="115">
        <v>24</v>
      </c>
      <c r="F77" s="114">
        <v>27</v>
      </c>
      <c r="G77" s="114">
        <v>27</v>
      </c>
      <c r="H77" s="114">
        <v>22</v>
      </c>
      <c r="I77" s="140">
        <v>24</v>
      </c>
      <c r="J77" s="115">
        <v>0</v>
      </c>
      <c r="K77" s="116">
        <v>0</v>
      </c>
    </row>
    <row r="78" spans="1:11" ht="14.1" customHeight="1" x14ac:dyDescent="0.2">
      <c r="A78" s="306">
        <v>93</v>
      </c>
      <c r="B78" s="307" t="s">
        <v>317</v>
      </c>
      <c r="C78" s="308"/>
      <c r="D78" s="113" t="s">
        <v>513</v>
      </c>
      <c r="E78" s="115" t="s">
        <v>513</v>
      </c>
      <c r="F78" s="114" t="s">
        <v>513</v>
      </c>
      <c r="G78" s="114" t="s">
        <v>513</v>
      </c>
      <c r="H78" s="114" t="s">
        <v>513</v>
      </c>
      <c r="I78" s="140">
        <v>6</v>
      </c>
      <c r="J78" s="115" t="s">
        <v>513</v>
      </c>
      <c r="K78" s="116" t="s">
        <v>513</v>
      </c>
    </row>
    <row r="79" spans="1:11" ht="14.1" customHeight="1" x14ac:dyDescent="0.2">
      <c r="A79" s="306">
        <v>94</v>
      </c>
      <c r="B79" s="307" t="s">
        <v>318</v>
      </c>
      <c r="C79" s="308"/>
      <c r="D79" s="113">
        <v>0.59710873664362041</v>
      </c>
      <c r="E79" s="115">
        <v>57</v>
      </c>
      <c r="F79" s="114">
        <v>60</v>
      </c>
      <c r="G79" s="114">
        <v>68</v>
      </c>
      <c r="H79" s="114">
        <v>66</v>
      </c>
      <c r="I79" s="140">
        <v>53</v>
      </c>
      <c r="J79" s="115">
        <v>4</v>
      </c>
      <c r="K79" s="116">
        <v>7.5471698113207548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4.5254556882463861</v>
      </c>
      <c r="E81" s="143">
        <v>432</v>
      </c>
      <c r="F81" s="144">
        <v>439</v>
      </c>
      <c r="G81" s="144">
        <v>445</v>
      </c>
      <c r="H81" s="144">
        <v>478</v>
      </c>
      <c r="I81" s="145">
        <v>469</v>
      </c>
      <c r="J81" s="143">
        <v>-37</v>
      </c>
      <c r="K81" s="146">
        <v>-7.8891257995735611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3388</v>
      </c>
      <c r="G12" s="536">
        <v>1971</v>
      </c>
      <c r="H12" s="536">
        <v>3041</v>
      </c>
      <c r="I12" s="536">
        <v>2253</v>
      </c>
      <c r="J12" s="537">
        <v>3498</v>
      </c>
      <c r="K12" s="538">
        <v>-110</v>
      </c>
      <c r="L12" s="349">
        <v>-3.1446540880503147</v>
      </c>
    </row>
    <row r="13" spans="1:17" s="110" customFormat="1" ht="15" customHeight="1" x14ac:dyDescent="0.2">
      <c r="A13" s="350" t="s">
        <v>344</v>
      </c>
      <c r="B13" s="351" t="s">
        <v>345</v>
      </c>
      <c r="C13" s="347"/>
      <c r="D13" s="347"/>
      <c r="E13" s="348"/>
      <c r="F13" s="536">
        <v>2119</v>
      </c>
      <c r="G13" s="536">
        <v>972</v>
      </c>
      <c r="H13" s="536">
        <v>1612</v>
      </c>
      <c r="I13" s="536">
        <v>1245</v>
      </c>
      <c r="J13" s="537">
        <v>1687</v>
      </c>
      <c r="K13" s="538">
        <v>432</v>
      </c>
      <c r="L13" s="349">
        <v>25.607587433313576</v>
      </c>
    </row>
    <row r="14" spans="1:17" s="110" customFormat="1" ht="22.5" customHeight="1" x14ac:dyDescent="0.2">
      <c r="A14" s="350"/>
      <c r="B14" s="351" t="s">
        <v>346</v>
      </c>
      <c r="C14" s="347"/>
      <c r="D14" s="347"/>
      <c r="E14" s="348"/>
      <c r="F14" s="536">
        <v>1269</v>
      </c>
      <c r="G14" s="536">
        <v>999</v>
      </c>
      <c r="H14" s="536">
        <v>1429</v>
      </c>
      <c r="I14" s="536">
        <v>1008</v>
      </c>
      <c r="J14" s="537">
        <v>1811</v>
      </c>
      <c r="K14" s="538">
        <v>-542</v>
      </c>
      <c r="L14" s="349">
        <v>-29.928216454997241</v>
      </c>
    </row>
    <row r="15" spans="1:17" s="110" customFormat="1" ht="15" customHeight="1" x14ac:dyDescent="0.2">
      <c r="A15" s="350" t="s">
        <v>347</v>
      </c>
      <c r="B15" s="351" t="s">
        <v>108</v>
      </c>
      <c r="C15" s="347"/>
      <c r="D15" s="347"/>
      <c r="E15" s="348"/>
      <c r="F15" s="536">
        <v>663</v>
      </c>
      <c r="G15" s="536">
        <v>492</v>
      </c>
      <c r="H15" s="536">
        <v>1299</v>
      </c>
      <c r="I15" s="536">
        <v>469</v>
      </c>
      <c r="J15" s="537">
        <v>683</v>
      </c>
      <c r="K15" s="538">
        <v>-20</v>
      </c>
      <c r="L15" s="349">
        <v>-2.9282576866764276</v>
      </c>
    </row>
    <row r="16" spans="1:17" s="110" customFormat="1" ht="15" customHeight="1" x14ac:dyDescent="0.2">
      <c r="A16" s="350"/>
      <c r="B16" s="351" t="s">
        <v>109</v>
      </c>
      <c r="C16" s="347"/>
      <c r="D16" s="347"/>
      <c r="E16" s="348"/>
      <c r="F16" s="536">
        <v>2232</v>
      </c>
      <c r="G16" s="536">
        <v>1276</v>
      </c>
      <c r="H16" s="536">
        <v>1523</v>
      </c>
      <c r="I16" s="536">
        <v>1548</v>
      </c>
      <c r="J16" s="537">
        <v>2305</v>
      </c>
      <c r="K16" s="538">
        <v>-73</v>
      </c>
      <c r="L16" s="349">
        <v>-3.1670281995661607</v>
      </c>
    </row>
    <row r="17" spans="1:12" s="110" customFormat="1" ht="15" customHeight="1" x14ac:dyDescent="0.2">
      <c r="A17" s="350"/>
      <c r="B17" s="351" t="s">
        <v>110</v>
      </c>
      <c r="C17" s="347"/>
      <c r="D17" s="347"/>
      <c r="E17" s="348"/>
      <c r="F17" s="536">
        <v>474</v>
      </c>
      <c r="G17" s="536">
        <v>174</v>
      </c>
      <c r="H17" s="536">
        <v>187</v>
      </c>
      <c r="I17" s="536">
        <v>210</v>
      </c>
      <c r="J17" s="537">
        <v>485</v>
      </c>
      <c r="K17" s="538">
        <v>-11</v>
      </c>
      <c r="L17" s="349">
        <v>-2.268041237113402</v>
      </c>
    </row>
    <row r="18" spans="1:12" s="110" customFormat="1" ht="15" customHeight="1" x14ac:dyDescent="0.2">
      <c r="A18" s="350"/>
      <c r="B18" s="351" t="s">
        <v>111</v>
      </c>
      <c r="C18" s="347"/>
      <c r="D18" s="347"/>
      <c r="E18" s="348"/>
      <c r="F18" s="536">
        <v>19</v>
      </c>
      <c r="G18" s="536">
        <v>29</v>
      </c>
      <c r="H18" s="536">
        <v>32</v>
      </c>
      <c r="I18" s="536">
        <v>26</v>
      </c>
      <c r="J18" s="537">
        <v>25</v>
      </c>
      <c r="K18" s="538">
        <v>-6</v>
      </c>
      <c r="L18" s="349">
        <v>-24</v>
      </c>
    </row>
    <row r="19" spans="1:12" s="110" customFormat="1" ht="15" customHeight="1" x14ac:dyDescent="0.2">
      <c r="A19" s="118" t="s">
        <v>113</v>
      </c>
      <c r="B19" s="119" t="s">
        <v>181</v>
      </c>
      <c r="C19" s="347"/>
      <c r="D19" s="347"/>
      <c r="E19" s="348"/>
      <c r="F19" s="536">
        <v>2434</v>
      </c>
      <c r="G19" s="536">
        <v>1213</v>
      </c>
      <c r="H19" s="536">
        <v>2156</v>
      </c>
      <c r="I19" s="536">
        <v>1451</v>
      </c>
      <c r="J19" s="537">
        <v>2193</v>
      </c>
      <c r="K19" s="538">
        <v>241</v>
      </c>
      <c r="L19" s="349">
        <v>10.989512083903328</v>
      </c>
    </row>
    <row r="20" spans="1:12" s="110" customFormat="1" ht="15" customHeight="1" x14ac:dyDescent="0.2">
      <c r="A20" s="118"/>
      <c r="B20" s="119" t="s">
        <v>182</v>
      </c>
      <c r="C20" s="347"/>
      <c r="D20" s="347"/>
      <c r="E20" s="348"/>
      <c r="F20" s="536">
        <v>954</v>
      </c>
      <c r="G20" s="536">
        <v>758</v>
      </c>
      <c r="H20" s="536">
        <v>885</v>
      </c>
      <c r="I20" s="536">
        <v>802</v>
      </c>
      <c r="J20" s="537">
        <v>1305</v>
      </c>
      <c r="K20" s="538">
        <v>-351</v>
      </c>
      <c r="L20" s="349">
        <v>-26.896551724137932</v>
      </c>
    </row>
    <row r="21" spans="1:12" s="110" customFormat="1" ht="15" customHeight="1" x14ac:dyDescent="0.2">
      <c r="A21" s="118" t="s">
        <v>113</v>
      </c>
      <c r="B21" s="119" t="s">
        <v>116</v>
      </c>
      <c r="C21" s="347"/>
      <c r="D21" s="347"/>
      <c r="E21" s="348"/>
      <c r="F21" s="536">
        <v>2743</v>
      </c>
      <c r="G21" s="536">
        <v>1549</v>
      </c>
      <c r="H21" s="536">
        <v>2415</v>
      </c>
      <c r="I21" s="536">
        <v>1620</v>
      </c>
      <c r="J21" s="537">
        <v>2879</v>
      </c>
      <c r="K21" s="538">
        <v>-136</v>
      </c>
      <c r="L21" s="349">
        <v>-4.7238624522403612</v>
      </c>
    </row>
    <row r="22" spans="1:12" s="110" customFormat="1" ht="15" customHeight="1" x14ac:dyDescent="0.2">
      <c r="A22" s="118"/>
      <c r="B22" s="119" t="s">
        <v>117</v>
      </c>
      <c r="C22" s="347"/>
      <c r="D22" s="347"/>
      <c r="E22" s="348"/>
      <c r="F22" s="536">
        <v>643</v>
      </c>
      <c r="G22" s="536">
        <v>422</v>
      </c>
      <c r="H22" s="536">
        <v>626</v>
      </c>
      <c r="I22" s="536">
        <v>633</v>
      </c>
      <c r="J22" s="537">
        <v>617</v>
      </c>
      <c r="K22" s="538">
        <v>26</v>
      </c>
      <c r="L22" s="349">
        <v>4.2139384116693677</v>
      </c>
    </row>
    <row r="23" spans="1:12" s="110" customFormat="1" ht="15" customHeight="1" x14ac:dyDescent="0.2">
      <c r="A23" s="352" t="s">
        <v>347</v>
      </c>
      <c r="B23" s="353" t="s">
        <v>193</v>
      </c>
      <c r="C23" s="354"/>
      <c r="D23" s="354"/>
      <c r="E23" s="355"/>
      <c r="F23" s="539">
        <v>92</v>
      </c>
      <c r="G23" s="539">
        <v>92</v>
      </c>
      <c r="H23" s="539">
        <v>530</v>
      </c>
      <c r="I23" s="539">
        <v>27</v>
      </c>
      <c r="J23" s="540">
        <v>110</v>
      </c>
      <c r="K23" s="541">
        <v>-18</v>
      </c>
      <c r="L23" s="356">
        <v>-16.363636363636363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26.1</v>
      </c>
      <c r="G25" s="542">
        <v>34.9</v>
      </c>
      <c r="H25" s="542">
        <v>38.799999999999997</v>
      </c>
      <c r="I25" s="542">
        <v>38.799999999999997</v>
      </c>
      <c r="J25" s="542">
        <v>29.3</v>
      </c>
      <c r="K25" s="543" t="s">
        <v>349</v>
      </c>
      <c r="L25" s="364">
        <v>-3.1999999999999993</v>
      </c>
    </row>
    <row r="26" spans="1:12" s="110" customFormat="1" ht="15" customHeight="1" x14ac:dyDescent="0.2">
      <c r="A26" s="365" t="s">
        <v>105</v>
      </c>
      <c r="B26" s="366" t="s">
        <v>345</v>
      </c>
      <c r="C26" s="362"/>
      <c r="D26" s="362"/>
      <c r="E26" s="363"/>
      <c r="F26" s="542">
        <v>23.2</v>
      </c>
      <c r="G26" s="542">
        <v>33.200000000000003</v>
      </c>
      <c r="H26" s="542">
        <v>35.200000000000003</v>
      </c>
      <c r="I26" s="542">
        <v>36.5</v>
      </c>
      <c r="J26" s="544">
        <v>30.4</v>
      </c>
      <c r="K26" s="543" t="s">
        <v>349</v>
      </c>
      <c r="L26" s="364">
        <v>-7.1999999999999993</v>
      </c>
    </row>
    <row r="27" spans="1:12" s="110" customFormat="1" ht="15" customHeight="1" x14ac:dyDescent="0.2">
      <c r="A27" s="365"/>
      <c r="B27" s="366" t="s">
        <v>346</v>
      </c>
      <c r="C27" s="362"/>
      <c r="D27" s="362"/>
      <c r="E27" s="363"/>
      <c r="F27" s="542">
        <v>31</v>
      </c>
      <c r="G27" s="542">
        <v>36.6</v>
      </c>
      <c r="H27" s="542">
        <v>43</v>
      </c>
      <c r="I27" s="542">
        <v>41.6</v>
      </c>
      <c r="J27" s="542">
        <v>28.4</v>
      </c>
      <c r="K27" s="543" t="s">
        <v>349</v>
      </c>
      <c r="L27" s="364">
        <v>2.6000000000000014</v>
      </c>
    </row>
    <row r="28" spans="1:12" s="110" customFormat="1" ht="15" customHeight="1" x14ac:dyDescent="0.2">
      <c r="A28" s="365" t="s">
        <v>113</v>
      </c>
      <c r="B28" s="366" t="s">
        <v>108</v>
      </c>
      <c r="C28" s="362"/>
      <c r="D28" s="362"/>
      <c r="E28" s="363"/>
      <c r="F28" s="542">
        <v>45.4</v>
      </c>
      <c r="G28" s="542">
        <v>50.3</v>
      </c>
      <c r="H28" s="542">
        <v>47</v>
      </c>
      <c r="I28" s="542">
        <v>52</v>
      </c>
      <c r="J28" s="542">
        <v>47</v>
      </c>
      <c r="K28" s="543" t="s">
        <v>349</v>
      </c>
      <c r="L28" s="364">
        <v>-1.6000000000000014</v>
      </c>
    </row>
    <row r="29" spans="1:12" s="110" customFormat="1" ht="11.25" x14ac:dyDescent="0.2">
      <c r="A29" s="365"/>
      <c r="B29" s="366" t="s">
        <v>109</v>
      </c>
      <c r="C29" s="362"/>
      <c r="D29" s="362"/>
      <c r="E29" s="363"/>
      <c r="F29" s="542">
        <v>24.4</v>
      </c>
      <c r="G29" s="542">
        <v>30.9</v>
      </c>
      <c r="H29" s="542">
        <v>35.1</v>
      </c>
      <c r="I29" s="542">
        <v>35.200000000000003</v>
      </c>
      <c r="J29" s="544">
        <v>27.8</v>
      </c>
      <c r="K29" s="543" t="s">
        <v>349</v>
      </c>
      <c r="L29" s="364">
        <v>-3.4000000000000021</v>
      </c>
    </row>
    <row r="30" spans="1:12" s="110" customFormat="1" ht="15" customHeight="1" x14ac:dyDescent="0.2">
      <c r="A30" s="365"/>
      <c r="B30" s="366" t="s">
        <v>110</v>
      </c>
      <c r="C30" s="362"/>
      <c r="D30" s="362"/>
      <c r="E30" s="363"/>
      <c r="F30" s="542">
        <v>10.4</v>
      </c>
      <c r="G30" s="542">
        <v>26.6</v>
      </c>
      <c r="H30" s="542">
        <v>36</v>
      </c>
      <c r="I30" s="542">
        <v>37.1</v>
      </c>
      <c r="J30" s="542">
        <v>15.1</v>
      </c>
      <c r="K30" s="543" t="s">
        <v>349</v>
      </c>
      <c r="L30" s="364">
        <v>-4.6999999999999993</v>
      </c>
    </row>
    <row r="31" spans="1:12" s="110" customFormat="1" ht="15" customHeight="1" x14ac:dyDescent="0.2">
      <c r="A31" s="365"/>
      <c r="B31" s="366" t="s">
        <v>111</v>
      </c>
      <c r="C31" s="362"/>
      <c r="D31" s="362"/>
      <c r="E31" s="363"/>
      <c r="F31" s="542">
        <v>31.6</v>
      </c>
      <c r="G31" s="542">
        <v>44.8</v>
      </c>
      <c r="H31" s="542">
        <v>46.9</v>
      </c>
      <c r="I31" s="542">
        <v>34.6</v>
      </c>
      <c r="J31" s="542">
        <v>32</v>
      </c>
      <c r="K31" s="543" t="s">
        <v>349</v>
      </c>
      <c r="L31" s="364">
        <v>-0.39999999999999858</v>
      </c>
    </row>
    <row r="32" spans="1:12" s="110" customFormat="1" ht="15" customHeight="1" x14ac:dyDescent="0.2">
      <c r="A32" s="367" t="s">
        <v>113</v>
      </c>
      <c r="B32" s="368" t="s">
        <v>181</v>
      </c>
      <c r="C32" s="362"/>
      <c r="D32" s="362"/>
      <c r="E32" s="363"/>
      <c r="F32" s="542">
        <v>22.9</v>
      </c>
      <c r="G32" s="542">
        <v>30.3</v>
      </c>
      <c r="H32" s="542">
        <v>33</v>
      </c>
      <c r="I32" s="542">
        <v>38.299999999999997</v>
      </c>
      <c r="J32" s="544">
        <v>28.3</v>
      </c>
      <c r="K32" s="543" t="s">
        <v>349</v>
      </c>
      <c r="L32" s="364">
        <v>-5.4000000000000021</v>
      </c>
    </row>
    <row r="33" spans="1:12" s="110" customFormat="1" ht="15" customHeight="1" x14ac:dyDescent="0.2">
      <c r="A33" s="367"/>
      <c r="B33" s="368" t="s">
        <v>182</v>
      </c>
      <c r="C33" s="362"/>
      <c r="D33" s="362"/>
      <c r="E33" s="363"/>
      <c r="F33" s="542">
        <v>34</v>
      </c>
      <c r="G33" s="542">
        <v>41.7</v>
      </c>
      <c r="H33" s="542">
        <v>49.4</v>
      </c>
      <c r="I33" s="542">
        <v>39.6</v>
      </c>
      <c r="J33" s="542">
        <v>30.9</v>
      </c>
      <c r="K33" s="543" t="s">
        <v>349</v>
      </c>
      <c r="L33" s="364">
        <v>3.1000000000000014</v>
      </c>
    </row>
    <row r="34" spans="1:12" s="369" customFormat="1" ht="15" customHeight="1" x14ac:dyDescent="0.2">
      <c r="A34" s="367" t="s">
        <v>113</v>
      </c>
      <c r="B34" s="368" t="s">
        <v>116</v>
      </c>
      <c r="C34" s="362"/>
      <c r="D34" s="362"/>
      <c r="E34" s="363"/>
      <c r="F34" s="542">
        <v>24.3</v>
      </c>
      <c r="G34" s="542">
        <v>32</v>
      </c>
      <c r="H34" s="542">
        <v>36</v>
      </c>
      <c r="I34" s="542">
        <v>34.4</v>
      </c>
      <c r="J34" s="542">
        <v>25.8</v>
      </c>
      <c r="K34" s="543" t="s">
        <v>349</v>
      </c>
      <c r="L34" s="364">
        <v>-1.5</v>
      </c>
    </row>
    <row r="35" spans="1:12" s="369" customFormat="1" ht="11.25" x14ac:dyDescent="0.2">
      <c r="A35" s="370"/>
      <c r="B35" s="371" t="s">
        <v>117</v>
      </c>
      <c r="C35" s="372"/>
      <c r="D35" s="372"/>
      <c r="E35" s="373"/>
      <c r="F35" s="545">
        <v>33.6</v>
      </c>
      <c r="G35" s="545">
        <v>45</v>
      </c>
      <c r="H35" s="545">
        <v>48.2</v>
      </c>
      <c r="I35" s="545">
        <v>49.6</v>
      </c>
      <c r="J35" s="546">
        <v>45.3</v>
      </c>
      <c r="K35" s="547" t="s">
        <v>349</v>
      </c>
      <c r="L35" s="374">
        <v>-11.699999999999996</v>
      </c>
    </row>
    <row r="36" spans="1:12" s="369" customFormat="1" ht="15.95" customHeight="1" x14ac:dyDescent="0.2">
      <c r="A36" s="375" t="s">
        <v>350</v>
      </c>
      <c r="B36" s="376"/>
      <c r="C36" s="377"/>
      <c r="D36" s="376"/>
      <c r="E36" s="378"/>
      <c r="F36" s="548">
        <v>3287</v>
      </c>
      <c r="G36" s="548">
        <v>1855</v>
      </c>
      <c r="H36" s="548">
        <v>2415</v>
      </c>
      <c r="I36" s="548">
        <v>2214</v>
      </c>
      <c r="J36" s="548">
        <v>3382</v>
      </c>
      <c r="K36" s="549">
        <v>-95</v>
      </c>
      <c r="L36" s="380">
        <v>-2.808988764044944</v>
      </c>
    </row>
    <row r="37" spans="1:12" s="369" customFormat="1" ht="15.95" customHeight="1" x14ac:dyDescent="0.2">
      <c r="A37" s="381"/>
      <c r="B37" s="382" t="s">
        <v>113</v>
      </c>
      <c r="C37" s="382" t="s">
        <v>351</v>
      </c>
      <c r="D37" s="382"/>
      <c r="E37" s="383"/>
      <c r="F37" s="548">
        <v>859</v>
      </c>
      <c r="G37" s="548">
        <v>647</v>
      </c>
      <c r="H37" s="548">
        <v>938</v>
      </c>
      <c r="I37" s="548">
        <v>858</v>
      </c>
      <c r="J37" s="548">
        <v>992</v>
      </c>
      <c r="K37" s="549">
        <v>-133</v>
      </c>
      <c r="L37" s="380">
        <v>-13.40725806451613</v>
      </c>
    </row>
    <row r="38" spans="1:12" s="369" customFormat="1" ht="15.95" customHeight="1" x14ac:dyDescent="0.2">
      <c r="A38" s="381"/>
      <c r="B38" s="384" t="s">
        <v>105</v>
      </c>
      <c r="C38" s="384" t="s">
        <v>106</v>
      </c>
      <c r="D38" s="385"/>
      <c r="E38" s="383"/>
      <c r="F38" s="548">
        <v>2059</v>
      </c>
      <c r="G38" s="548">
        <v>920</v>
      </c>
      <c r="H38" s="548">
        <v>1283</v>
      </c>
      <c r="I38" s="548">
        <v>1228</v>
      </c>
      <c r="J38" s="550">
        <v>1640</v>
      </c>
      <c r="K38" s="549">
        <v>419</v>
      </c>
      <c r="L38" s="380">
        <v>25.548780487804876</v>
      </c>
    </row>
    <row r="39" spans="1:12" s="369" customFormat="1" ht="15.95" customHeight="1" x14ac:dyDescent="0.2">
      <c r="A39" s="381"/>
      <c r="B39" s="385"/>
      <c r="C39" s="382" t="s">
        <v>352</v>
      </c>
      <c r="D39" s="385"/>
      <c r="E39" s="383"/>
      <c r="F39" s="548">
        <v>478</v>
      </c>
      <c r="G39" s="548">
        <v>305</v>
      </c>
      <c r="H39" s="548">
        <v>451</v>
      </c>
      <c r="I39" s="548">
        <v>448</v>
      </c>
      <c r="J39" s="548">
        <v>498</v>
      </c>
      <c r="K39" s="549">
        <v>-20</v>
      </c>
      <c r="L39" s="380">
        <v>-4.0160642570281126</v>
      </c>
    </row>
    <row r="40" spans="1:12" s="369" customFormat="1" ht="15.95" customHeight="1" x14ac:dyDescent="0.2">
      <c r="A40" s="381"/>
      <c r="B40" s="384"/>
      <c r="C40" s="384" t="s">
        <v>107</v>
      </c>
      <c r="D40" s="385"/>
      <c r="E40" s="383"/>
      <c r="F40" s="548">
        <v>1228</v>
      </c>
      <c r="G40" s="548">
        <v>935</v>
      </c>
      <c r="H40" s="548">
        <v>1132</v>
      </c>
      <c r="I40" s="548">
        <v>986</v>
      </c>
      <c r="J40" s="548">
        <v>1742</v>
      </c>
      <c r="K40" s="549">
        <v>-514</v>
      </c>
      <c r="L40" s="380">
        <v>-29.506314580941446</v>
      </c>
    </row>
    <row r="41" spans="1:12" s="369" customFormat="1" ht="24" customHeight="1" x14ac:dyDescent="0.2">
      <c r="A41" s="381"/>
      <c r="B41" s="385"/>
      <c r="C41" s="382" t="s">
        <v>352</v>
      </c>
      <c r="D41" s="385"/>
      <c r="E41" s="383"/>
      <c r="F41" s="548">
        <v>381</v>
      </c>
      <c r="G41" s="548">
        <v>342</v>
      </c>
      <c r="H41" s="548">
        <v>487</v>
      </c>
      <c r="I41" s="548">
        <v>410</v>
      </c>
      <c r="J41" s="550">
        <v>494</v>
      </c>
      <c r="K41" s="549">
        <v>-113</v>
      </c>
      <c r="L41" s="380">
        <v>-22.874493927125506</v>
      </c>
    </row>
    <row r="42" spans="1:12" s="110" customFormat="1" ht="15" customHeight="1" x14ac:dyDescent="0.2">
      <c r="A42" s="381"/>
      <c r="B42" s="384" t="s">
        <v>113</v>
      </c>
      <c r="C42" s="384" t="s">
        <v>353</v>
      </c>
      <c r="D42" s="385"/>
      <c r="E42" s="383"/>
      <c r="F42" s="548">
        <v>577</v>
      </c>
      <c r="G42" s="548">
        <v>396</v>
      </c>
      <c r="H42" s="548">
        <v>722</v>
      </c>
      <c r="I42" s="548">
        <v>440</v>
      </c>
      <c r="J42" s="548">
        <v>581</v>
      </c>
      <c r="K42" s="549">
        <v>-4</v>
      </c>
      <c r="L42" s="380">
        <v>-0.68846815834767638</v>
      </c>
    </row>
    <row r="43" spans="1:12" s="110" customFormat="1" ht="15" customHeight="1" x14ac:dyDescent="0.2">
      <c r="A43" s="381"/>
      <c r="B43" s="385"/>
      <c r="C43" s="382" t="s">
        <v>352</v>
      </c>
      <c r="D43" s="385"/>
      <c r="E43" s="383"/>
      <c r="F43" s="548">
        <v>262</v>
      </c>
      <c r="G43" s="548">
        <v>199</v>
      </c>
      <c r="H43" s="548">
        <v>339</v>
      </c>
      <c r="I43" s="548">
        <v>229</v>
      </c>
      <c r="J43" s="548">
        <v>273</v>
      </c>
      <c r="K43" s="549">
        <v>-11</v>
      </c>
      <c r="L43" s="380">
        <v>-4.0293040293040292</v>
      </c>
    </row>
    <row r="44" spans="1:12" s="110" customFormat="1" ht="15" customHeight="1" x14ac:dyDescent="0.2">
      <c r="A44" s="381"/>
      <c r="B44" s="384"/>
      <c r="C44" s="366" t="s">
        <v>109</v>
      </c>
      <c r="D44" s="385"/>
      <c r="E44" s="383"/>
      <c r="F44" s="548">
        <v>2219</v>
      </c>
      <c r="G44" s="548">
        <v>1257</v>
      </c>
      <c r="H44" s="548">
        <v>1475</v>
      </c>
      <c r="I44" s="548">
        <v>1538</v>
      </c>
      <c r="J44" s="550">
        <v>2291</v>
      </c>
      <c r="K44" s="549">
        <v>-72</v>
      </c>
      <c r="L44" s="380">
        <v>-3.1427324312527283</v>
      </c>
    </row>
    <row r="45" spans="1:12" s="110" customFormat="1" ht="15" customHeight="1" x14ac:dyDescent="0.2">
      <c r="A45" s="381"/>
      <c r="B45" s="385"/>
      <c r="C45" s="382" t="s">
        <v>352</v>
      </c>
      <c r="D45" s="385"/>
      <c r="E45" s="383"/>
      <c r="F45" s="548">
        <v>542</v>
      </c>
      <c r="G45" s="548">
        <v>389</v>
      </c>
      <c r="H45" s="548">
        <v>517</v>
      </c>
      <c r="I45" s="548">
        <v>542</v>
      </c>
      <c r="J45" s="548">
        <v>638</v>
      </c>
      <c r="K45" s="549">
        <v>-96</v>
      </c>
      <c r="L45" s="380">
        <v>-15.047021943573668</v>
      </c>
    </row>
    <row r="46" spans="1:12" s="110" customFormat="1" ht="15" customHeight="1" x14ac:dyDescent="0.2">
      <c r="A46" s="381"/>
      <c r="B46" s="384"/>
      <c r="C46" s="366" t="s">
        <v>110</v>
      </c>
      <c r="D46" s="385"/>
      <c r="E46" s="383"/>
      <c r="F46" s="548">
        <v>472</v>
      </c>
      <c r="G46" s="548">
        <v>173</v>
      </c>
      <c r="H46" s="548">
        <v>186</v>
      </c>
      <c r="I46" s="548">
        <v>210</v>
      </c>
      <c r="J46" s="548">
        <v>485</v>
      </c>
      <c r="K46" s="549">
        <v>-13</v>
      </c>
      <c r="L46" s="380">
        <v>-2.6804123711340204</v>
      </c>
    </row>
    <row r="47" spans="1:12" s="110" customFormat="1" ht="15" customHeight="1" x14ac:dyDescent="0.2">
      <c r="A47" s="381"/>
      <c r="B47" s="385"/>
      <c r="C47" s="382" t="s">
        <v>352</v>
      </c>
      <c r="D47" s="385"/>
      <c r="E47" s="383"/>
      <c r="F47" s="548">
        <v>49</v>
      </c>
      <c r="G47" s="548">
        <v>46</v>
      </c>
      <c r="H47" s="548">
        <v>67</v>
      </c>
      <c r="I47" s="548">
        <v>78</v>
      </c>
      <c r="J47" s="550">
        <v>73</v>
      </c>
      <c r="K47" s="549">
        <v>-24</v>
      </c>
      <c r="L47" s="380">
        <v>-32.876712328767127</v>
      </c>
    </row>
    <row r="48" spans="1:12" s="110" customFormat="1" ht="15" customHeight="1" x14ac:dyDescent="0.2">
      <c r="A48" s="381"/>
      <c r="B48" s="385"/>
      <c r="C48" s="366" t="s">
        <v>111</v>
      </c>
      <c r="D48" s="386"/>
      <c r="E48" s="387"/>
      <c r="F48" s="548">
        <v>19</v>
      </c>
      <c r="G48" s="548">
        <v>29</v>
      </c>
      <c r="H48" s="548">
        <v>32</v>
      </c>
      <c r="I48" s="548">
        <v>26</v>
      </c>
      <c r="J48" s="548">
        <v>25</v>
      </c>
      <c r="K48" s="549">
        <v>-6</v>
      </c>
      <c r="L48" s="380">
        <v>-24</v>
      </c>
    </row>
    <row r="49" spans="1:12" s="110" customFormat="1" ht="15" customHeight="1" x14ac:dyDescent="0.2">
      <c r="A49" s="381"/>
      <c r="B49" s="385"/>
      <c r="C49" s="382" t="s">
        <v>352</v>
      </c>
      <c r="D49" s="385"/>
      <c r="E49" s="383"/>
      <c r="F49" s="548">
        <v>6</v>
      </c>
      <c r="G49" s="548">
        <v>13</v>
      </c>
      <c r="H49" s="548">
        <v>15</v>
      </c>
      <c r="I49" s="548">
        <v>9</v>
      </c>
      <c r="J49" s="548">
        <v>8</v>
      </c>
      <c r="K49" s="549">
        <v>-2</v>
      </c>
      <c r="L49" s="380">
        <v>-25</v>
      </c>
    </row>
    <row r="50" spans="1:12" s="110" customFormat="1" ht="15" customHeight="1" x14ac:dyDescent="0.2">
      <c r="A50" s="381"/>
      <c r="B50" s="384" t="s">
        <v>113</v>
      </c>
      <c r="C50" s="382" t="s">
        <v>181</v>
      </c>
      <c r="D50" s="385"/>
      <c r="E50" s="383"/>
      <c r="F50" s="548">
        <v>2338</v>
      </c>
      <c r="G50" s="548">
        <v>1112</v>
      </c>
      <c r="H50" s="548">
        <v>1557</v>
      </c>
      <c r="I50" s="548">
        <v>1418</v>
      </c>
      <c r="J50" s="550">
        <v>2083</v>
      </c>
      <c r="K50" s="549">
        <v>255</v>
      </c>
      <c r="L50" s="380">
        <v>12.241958713394142</v>
      </c>
    </row>
    <row r="51" spans="1:12" s="110" customFormat="1" ht="15" customHeight="1" x14ac:dyDescent="0.2">
      <c r="A51" s="381"/>
      <c r="B51" s="385"/>
      <c r="C51" s="382" t="s">
        <v>352</v>
      </c>
      <c r="D51" s="385"/>
      <c r="E51" s="383"/>
      <c r="F51" s="548">
        <v>536</v>
      </c>
      <c r="G51" s="548">
        <v>337</v>
      </c>
      <c r="H51" s="548">
        <v>514</v>
      </c>
      <c r="I51" s="548">
        <v>543</v>
      </c>
      <c r="J51" s="548">
        <v>590</v>
      </c>
      <c r="K51" s="549">
        <v>-54</v>
      </c>
      <c r="L51" s="380">
        <v>-9.1525423728813564</v>
      </c>
    </row>
    <row r="52" spans="1:12" s="110" customFormat="1" ht="15" customHeight="1" x14ac:dyDescent="0.2">
      <c r="A52" s="381"/>
      <c r="B52" s="384"/>
      <c r="C52" s="382" t="s">
        <v>182</v>
      </c>
      <c r="D52" s="385"/>
      <c r="E52" s="383"/>
      <c r="F52" s="548">
        <v>949</v>
      </c>
      <c r="G52" s="548">
        <v>743</v>
      </c>
      <c r="H52" s="548">
        <v>858</v>
      </c>
      <c r="I52" s="548">
        <v>796</v>
      </c>
      <c r="J52" s="548">
        <v>1299</v>
      </c>
      <c r="K52" s="549">
        <v>-350</v>
      </c>
      <c r="L52" s="380">
        <v>-26.943802925327176</v>
      </c>
    </row>
    <row r="53" spans="1:12" s="269" customFormat="1" ht="11.25" customHeight="1" x14ac:dyDescent="0.2">
      <c r="A53" s="381"/>
      <c r="B53" s="385"/>
      <c r="C53" s="382" t="s">
        <v>352</v>
      </c>
      <c r="D53" s="385"/>
      <c r="E53" s="383"/>
      <c r="F53" s="548">
        <v>323</v>
      </c>
      <c r="G53" s="548">
        <v>310</v>
      </c>
      <c r="H53" s="548">
        <v>424</v>
      </c>
      <c r="I53" s="548">
        <v>315</v>
      </c>
      <c r="J53" s="550">
        <v>402</v>
      </c>
      <c r="K53" s="549">
        <v>-79</v>
      </c>
      <c r="L53" s="380">
        <v>-19.651741293532339</v>
      </c>
    </row>
    <row r="54" spans="1:12" s="151" customFormat="1" ht="12.75" customHeight="1" x14ac:dyDescent="0.2">
      <c r="A54" s="381"/>
      <c r="B54" s="384" t="s">
        <v>113</v>
      </c>
      <c r="C54" s="384" t="s">
        <v>116</v>
      </c>
      <c r="D54" s="385"/>
      <c r="E54" s="383"/>
      <c r="F54" s="548">
        <v>2652</v>
      </c>
      <c r="G54" s="548">
        <v>1451</v>
      </c>
      <c r="H54" s="548">
        <v>1851</v>
      </c>
      <c r="I54" s="548">
        <v>1585</v>
      </c>
      <c r="J54" s="548">
        <v>2771</v>
      </c>
      <c r="K54" s="549">
        <v>-119</v>
      </c>
      <c r="L54" s="380">
        <v>-4.294478527607362</v>
      </c>
    </row>
    <row r="55" spans="1:12" ht="11.25" x14ac:dyDescent="0.2">
      <c r="A55" s="381"/>
      <c r="B55" s="385"/>
      <c r="C55" s="382" t="s">
        <v>352</v>
      </c>
      <c r="D55" s="385"/>
      <c r="E55" s="383"/>
      <c r="F55" s="548">
        <v>645</v>
      </c>
      <c r="G55" s="548">
        <v>465</v>
      </c>
      <c r="H55" s="548">
        <v>666</v>
      </c>
      <c r="I55" s="548">
        <v>546</v>
      </c>
      <c r="J55" s="548">
        <v>715</v>
      </c>
      <c r="K55" s="549">
        <v>-70</v>
      </c>
      <c r="L55" s="380">
        <v>-9.79020979020979</v>
      </c>
    </row>
    <row r="56" spans="1:12" ht="14.25" customHeight="1" x14ac:dyDescent="0.2">
      <c r="A56" s="381"/>
      <c r="B56" s="385"/>
      <c r="C56" s="384" t="s">
        <v>117</v>
      </c>
      <c r="D56" s="385"/>
      <c r="E56" s="383"/>
      <c r="F56" s="548">
        <v>633</v>
      </c>
      <c r="G56" s="548">
        <v>404</v>
      </c>
      <c r="H56" s="548">
        <v>564</v>
      </c>
      <c r="I56" s="548">
        <v>629</v>
      </c>
      <c r="J56" s="548">
        <v>609</v>
      </c>
      <c r="K56" s="549">
        <v>24</v>
      </c>
      <c r="L56" s="380">
        <v>3.9408866995073892</v>
      </c>
    </row>
    <row r="57" spans="1:12" ht="18.75" customHeight="1" x14ac:dyDescent="0.2">
      <c r="A57" s="388"/>
      <c r="B57" s="389"/>
      <c r="C57" s="390" t="s">
        <v>352</v>
      </c>
      <c r="D57" s="389"/>
      <c r="E57" s="391"/>
      <c r="F57" s="551">
        <v>213</v>
      </c>
      <c r="G57" s="552">
        <v>182</v>
      </c>
      <c r="H57" s="552">
        <v>272</v>
      </c>
      <c r="I57" s="552">
        <v>312</v>
      </c>
      <c r="J57" s="552">
        <v>276</v>
      </c>
      <c r="K57" s="553">
        <f t="shared" ref="K57" si="0">IF(OR(F57=".",J57=".")=TRUE,".",IF(OR(F57="*",J57="*")=TRUE,"*",IF(AND(F57="-",J57="-")=TRUE,"-",IF(AND(ISNUMBER(J57),ISNUMBER(F57))=TRUE,IF(F57-J57=0,0,F57-J57),IF(ISNUMBER(F57)=TRUE,F57,-J57)))))</f>
        <v>-63</v>
      </c>
      <c r="L57" s="392">
        <f t="shared" ref="L57" si="1">IF(K57 =".",".",IF(K57 ="*","*",IF(K57="-","-",IF(K57=0,0,IF(OR(J57="-",J57=".",F57="-",F57=".")=TRUE,"X",IF(J57=0,"0,0",IF(ABS(K57*100/J57)&gt;250,".X",(K57*100/J57))))))))</f>
        <v>-22.826086956521738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3388</v>
      </c>
      <c r="E11" s="114">
        <v>1971</v>
      </c>
      <c r="F11" s="114">
        <v>3041</v>
      </c>
      <c r="G11" s="114">
        <v>2253</v>
      </c>
      <c r="H11" s="140">
        <v>3498</v>
      </c>
      <c r="I11" s="115">
        <v>-110</v>
      </c>
      <c r="J11" s="116">
        <v>-3.1446540880503147</v>
      </c>
    </row>
    <row r="12" spans="1:15" s="110" customFormat="1" ht="24.95" customHeight="1" x14ac:dyDescent="0.2">
      <c r="A12" s="193" t="s">
        <v>132</v>
      </c>
      <c r="B12" s="194" t="s">
        <v>133</v>
      </c>
      <c r="C12" s="113">
        <v>1.8299881936245572</v>
      </c>
      <c r="D12" s="115">
        <v>62</v>
      </c>
      <c r="E12" s="114">
        <v>30</v>
      </c>
      <c r="F12" s="114">
        <v>71</v>
      </c>
      <c r="G12" s="114">
        <v>122</v>
      </c>
      <c r="H12" s="140">
        <v>92</v>
      </c>
      <c r="I12" s="115">
        <v>-30</v>
      </c>
      <c r="J12" s="116">
        <v>-32.608695652173914</v>
      </c>
    </row>
    <row r="13" spans="1:15" s="110" customFormat="1" ht="24.95" customHeight="1" x14ac:dyDescent="0.2">
      <c r="A13" s="193" t="s">
        <v>134</v>
      </c>
      <c r="B13" s="199" t="s">
        <v>214</v>
      </c>
      <c r="C13" s="113">
        <v>2.3612750885478158</v>
      </c>
      <c r="D13" s="115">
        <v>80</v>
      </c>
      <c r="E13" s="114">
        <v>23</v>
      </c>
      <c r="F13" s="114">
        <v>20</v>
      </c>
      <c r="G13" s="114">
        <v>8</v>
      </c>
      <c r="H13" s="140">
        <v>12</v>
      </c>
      <c r="I13" s="115">
        <v>68</v>
      </c>
      <c r="J13" s="116" t="s">
        <v>514</v>
      </c>
    </row>
    <row r="14" spans="1:15" s="287" customFormat="1" ht="24.95" customHeight="1" x14ac:dyDescent="0.2">
      <c r="A14" s="193" t="s">
        <v>215</v>
      </c>
      <c r="B14" s="199" t="s">
        <v>137</v>
      </c>
      <c r="C14" s="113">
        <v>34.002361275088546</v>
      </c>
      <c r="D14" s="115">
        <v>1152</v>
      </c>
      <c r="E14" s="114">
        <v>292</v>
      </c>
      <c r="F14" s="114">
        <v>559</v>
      </c>
      <c r="G14" s="114">
        <v>355</v>
      </c>
      <c r="H14" s="140">
        <v>479</v>
      </c>
      <c r="I14" s="115">
        <v>673</v>
      </c>
      <c r="J14" s="116">
        <v>140.50104384133613</v>
      </c>
      <c r="K14" s="110"/>
      <c r="L14" s="110"/>
      <c r="M14" s="110"/>
      <c r="N14" s="110"/>
      <c r="O14" s="110"/>
    </row>
    <row r="15" spans="1:15" s="110" customFormat="1" ht="24.95" customHeight="1" x14ac:dyDescent="0.2">
      <c r="A15" s="193" t="s">
        <v>216</v>
      </c>
      <c r="B15" s="199" t="s">
        <v>217</v>
      </c>
      <c r="C15" s="113">
        <v>3.9256198347107438</v>
      </c>
      <c r="D15" s="115">
        <v>133</v>
      </c>
      <c r="E15" s="114">
        <v>79</v>
      </c>
      <c r="F15" s="114">
        <v>168</v>
      </c>
      <c r="G15" s="114">
        <v>80</v>
      </c>
      <c r="H15" s="140">
        <v>117</v>
      </c>
      <c r="I15" s="115">
        <v>16</v>
      </c>
      <c r="J15" s="116">
        <v>13.675213675213675</v>
      </c>
    </row>
    <row r="16" spans="1:15" s="287" customFormat="1" ht="24.95" customHeight="1" x14ac:dyDescent="0.2">
      <c r="A16" s="193" t="s">
        <v>218</v>
      </c>
      <c r="B16" s="199" t="s">
        <v>141</v>
      </c>
      <c r="C16" s="113">
        <v>7.0838252656434477</v>
      </c>
      <c r="D16" s="115">
        <v>240</v>
      </c>
      <c r="E16" s="114">
        <v>189</v>
      </c>
      <c r="F16" s="114">
        <v>307</v>
      </c>
      <c r="G16" s="114">
        <v>242</v>
      </c>
      <c r="H16" s="140">
        <v>266</v>
      </c>
      <c r="I16" s="115">
        <v>-26</v>
      </c>
      <c r="J16" s="116">
        <v>-9.7744360902255636</v>
      </c>
      <c r="K16" s="110"/>
      <c r="L16" s="110"/>
      <c r="M16" s="110"/>
      <c r="N16" s="110"/>
      <c r="O16" s="110"/>
    </row>
    <row r="17" spans="1:15" s="110" customFormat="1" ht="24.95" customHeight="1" x14ac:dyDescent="0.2">
      <c r="A17" s="193" t="s">
        <v>142</v>
      </c>
      <c r="B17" s="199" t="s">
        <v>220</v>
      </c>
      <c r="C17" s="113">
        <v>22.992916174734358</v>
      </c>
      <c r="D17" s="115">
        <v>779</v>
      </c>
      <c r="E17" s="114">
        <v>24</v>
      </c>
      <c r="F17" s="114">
        <v>84</v>
      </c>
      <c r="G17" s="114">
        <v>33</v>
      </c>
      <c r="H17" s="140">
        <v>96</v>
      </c>
      <c r="I17" s="115">
        <v>683</v>
      </c>
      <c r="J17" s="116" t="s">
        <v>514</v>
      </c>
    </row>
    <row r="18" spans="1:15" s="287" customFormat="1" ht="24.95" customHeight="1" x14ac:dyDescent="0.2">
      <c r="A18" s="201" t="s">
        <v>144</v>
      </c>
      <c r="B18" s="202" t="s">
        <v>145</v>
      </c>
      <c r="C18" s="113">
        <v>8.4120425029515946</v>
      </c>
      <c r="D18" s="115">
        <v>285</v>
      </c>
      <c r="E18" s="114">
        <v>97</v>
      </c>
      <c r="F18" s="114">
        <v>213</v>
      </c>
      <c r="G18" s="114">
        <v>215</v>
      </c>
      <c r="H18" s="140">
        <v>283</v>
      </c>
      <c r="I18" s="115">
        <v>2</v>
      </c>
      <c r="J18" s="116">
        <v>0.70671378091872794</v>
      </c>
      <c r="K18" s="110"/>
      <c r="L18" s="110"/>
      <c r="M18" s="110"/>
      <c r="N18" s="110"/>
      <c r="O18" s="110"/>
    </row>
    <row r="19" spans="1:15" s="110" customFormat="1" ht="24.95" customHeight="1" x14ac:dyDescent="0.2">
      <c r="A19" s="193" t="s">
        <v>146</v>
      </c>
      <c r="B19" s="199" t="s">
        <v>147</v>
      </c>
      <c r="C19" s="113">
        <v>10.625737898465172</v>
      </c>
      <c r="D19" s="115">
        <v>360</v>
      </c>
      <c r="E19" s="114">
        <v>226</v>
      </c>
      <c r="F19" s="114">
        <v>542</v>
      </c>
      <c r="G19" s="114">
        <v>257</v>
      </c>
      <c r="H19" s="140">
        <v>377</v>
      </c>
      <c r="I19" s="115">
        <v>-17</v>
      </c>
      <c r="J19" s="116">
        <v>-4.5092838196286475</v>
      </c>
    </row>
    <row r="20" spans="1:15" s="287" customFormat="1" ht="24.95" customHeight="1" x14ac:dyDescent="0.2">
      <c r="A20" s="193" t="s">
        <v>148</v>
      </c>
      <c r="B20" s="199" t="s">
        <v>149</v>
      </c>
      <c r="C20" s="113">
        <v>7.9693034238488787</v>
      </c>
      <c r="D20" s="115">
        <v>270</v>
      </c>
      <c r="E20" s="114">
        <v>227</v>
      </c>
      <c r="F20" s="114">
        <v>268</v>
      </c>
      <c r="G20" s="114">
        <v>246</v>
      </c>
      <c r="H20" s="140">
        <v>265</v>
      </c>
      <c r="I20" s="115">
        <v>5</v>
      </c>
      <c r="J20" s="116">
        <v>1.8867924528301887</v>
      </c>
      <c r="K20" s="110"/>
      <c r="L20" s="110"/>
      <c r="M20" s="110"/>
      <c r="N20" s="110"/>
      <c r="O20" s="110"/>
    </row>
    <row r="21" spans="1:15" s="110" customFormat="1" ht="24.95" customHeight="1" x14ac:dyDescent="0.2">
      <c r="A21" s="201" t="s">
        <v>150</v>
      </c>
      <c r="B21" s="202" t="s">
        <v>151</v>
      </c>
      <c r="C21" s="113">
        <v>4.6340023612750887</v>
      </c>
      <c r="D21" s="115">
        <v>157</v>
      </c>
      <c r="E21" s="114">
        <v>130</v>
      </c>
      <c r="F21" s="114">
        <v>175</v>
      </c>
      <c r="G21" s="114">
        <v>232</v>
      </c>
      <c r="H21" s="140">
        <v>140</v>
      </c>
      <c r="I21" s="115">
        <v>17</v>
      </c>
      <c r="J21" s="116">
        <v>12.142857142857142</v>
      </c>
    </row>
    <row r="22" spans="1:15" s="110" customFormat="1" ht="24.95" customHeight="1" x14ac:dyDescent="0.2">
      <c r="A22" s="201" t="s">
        <v>152</v>
      </c>
      <c r="B22" s="199" t="s">
        <v>153</v>
      </c>
      <c r="C22" s="113">
        <v>0.56080283353010629</v>
      </c>
      <c r="D22" s="115">
        <v>19</v>
      </c>
      <c r="E22" s="114">
        <v>22</v>
      </c>
      <c r="F22" s="114">
        <v>26</v>
      </c>
      <c r="G22" s="114">
        <v>22</v>
      </c>
      <c r="H22" s="140">
        <v>16</v>
      </c>
      <c r="I22" s="115">
        <v>3</v>
      </c>
      <c r="J22" s="116">
        <v>18.75</v>
      </c>
    </row>
    <row r="23" spans="1:15" s="110" customFormat="1" ht="24.95" customHeight="1" x14ac:dyDescent="0.2">
      <c r="A23" s="193" t="s">
        <v>154</v>
      </c>
      <c r="B23" s="199" t="s">
        <v>155</v>
      </c>
      <c r="C23" s="113">
        <v>0.94451003541912637</v>
      </c>
      <c r="D23" s="115">
        <v>32</v>
      </c>
      <c r="E23" s="114">
        <v>225</v>
      </c>
      <c r="F23" s="114">
        <v>52</v>
      </c>
      <c r="G23" s="114">
        <v>24</v>
      </c>
      <c r="H23" s="140">
        <v>38</v>
      </c>
      <c r="I23" s="115">
        <v>-6</v>
      </c>
      <c r="J23" s="116">
        <v>-15.789473684210526</v>
      </c>
    </row>
    <row r="24" spans="1:15" s="110" customFormat="1" ht="24.95" customHeight="1" x14ac:dyDescent="0.2">
      <c r="A24" s="193" t="s">
        <v>156</v>
      </c>
      <c r="B24" s="199" t="s">
        <v>221</v>
      </c>
      <c r="C24" s="113">
        <v>3.4533648170011806</v>
      </c>
      <c r="D24" s="115">
        <v>117</v>
      </c>
      <c r="E24" s="114">
        <v>87</v>
      </c>
      <c r="F24" s="114">
        <v>126</v>
      </c>
      <c r="G24" s="114">
        <v>89</v>
      </c>
      <c r="H24" s="140">
        <v>130</v>
      </c>
      <c r="I24" s="115">
        <v>-13</v>
      </c>
      <c r="J24" s="116">
        <v>-10</v>
      </c>
    </row>
    <row r="25" spans="1:15" s="110" customFormat="1" ht="24.95" customHeight="1" x14ac:dyDescent="0.2">
      <c r="A25" s="193" t="s">
        <v>222</v>
      </c>
      <c r="B25" s="204" t="s">
        <v>159</v>
      </c>
      <c r="C25" s="113">
        <v>4.3978748524203066</v>
      </c>
      <c r="D25" s="115">
        <v>149</v>
      </c>
      <c r="E25" s="114">
        <v>77</v>
      </c>
      <c r="F25" s="114">
        <v>100</v>
      </c>
      <c r="G25" s="114">
        <v>98</v>
      </c>
      <c r="H25" s="140">
        <v>169</v>
      </c>
      <c r="I25" s="115">
        <v>-20</v>
      </c>
      <c r="J25" s="116">
        <v>-11.834319526627219</v>
      </c>
    </row>
    <row r="26" spans="1:15" s="110" customFormat="1" ht="24.95" customHeight="1" x14ac:dyDescent="0.2">
      <c r="A26" s="201">
        <v>782.78300000000002</v>
      </c>
      <c r="B26" s="203" t="s">
        <v>160</v>
      </c>
      <c r="C26" s="113">
        <v>3.1877213695395512</v>
      </c>
      <c r="D26" s="115">
        <v>108</v>
      </c>
      <c r="E26" s="114">
        <v>78</v>
      </c>
      <c r="F26" s="114">
        <v>108</v>
      </c>
      <c r="G26" s="114">
        <v>75</v>
      </c>
      <c r="H26" s="140">
        <v>82</v>
      </c>
      <c r="I26" s="115">
        <v>26</v>
      </c>
      <c r="J26" s="116">
        <v>31.707317073170731</v>
      </c>
    </row>
    <row r="27" spans="1:15" s="110" customFormat="1" ht="24.95" customHeight="1" x14ac:dyDescent="0.2">
      <c r="A27" s="193" t="s">
        <v>161</v>
      </c>
      <c r="B27" s="199" t="s">
        <v>162</v>
      </c>
      <c r="C27" s="113">
        <v>1.3282172373081464</v>
      </c>
      <c r="D27" s="115">
        <v>45</v>
      </c>
      <c r="E27" s="114">
        <v>33</v>
      </c>
      <c r="F27" s="114">
        <v>93</v>
      </c>
      <c r="G27" s="114">
        <v>44</v>
      </c>
      <c r="H27" s="140">
        <v>45</v>
      </c>
      <c r="I27" s="115">
        <v>0</v>
      </c>
      <c r="J27" s="116">
        <v>0</v>
      </c>
    </row>
    <row r="28" spans="1:15" s="110" customFormat="1" ht="24.95" customHeight="1" x14ac:dyDescent="0.2">
      <c r="A28" s="193" t="s">
        <v>163</v>
      </c>
      <c r="B28" s="199" t="s">
        <v>164</v>
      </c>
      <c r="C28" s="113">
        <v>2.3907910271546635</v>
      </c>
      <c r="D28" s="115">
        <v>81</v>
      </c>
      <c r="E28" s="114">
        <v>55</v>
      </c>
      <c r="F28" s="114">
        <v>171</v>
      </c>
      <c r="G28" s="114">
        <v>38</v>
      </c>
      <c r="H28" s="140">
        <v>63</v>
      </c>
      <c r="I28" s="115">
        <v>18</v>
      </c>
      <c r="J28" s="116">
        <v>28.571428571428573</v>
      </c>
    </row>
    <row r="29" spans="1:15" s="110" customFormat="1" ht="24.95" customHeight="1" x14ac:dyDescent="0.2">
      <c r="A29" s="193">
        <v>86</v>
      </c>
      <c r="B29" s="199" t="s">
        <v>165</v>
      </c>
      <c r="C29" s="113">
        <v>4.0436835891381344</v>
      </c>
      <c r="D29" s="115">
        <v>137</v>
      </c>
      <c r="E29" s="114">
        <v>143</v>
      </c>
      <c r="F29" s="114">
        <v>157</v>
      </c>
      <c r="G29" s="114">
        <v>101</v>
      </c>
      <c r="H29" s="140">
        <v>1048</v>
      </c>
      <c r="I29" s="115">
        <v>-911</v>
      </c>
      <c r="J29" s="116">
        <v>-86.927480916030532</v>
      </c>
    </row>
    <row r="30" spans="1:15" s="110" customFormat="1" ht="24.95" customHeight="1" x14ac:dyDescent="0.2">
      <c r="A30" s="193">
        <v>87.88</v>
      </c>
      <c r="B30" s="204" t="s">
        <v>166</v>
      </c>
      <c r="C30" s="113">
        <v>6.5820543093270363</v>
      </c>
      <c r="D30" s="115">
        <v>223</v>
      </c>
      <c r="E30" s="114">
        <v>182</v>
      </c>
      <c r="F30" s="114">
        <v>278</v>
      </c>
      <c r="G30" s="114">
        <v>211</v>
      </c>
      <c r="H30" s="140">
        <v>165</v>
      </c>
      <c r="I30" s="115">
        <v>58</v>
      </c>
      <c r="J30" s="116">
        <v>35.151515151515149</v>
      </c>
    </row>
    <row r="31" spans="1:15" s="110" customFormat="1" ht="24.95" customHeight="1" x14ac:dyDescent="0.2">
      <c r="A31" s="193" t="s">
        <v>167</v>
      </c>
      <c r="B31" s="199" t="s">
        <v>168</v>
      </c>
      <c r="C31" s="113">
        <v>3.2762691853600945</v>
      </c>
      <c r="D31" s="115">
        <v>111</v>
      </c>
      <c r="E31" s="114">
        <v>44</v>
      </c>
      <c r="F31" s="114">
        <v>82</v>
      </c>
      <c r="G31" s="114">
        <v>116</v>
      </c>
      <c r="H31" s="140">
        <v>94</v>
      </c>
      <c r="I31" s="115">
        <v>17</v>
      </c>
      <c r="J31" s="116">
        <v>18.085106382978722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1.8299881936245572</v>
      </c>
      <c r="D34" s="115">
        <v>62</v>
      </c>
      <c r="E34" s="114">
        <v>30</v>
      </c>
      <c r="F34" s="114">
        <v>71</v>
      </c>
      <c r="G34" s="114">
        <v>122</v>
      </c>
      <c r="H34" s="140">
        <v>92</v>
      </c>
      <c r="I34" s="115">
        <v>-30</v>
      </c>
      <c r="J34" s="116">
        <v>-32.608695652173914</v>
      </c>
    </row>
    <row r="35" spans="1:10" s="110" customFormat="1" ht="24.95" customHeight="1" x14ac:dyDescent="0.2">
      <c r="A35" s="292" t="s">
        <v>171</v>
      </c>
      <c r="B35" s="293" t="s">
        <v>172</v>
      </c>
      <c r="C35" s="113">
        <v>44.77567886658796</v>
      </c>
      <c r="D35" s="115">
        <v>1517</v>
      </c>
      <c r="E35" s="114">
        <v>412</v>
      </c>
      <c r="F35" s="114">
        <v>792</v>
      </c>
      <c r="G35" s="114">
        <v>578</v>
      </c>
      <c r="H35" s="140">
        <v>774</v>
      </c>
      <c r="I35" s="115">
        <v>743</v>
      </c>
      <c r="J35" s="116">
        <v>95.99483204134367</v>
      </c>
    </row>
    <row r="36" spans="1:10" s="110" customFormat="1" ht="24.95" customHeight="1" x14ac:dyDescent="0.2">
      <c r="A36" s="294" t="s">
        <v>173</v>
      </c>
      <c r="B36" s="295" t="s">
        <v>174</v>
      </c>
      <c r="C36" s="125">
        <v>53.394332939787482</v>
      </c>
      <c r="D36" s="143">
        <v>1809</v>
      </c>
      <c r="E36" s="144">
        <v>1529</v>
      </c>
      <c r="F36" s="144">
        <v>2178</v>
      </c>
      <c r="G36" s="144">
        <v>1553</v>
      </c>
      <c r="H36" s="145">
        <v>2632</v>
      </c>
      <c r="I36" s="143">
        <v>-823</v>
      </c>
      <c r="J36" s="146">
        <v>-31.268996960486323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3388</v>
      </c>
      <c r="F11" s="264">
        <v>1971</v>
      </c>
      <c r="G11" s="264">
        <v>3041</v>
      </c>
      <c r="H11" s="264">
        <v>2253</v>
      </c>
      <c r="I11" s="265">
        <v>3498</v>
      </c>
      <c r="J11" s="263">
        <v>-110</v>
      </c>
      <c r="K11" s="266">
        <v>-3.1446540880503147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25.147579693034238</v>
      </c>
      <c r="E13" s="115">
        <v>852</v>
      </c>
      <c r="F13" s="114">
        <v>590</v>
      </c>
      <c r="G13" s="114">
        <v>838</v>
      </c>
      <c r="H13" s="114">
        <v>784</v>
      </c>
      <c r="I13" s="140">
        <v>890</v>
      </c>
      <c r="J13" s="115">
        <v>-38</v>
      </c>
      <c r="K13" s="116">
        <v>-4.2696629213483144</v>
      </c>
    </row>
    <row r="14" spans="1:15" ht="15.95" customHeight="1" x14ac:dyDescent="0.2">
      <c r="A14" s="306" t="s">
        <v>230</v>
      </c>
      <c r="B14" s="307"/>
      <c r="C14" s="308"/>
      <c r="D14" s="113">
        <v>56.227863046044867</v>
      </c>
      <c r="E14" s="115">
        <v>1905</v>
      </c>
      <c r="F14" s="114">
        <v>1056</v>
      </c>
      <c r="G14" s="114">
        <v>1736</v>
      </c>
      <c r="H14" s="114">
        <v>1146</v>
      </c>
      <c r="I14" s="140">
        <v>1984</v>
      </c>
      <c r="J14" s="115">
        <v>-79</v>
      </c>
      <c r="K14" s="116">
        <v>-3.9818548387096775</v>
      </c>
    </row>
    <row r="15" spans="1:15" ht="15.95" customHeight="1" x14ac:dyDescent="0.2">
      <c r="A15" s="306" t="s">
        <v>231</v>
      </c>
      <c r="B15" s="307"/>
      <c r="C15" s="308"/>
      <c r="D15" s="113">
        <v>10.419126328217237</v>
      </c>
      <c r="E15" s="115">
        <v>353</v>
      </c>
      <c r="F15" s="114">
        <v>138</v>
      </c>
      <c r="G15" s="114">
        <v>211</v>
      </c>
      <c r="H15" s="114">
        <v>168</v>
      </c>
      <c r="I15" s="140">
        <v>295</v>
      </c>
      <c r="J15" s="115">
        <v>58</v>
      </c>
      <c r="K15" s="116">
        <v>19.661016949152543</v>
      </c>
    </row>
    <row r="16" spans="1:15" ht="15.95" customHeight="1" x14ac:dyDescent="0.2">
      <c r="A16" s="306" t="s">
        <v>232</v>
      </c>
      <c r="B16" s="307"/>
      <c r="C16" s="308"/>
      <c r="D16" s="113">
        <v>8.0578512396694215</v>
      </c>
      <c r="E16" s="115">
        <v>273</v>
      </c>
      <c r="F16" s="114">
        <v>177</v>
      </c>
      <c r="G16" s="114">
        <v>241</v>
      </c>
      <c r="H16" s="114">
        <v>152</v>
      </c>
      <c r="I16" s="140">
        <v>324</v>
      </c>
      <c r="J16" s="115">
        <v>-51</v>
      </c>
      <c r="K16" s="116">
        <v>-15.74074074074074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1.2101534828807556</v>
      </c>
      <c r="E18" s="115">
        <v>41</v>
      </c>
      <c r="F18" s="114">
        <v>33</v>
      </c>
      <c r="G18" s="114">
        <v>73</v>
      </c>
      <c r="H18" s="114">
        <v>116</v>
      </c>
      <c r="I18" s="140">
        <v>74</v>
      </c>
      <c r="J18" s="115">
        <v>-33</v>
      </c>
      <c r="K18" s="116">
        <v>-44.594594594594597</v>
      </c>
    </row>
    <row r="19" spans="1:11" ht="14.1" customHeight="1" x14ac:dyDescent="0.2">
      <c r="A19" s="306" t="s">
        <v>235</v>
      </c>
      <c r="B19" s="307" t="s">
        <v>236</v>
      </c>
      <c r="C19" s="308"/>
      <c r="D19" s="113">
        <v>1.1216056670602126</v>
      </c>
      <c r="E19" s="115">
        <v>38</v>
      </c>
      <c r="F19" s="114">
        <v>24</v>
      </c>
      <c r="G19" s="114">
        <v>58</v>
      </c>
      <c r="H19" s="114">
        <v>114</v>
      </c>
      <c r="I19" s="140">
        <v>49</v>
      </c>
      <c r="J19" s="115">
        <v>-11</v>
      </c>
      <c r="K19" s="116">
        <v>-22.448979591836736</v>
      </c>
    </row>
    <row r="20" spans="1:11" ht="14.1" customHeight="1" x14ac:dyDescent="0.2">
      <c r="A20" s="306">
        <v>12</v>
      </c>
      <c r="B20" s="307" t="s">
        <v>237</v>
      </c>
      <c r="C20" s="308"/>
      <c r="D20" s="113">
        <v>3.5714285714285716</v>
      </c>
      <c r="E20" s="115">
        <v>121</v>
      </c>
      <c r="F20" s="114">
        <v>20</v>
      </c>
      <c r="G20" s="114">
        <v>55</v>
      </c>
      <c r="H20" s="114">
        <v>34</v>
      </c>
      <c r="I20" s="140">
        <v>121</v>
      </c>
      <c r="J20" s="115">
        <v>0</v>
      </c>
      <c r="K20" s="116">
        <v>0</v>
      </c>
    </row>
    <row r="21" spans="1:11" ht="14.1" customHeight="1" x14ac:dyDescent="0.2">
      <c r="A21" s="306">
        <v>21</v>
      </c>
      <c r="B21" s="307" t="s">
        <v>238</v>
      </c>
      <c r="C21" s="308"/>
      <c r="D21" s="113">
        <v>0.56080283353010629</v>
      </c>
      <c r="E21" s="115">
        <v>19</v>
      </c>
      <c r="F21" s="114" t="s">
        <v>513</v>
      </c>
      <c r="G21" s="114">
        <v>9</v>
      </c>
      <c r="H21" s="114">
        <v>5</v>
      </c>
      <c r="I21" s="140">
        <v>16</v>
      </c>
      <c r="J21" s="115">
        <v>3</v>
      </c>
      <c r="K21" s="116">
        <v>18.75</v>
      </c>
    </row>
    <row r="22" spans="1:11" ht="14.1" customHeight="1" x14ac:dyDescent="0.2">
      <c r="A22" s="306">
        <v>22</v>
      </c>
      <c r="B22" s="307" t="s">
        <v>239</v>
      </c>
      <c r="C22" s="308"/>
      <c r="D22" s="113">
        <v>2.5678866587957496</v>
      </c>
      <c r="E22" s="115">
        <v>87</v>
      </c>
      <c r="F22" s="114">
        <v>23</v>
      </c>
      <c r="G22" s="114">
        <v>49</v>
      </c>
      <c r="H22" s="114">
        <v>20</v>
      </c>
      <c r="I22" s="140">
        <v>26</v>
      </c>
      <c r="J22" s="115">
        <v>61</v>
      </c>
      <c r="K22" s="116">
        <v>234.61538461538461</v>
      </c>
    </row>
    <row r="23" spans="1:11" ht="14.1" customHeight="1" x14ac:dyDescent="0.2">
      <c r="A23" s="306">
        <v>23</v>
      </c>
      <c r="B23" s="307" t="s">
        <v>240</v>
      </c>
      <c r="C23" s="308"/>
      <c r="D23" s="113">
        <v>1.6824085005903189</v>
      </c>
      <c r="E23" s="115">
        <v>57</v>
      </c>
      <c r="F23" s="114">
        <v>10</v>
      </c>
      <c r="G23" s="114">
        <v>43</v>
      </c>
      <c r="H23" s="114">
        <v>9</v>
      </c>
      <c r="I23" s="140">
        <v>20</v>
      </c>
      <c r="J23" s="115">
        <v>37</v>
      </c>
      <c r="K23" s="116">
        <v>185</v>
      </c>
    </row>
    <row r="24" spans="1:11" ht="14.1" customHeight="1" x14ac:dyDescent="0.2">
      <c r="A24" s="306">
        <v>24</v>
      </c>
      <c r="B24" s="307" t="s">
        <v>241</v>
      </c>
      <c r="C24" s="308"/>
      <c r="D24" s="113">
        <v>3.1877213695395512</v>
      </c>
      <c r="E24" s="115">
        <v>108</v>
      </c>
      <c r="F24" s="114">
        <v>14</v>
      </c>
      <c r="G24" s="114">
        <v>54</v>
      </c>
      <c r="H24" s="114">
        <v>25</v>
      </c>
      <c r="I24" s="140">
        <v>49</v>
      </c>
      <c r="J24" s="115">
        <v>59</v>
      </c>
      <c r="K24" s="116">
        <v>120.40816326530613</v>
      </c>
    </row>
    <row r="25" spans="1:11" ht="14.1" customHeight="1" x14ac:dyDescent="0.2">
      <c r="A25" s="306">
        <v>25</v>
      </c>
      <c r="B25" s="307" t="s">
        <v>242</v>
      </c>
      <c r="C25" s="308"/>
      <c r="D25" s="113">
        <v>8.1168831168831161</v>
      </c>
      <c r="E25" s="115">
        <v>275</v>
      </c>
      <c r="F25" s="114">
        <v>84</v>
      </c>
      <c r="G25" s="114">
        <v>172</v>
      </c>
      <c r="H25" s="114">
        <v>88</v>
      </c>
      <c r="I25" s="140">
        <v>137</v>
      </c>
      <c r="J25" s="115">
        <v>138</v>
      </c>
      <c r="K25" s="116">
        <v>100.72992700729927</v>
      </c>
    </row>
    <row r="26" spans="1:11" ht="14.1" customHeight="1" x14ac:dyDescent="0.2">
      <c r="A26" s="306">
        <v>26</v>
      </c>
      <c r="B26" s="307" t="s">
        <v>243</v>
      </c>
      <c r="C26" s="308"/>
      <c r="D26" s="113">
        <v>2.8630460448642268</v>
      </c>
      <c r="E26" s="115">
        <v>97</v>
      </c>
      <c r="F26" s="114">
        <v>45</v>
      </c>
      <c r="G26" s="114">
        <v>81</v>
      </c>
      <c r="H26" s="114">
        <v>55</v>
      </c>
      <c r="I26" s="140">
        <v>67</v>
      </c>
      <c r="J26" s="115">
        <v>30</v>
      </c>
      <c r="K26" s="116">
        <v>44.776119402985074</v>
      </c>
    </row>
    <row r="27" spans="1:11" ht="14.1" customHeight="1" x14ac:dyDescent="0.2">
      <c r="A27" s="306">
        <v>27</v>
      </c>
      <c r="B27" s="307" t="s">
        <v>244</v>
      </c>
      <c r="C27" s="308"/>
      <c r="D27" s="113">
        <v>3.9551357733175916</v>
      </c>
      <c r="E27" s="115">
        <v>134</v>
      </c>
      <c r="F27" s="114">
        <v>27</v>
      </c>
      <c r="G27" s="114">
        <v>39</v>
      </c>
      <c r="H27" s="114">
        <v>35</v>
      </c>
      <c r="I27" s="140">
        <v>52</v>
      </c>
      <c r="J27" s="115">
        <v>82</v>
      </c>
      <c r="K27" s="116">
        <v>157.69230769230768</v>
      </c>
    </row>
    <row r="28" spans="1:11" ht="14.1" customHeight="1" x14ac:dyDescent="0.2">
      <c r="A28" s="306">
        <v>28</v>
      </c>
      <c r="B28" s="307" t="s">
        <v>245</v>
      </c>
      <c r="C28" s="308"/>
      <c r="D28" s="113" t="s">
        <v>513</v>
      </c>
      <c r="E28" s="115" t="s">
        <v>513</v>
      </c>
      <c r="F28" s="114" t="s">
        <v>513</v>
      </c>
      <c r="G28" s="114" t="s">
        <v>513</v>
      </c>
      <c r="H28" s="114" t="s">
        <v>513</v>
      </c>
      <c r="I28" s="140">
        <v>7</v>
      </c>
      <c r="J28" s="115" t="s">
        <v>513</v>
      </c>
      <c r="K28" s="116" t="s">
        <v>513</v>
      </c>
    </row>
    <row r="29" spans="1:11" ht="14.1" customHeight="1" x14ac:dyDescent="0.2">
      <c r="A29" s="306">
        <v>29</v>
      </c>
      <c r="B29" s="307" t="s">
        <v>246</v>
      </c>
      <c r="C29" s="308"/>
      <c r="D29" s="113">
        <v>3.2762691853600945</v>
      </c>
      <c r="E29" s="115">
        <v>111</v>
      </c>
      <c r="F29" s="114">
        <v>80</v>
      </c>
      <c r="G29" s="114">
        <v>145</v>
      </c>
      <c r="H29" s="114">
        <v>131</v>
      </c>
      <c r="I29" s="140">
        <v>152</v>
      </c>
      <c r="J29" s="115">
        <v>-41</v>
      </c>
      <c r="K29" s="116">
        <v>-26.973684210526315</v>
      </c>
    </row>
    <row r="30" spans="1:11" ht="14.1" customHeight="1" x14ac:dyDescent="0.2">
      <c r="A30" s="306" t="s">
        <v>247</v>
      </c>
      <c r="B30" s="307" t="s">
        <v>248</v>
      </c>
      <c r="C30" s="308"/>
      <c r="D30" s="113" t="s">
        <v>513</v>
      </c>
      <c r="E30" s="115" t="s">
        <v>513</v>
      </c>
      <c r="F30" s="114" t="s">
        <v>513</v>
      </c>
      <c r="G30" s="114">
        <v>65</v>
      </c>
      <c r="H30" s="114" t="s">
        <v>513</v>
      </c>
      <c r="I30" s="140" t="s">
        <v>513</v>
      </c>
      <c r="J30" s="115" t="s">
        <v>513</v>
      </c>
      <c r="K30" s="116" t="s">
        <v>513</v>
      </c>
    </row>
    <row r="31" spans="1:11" ht="14.1" customHeight="1" x14ac:dyDescent="0.2">
      <c r="A31" s="306" t="s">
        <v>249</v>
      </c>
      <c r="B31" s="307" t="s">
        <v>250</v>
      </c>
      <c r="C31" s="308"/>
      <c r="D31" s="113">
        <v>2.2432113341204252</v>
      </c>
      <c r="E31" s="115">
        <v>76</v>
      </c>
      <c r="F31" s="114">
        <v>53</v>
      </c>
      <c r="G31" s="114">
        <v>71</v>
      </c>
      <c r="H31" s="114">
        <v>87</v>
      </c>
      <c r="I31" s="140">
        <v>103</v>
      </c>
      <c r="J31" s="115">
        <v>-27</v>
      </c>
      <c r="K31" s="116">
        <v>-26.21359223300971</v>
      </c>
    </row>
    <row r="32" spans="1:11" ht="14.1" customHeight="1" x14ac:dyDescent="0.2">
      <c r="A32" s="306">
        <v>31</v>
      </c>
      <c r="B32" s="307" t="s">
        <v>251</v>
      </c>
      <c r="C32" s="308"/>
      <c r="D32" s="113">
        <v>0.32467532467532467</v>
      </c>
      <c r="E32" s="115">
        <v>11</v>
      </c>
      <c r="F32" s="114">
        <v>11</v>
      </c>
      <c r="G32" s="114">
        <v>8</v>
      </c>
      <c r="H32" s="114">
        <v>4</v>
      </c>
      <c r="I32" s="140">
        <v>10</v>
      </c>
      <c r="J32" s="115">
        <v>1</v>
      </c>
      <c r="K32" s="116">
        <v>10</v>
      </c>
    </row>
    <row r="33" spans="1:11" ht="14.1" customHeight="1" x14ac:dyDescent="0.2">
      <c r="A33" s="306">
        <v>32</v>
      </c>
      <c r="B33" s="307" t="s">
        <v>252</v>
      </c>
      <c r="C33" s="308"/>
      <c r="D33" s="113">
        <v>4.2502951593860683</v>
      </c>
      <c r="E33" s="115">
        <v>144</v>
      </c>
      <c r="F33" s="114">
        <v>22</v>
      </c>
      <c r="G33" s="114">
        <v>72</v>
      </c>
      <c r="H33" s="114">
        <v>93</v>
      </c>
      <c r="I33" s="140">
        <v>104</v>
      </c>
      <c r="J33" s="115">
        <v>40</v>
      </c>
      <c r="K33" s="116">
        <v>38.46153846153846</v>
      </c>
    </row>
    <row r="34" spans="1:11" ht="14.1" customHeight="1" x14ac:dyDescent="0.2">
      <c r="A34" s="306">
        <v>33</v>
      </c>
      <c r="B34" s="307" t="s">
        <v>253</v>
      </c>
      <c r="C34" s="308"/>
      <c r="D34" s="113">
        <v>2.3907910271546635</v>
      </c>
      <c r="E34" s="115">
        <v>81</v>
      </c>
      <c r="F34" s="114">
        <v>14</v>
      </c>
      <c r="G34" s="114">
        <v>56</v>
      </c>
      <c r="H34" s="114">
        <v>50</v>
      </c>
      <c r="I34" s="140">
        <v>76</v>
      </c>
      <c r="J34" s="115">
        <v>5</v>
      </c>
      <c r="K34" s="116">
        <v>6.5789473684210522</v>
      </c>
    </row>
    <row r="35" spans="1:11" ht="14.1" customHeight="1" x14ac:dyDescent="0.2">
      <c r="A35" s="306">
        <v>34</v>
      </c>
      <c r="B35" s="307" t="s">
        <v>254</v>
      </c>
      <c r="C35" s="308"/>
      <c r="D35" s="113">
        <v>1.5643447461629281</v>
      </c>
      <c r="E35" s="115">
        <v>53</v>
      </c>
      <c r="F35" s="114">
        <v>27</v>
      </c>
      <c r="G35" s="114">
        <v>67</v>
      </c>
      <c r="H35" s="114">
        <v>46</v>
      </c>
      <c r="I35" s="140">
        <v>86</v>
      </c>
      <c r="J35" s="115">
        <v>-33</v>
      </c>
      <c r="K35" s="116">
        <v>-38.372093023255815</v>
      </c>
    </row>
    <row r="36" spans="1:11" ht="14.1" customHeight="1" x14ac:dyDescent="0.2">
      <c r="A36" s="306">
        <v>41</v>
      </c>
      <c r="B36" s="307" t="s">
        <v>255</v>
      </c>
      <c r="C36" s="308"/>
      <c r="D36" s="113">
        <v>0.76741440377804016</v>
      </c>
      <c r="E36" s="115">
        <v>26</v>
      </c>
      <c r="F36" s="114">
        <v>3</v>
      </c>
      <c r="G36" s="114">
        <v>15</v>
      </c>
      <c r="H36" s="114">
        <v>7</v>
      </c>
      <c r="I36" s="140">
        <v>6</v>
      </c>
      <c r="J36" s="115">
        <v>20</v>
      </c>
      <c r="K36" s="116" t="s">
        <v>514</v>
      </c>
    </row>
    <row r="37" spans="1:11" ht="14.1" customHeight="1" x14ac:dyDescent="0.2">
      <c r="A37" s="306">
        <v>42</v>
      </c>
      <c r="B37" s="307" t="s">
        <v>256</v>
      </c>
      <c r="C37" s="308"/>
      <c r="D37" s="113">
        <v>0.23612750885478159</v>
      </c>
      <c r="E37" s="115">
        <v>8</v>
      </c>
      <c r="F37" s="114" t="s">
        <v>513</v>
      </c>
      <c r="G37" s="114" t="s">
        <v>513</v>
      </c>
      <c r="H37" s="114" t="s">
        <v>513</v>
      </c>
      <c r="I37" s="140">
        <v>4</v>
      </c>
      <c r="J37" s="115">
        <v>4</v>
      </c>
      <c r="K37" s="116">
        <v>100</v>
      </c>
    </row>
    <row r="38" spans="1:11" ht="14.1" customHeight="1" x14ac:dyDescent="0.2">
      <c r="A38" s="306">
        <v>43</v>
      </c>
      <c r="B38" s="307" t="s">
        <v>257</v>
      </c>
      <c r="C38" s="308"/>
      <c r="D38" s="113">
        <v>1.1806375442739079</v>
      </c>
      <c r="E38" s="115">
        <v>40</v>
      </c>
      <c r="F38" s="114">
        <v>30</v>
      </c>
      <c r="G38" s="114">
        <v>65</v>
      </c>
      <c r="H38" s="114">
        <v>41</v>
      </c>
      <c r="I38" s="140">
        <v>38</v>
      </c>
      <c r="J38" s="115">
        <v>2</v>
      </c>
      <c r="K38" s="116">
        <v>5.2631578947368425</v>
      </c>
    </row>
    <row r="39" spans="1:11" ht="14.1" customHeight="1" x14ac:dyDescent="0.2">
      <c r="A39" s="306">
        <v>51</v>
      </c>
      <c r="B39" s="307" t="s">
        <v>258</v>
      </c>
      <c r="C39" s="308"/>
      <c r="D39" s="113">
        <v>8.5891381345926803</v>
      </c>
      <c r="E39" s="115">
        <v>291</v>
      </c>
      <c r="F39" s="114">
        <v>230</v>
      </c>
      <c r="G39" s="114">
        <v>303</v>
      </c>
      <c r="H39" s="114">
        <v>213</v>
      </c>
      <c r="I39" s="140">
        <v>239</v>
      </c>
      <c r="J39" s="115">
        <v>52</v>
      </c>
      <c r="K39" s="116">
        <v>21.757322175732217</v>
      </c>
    </row>
    <row r="40" spans="1:11" ht="14.1" customHeight="1" x14ac:dyDescent="0.2">
      <c r="A40" s="306" t="s">
        <v>259</v>
      </c>
      <c r="B40" s="307" t="s">
        <v>260</v>
      </c>
      <c r="C40" s="308"/>
      <c r="D40" s="113">
        <v>8.1168831168831161</v>
      </c>
      <c r="E40" s="115">
        <v>275</v>
      </c>
      <c r="F40" s="114">
        <v>223</v>
      </c>
      <c r="G40" s="114">
        <v>296</v>
      </c>
      <c r="H40" s="114">
        <v>207</v>
      </c>
      <c r="I40" s="140">
        <v>209</v>
      </c>
      <c r="J40" s="115">
        <v>66</v>
      </c>
      <c r="K40" s="116">
        <v>31.578947368421051</v>
      </c>
    </row>
    <row r="41" spans="1:11" ht="14.1" customHeight="1" x14ac:dyDescent="0.2">
      <c r="A41" s="306"/>
      <c r="B41" s="307" t="s">
        <v>261</v>
      </c>
      <c r="C41" s="308"/>
      <c r="D41" s="113">
        <v>5.9327036599763874</v>
      </c>
      <c r="E41" s="115">
        <v>201</v>
      </c>
      <c r="F41" s="114">
        <v>143</v>
      </c>
      <c r="G41" s="114">
        <v>235</v>
      </c>
      <c r="H41" s="114">
        <v>135</v>
      </c>
      <c r="I41" s="140">
        <v>148</v>
      </c>
      <c r="J41" s="115">
        <v>53</v>
      </c>
      <c r="K41" s="116">
        <v>35.810810810810814</v>
      </c>
    </row>
    <row r="42" spans="1:11" ht="14.1" customHeight="1" x14ac:dyDescent="0.2">
      <c r="A42" s="306">
        <v>52</v>
      </c>
      <c r="B42" s="307" t="s">
        <v>262</v>
      </c>
      <c r="C42" s="308"/>
      <c r="D42" s="113">
        <v>6.6115702479338845</v>
      </c>
      <c r="E42" s="115">
        <v>224</v>
      </c>
      <c r="F42" s="114">
        <v>105</v>
      </c>
      <c r="G42" s="114">
        <v>108</v>
      </c>
      <c r="H42" s="114">
        <v>147</v>
      </c>
      <c r="I42" s="140">
        <v>191</v>
      </c>
      <c r="J42" s="115">
        <v>33</v>
      </c>
      <c r="K42" s="116">
        <v>17.277486910994764</v>
      </c>
    </row>
    <row r="43" spans="1:11" ht="14.1" customHeight="1" x14ac:dyDescent="0.2">
      <c r="A43" s="306" t="s">
        <v>263</v>
      </c>
      <c r="B43" s="307" t="s">
        <v>264</v>
      </c>
      <c r="C43" s="308"/>
      <c r="D43" s="113">
        <v>5.3719008264462813</v>
      </c>
      <c r="E43" s="115">
        <v>182</v>
      </c>
      <c r="F43" s="114">
        <v>94</v>
      </c>
      <c r="G43" s="114">
        <v>97</v>
      </c>
      <c r="H43" s="114">
        <v>141</v>
      </c>
      <c r="I43" s="140">
        <v>163</v>
      </c>
      <c r="J43" s="115">
        <v>19</v>
      </c>
      <c r="K43" s="116">
        <v>11.656441717791411</v>
      </c>
    </row>
    <row r="44" spans="1:11" ht="14.1" customHeight="1" x14ac:dyDescent="0.2">
      <c r="A44" s="306">
        <v>53</v>
      </c>
      <c r="B44" s="307" t="s">
        <v>265</v>
      </c>
      <c r="C44" s="308"/>
      <c r="D44" s="113">
        <v>0.35419126328217237</v>
      </c>
      <c r="E44" s="115">
        <v>12</v>
      </c>
      <c r="F44" s="114">
        <v>14</v>
      </c>
      <c r="G44" s="114">
        <v>17</v>
      </c>
      <c r="H44" s="114">
        <v>19</v>
      </c>
      <c r="I44" s="140">
        <v>21</v>
      </c>
      <c r="J44" s="115">
        <v>-9</v>
      </c>
      <c r="K44" s="116">
        <v>-42.857142857142854</v>
      </c>
    </row>
    <row r="45" spans="1:11" ht="14.1" customHeight="1" x14ac:dyDescent="0.2">
      <c r="A45" s="306" t="s">
        <v>266</v>
      </c>
      <c r="B45" s="307" t="s">
        <v>267</v>
      </c>
      <c r="C45" s="308"/>
      <c r="D45" s="113">
        <v>0.35419126328217237</v>
      </c>
      <c r="E45" s="115">
        <v>12</v>
      </c>
      <c r="F45" s="114">
        <v>14</v>
      </c>
      <c r="G45" s="114">
        <v>17</v>
      </c>
      <c r="H45" s="114">
        <v>18</v>
      </c>
      <c r="I45" s="140">
        <v>20</v>
      </c>
      <c r="J45" s="115">
        <v>-8</v>
      </c>
      <c r="K45" s="116">
        <v>-40</v>
      </c>
    </row>
    <row r="46" spans="1:11" ht="14.1" customHeight="1" x14ac:dyDescent="0.2">
      <c r="A46" s="306">
        <v>54</v>
      </c>
      <c r="B46" s="307" t="s">
        <v>268</v>
      </c>
      <c r="C46" s="308"/>
      <c r="D46" s="113">
        <v>1.4462809917355373</v>
      </c>
      <c r="E46" s="115">
        <v>49</v>
      </c>
      <c r="F46" s="114">
        <v>36</v>
      </c>
      <c r="G46" s="114">
        <v>31</v>
      </c>
      <c r="H46" s="114">
        <v>41</v>
      </c>
      <c r="I46" s="140">
        <v>95</v>
      </c>
      <c r="J46" s="115">
        <v>-46</v>
      </c>
      <c r="K46" s="116">
        <v>-48.421052631578945</v>
      </c>
    </row>
    <row r="47" spans="1:11" ht="14.1" customHeight="1" x14ac:dyDescent="0.2">
      <c r="A47" s="306">
        <v>61</v>
      </c>
      <c r="B47" s="307" t="s">
        <v>269</v>
      </c>
      <c r="C47" s="308"/>
      <c r="D47" s="113">
        <v>3.3943329397874851</v>
      </c>
      <c r="E47" s="115">
        <v>115</v>
      </c>
      <c r="F47" s="114">
        <v>31</v>
      </c>
      <c r="G47" s="114">
        <v>67</v>
      </c>
      <c r="H47" s="114">
        <v>30</v>
      </c>
      <c r="I47" s="140">
        <v>39</v>
      </c>
      <c r="J47" s="115">
        <v>76</v>
      </c>
      <c r="K47" s="116">
        <v>194.87179487179486</v>
      </c>
    </row>
    <row r="48" spans="1:11" ht="14.1" customHeight="1" x14ac:dyDescent="0.2">
      <c r="A48" s="306">
        <v>62</v>
      </c>
      <c r="B48" s="307" t="s">
        <v>270</v>
      </c>
      <c r="C48" s="308"/>
      <c r="D48" s="113">
        <v>5.785123966942149</v>
      </c>
      <c r="E48" s="115">
        <v>196</v>
      </c>
      <c r="F48" s="114">
        <v>144</v>
      </c>
      <c r="G48" s="114">
        <v>254</v>
      </c>
      <c r="H48" s="114">
        <v>158</v>
      </c>
      <c r="I48" s="140">
        <v>194</v>
      </c>
      <c r="J48" s="115">
        <v>2</v>
      </c>
      <c r="K48" s="116">
        <v>1.0309278350515463</v>
      </c>
    </row>
    <row r="49" spans="1:11" ht="14.1" customHeight="1" x14ac:dyDescent="0.2">
      <c r="A49" s="306">
        <v>63</v>
      </c>
      <c r="B49" s="307" t="s">
        <v>271</v>
      </c>
      <c r="C49" s="308"/>
      <c r="D49" s="113">
        <v>3.0991735537190084</v>
      </c>
      <c r="E49" s="115">
        <v>105</v>
      </c>
      <c r="F49" s="114">
        <v>85</v>
      </c>
      <c r="G49" s="114">
        <v>123</v>
      </c>
      <c r="H49" s="114">
        <v>191</v>
      </c>
      <c r="I49" s="140">
        <v>95</v>
      </c>
      <c r="J49" s="115">
        <v>10</v>
      </c>
      <c r="K49" s="116">
        <v>10.526315789473685</v>
      </c>
    </row>
    <row r="50" spans="1:11" ht="14.1" customHeight="1" x14ac:dyDescent="0.2">
      <c r="A50" s="306" t="s">
        <v>272</v>
      </c>
      <c r="B50" s="307" t="s">
        <v>273</v>
      </c>
      <c r="C50" s="308"/>
      <c r="D50" s="113">
        <v>0.64935064935064934</v>
      </c>
      <c r="E50" s="115">
        <v>22</v>
      </c>
      <c r="F50" s="114">
        <v>9</v>
      </c>
      <c r="G50" s="114">
        <v>17</v>
      </c>
      <c r="H50" s="114">
        <v>31</v>
      </c>
      <c r="I50" s="140">
        <v>16</v>
      </c>
      <c r="J50" s="115">
        <v>6</v>
      </c>
      <c r="K50" s="116">
        <v>37.5</v>
      </c>
    </row>
    <row r="51" spans="1:11" ht="14.1" customHeight="1" x14ac:dyDescent="0.2">
      <c r="A51" s="306" t="s">
        <v>274</v>
      </c>
      <c r="B51" s="307" t="s">
        <v>275</v>
      </c>
      <c r="C51" s="308"/>
      <c r="D51" s="113">
        <v>1.859504132231405</v>
      </c>
      <c r="E51" s="115">
        <v>63</v>
      </c>
      <c r="F51" s="114">
        <v>61</v>
      </c>
      <c r="G51" s="114">
        <v>93</v>
      </c>
      <c r="H51" s="114">
        <v>118</v>
      </c>
      <c r="I51" s="140">
        <v>58</v>
      </c>
      <c r="J51" s="115">
        <v>5</v>
      </c>
      <c r="K51" s="116">
        <v>8.6206896551724146</v>
      </c>
    </row>
    <row r="52" spans="1:11" ht="14.1" customHeight="1" x14ac:dyDescent="0.2">
      <c r="A52" s="306">
        <v>71</v>
      </c>
      <c r="B52" s="307" t="s">
        <v>276</v>
      </c>
      <c r="C52" s="308"/>
      <c r="D52" s="113">
        <v>10.271546635182998</v>
      </c>
      <c r="E52" s="115">
        <v>348</v>
      </c>
      <c r="F52" s="114">
        <v>203</v>
      </c>
      <c r="G52" s="114">
        <v>269</v>
      </c>
      <c r="H52" s="114">
        <v>220</v>
      </c>
      <c r="I52" s="140">
        <v>303</v>
      </c>
      <c r="J52" s="115">
        <v>45</v>
      </c>
      <c r="K52" s="116">
        <v>14.851485148514852</v>
      </c>
    </row>
    <row r="53" spans="1:11" ht="14.1" customHeight="1" x14ac:dyDescent="0.2">
      <c r="A53" s="306" t="s">
        <v>277</v>
      </c>
      <c r="B53" s="307" t="s">
        <v>278</v>
      </c>
      <c r="C53" s="308"/>
      <c r="D53" s="113">
        <v>4.2502951593860683</v>
      </c>
      <c r="E53" s="115">
        <v>144</v>
      </c>
      <c r="F53" s="114">
        <v>45</v>
      </c>
      <c r="G53" s="114">
        <v>70</v>
      </c>
      <c r="H53" s="114">
        <v>59</v>
      </c>
      <c r="I53" s="140">
        <v>78</v>
      </c>
      <c r="J53" s="115">
        <v>66</v>
      </c>
      <c r="K53" s="116">
        <v>84.615384615384613</v>
      </c>
    </row>
    <row r="54" spans="1:11" ht="14.1" customHeight="1" x14ac:dyDescent="0.2">
      <c r="A54" s="306" t="s">
        <v>279</v>
      </c>
      <c r="B54" s="307" t="s">
        <v>280</v>
      </c>
      <c r="C54" s="308"/>
      <c r="D54" s="113">
        <v>5.1948051948051948</v>
      </c>
      <c r="E54" s="115">
        <v>176</v>
      </c>
      <c r="F54" s="114">
        <v>144</v>
      </c>
      <c r="G54" s="114">
        <v>181</v>
      </c>
      <c r="H54" s="114">
        <v>144</v>
      </c>
      <c r="I54" s="140">
        <v>210</v>
      </c>
      <c r="J54" s="115">
        <v>-34</v>
      </c>
      <c r="K54" s="116">
        <v>-16.19047619047619</v>
      </c>
    </row>
    <row r="55" spans="1:11" ht="14.1" customHeight="1" x14ac:dyDescent="0.2">
      <c r="A55" s="306">
        <v>72</v>
      </c>
      <c r="B55" s="307" t="s">
        <v>281</v>
      </c>
      <c r="C55" s="308"/>
      <c r="D55" s="113">
        <v>1.9775678866587958</v>
      </c>
      <c r="E55" s="115">
        <v>67</v>
      </c>
      <c r="F55" s="114">
        <v>230</v>
      </c>
      <c r="G55" s="114">
        <v>87</v>
      </c>
      <c r="H55" s="114">
        <v>35</v>
      </c>
      <c r="I55" s="140">
        <v>65</v>
      </c>
      <c r="J55" s="115">
        <v>2</v>
      </c>
      <c r="K55" s="116">
        <v>3.0769230769230771</v>
      </c>
    </row>
    <row r="56" spans="1:11" ht="14.1" customHeight="1" x14ac:dyDescent="0.2">
      <c r="A56" s="306" t="s">
        <v>282</v>
      </c>
      <c r="B56" s="307" t="s">
        <v>283</v>
      </c>
      <c r="C56" s="308"/>
      <c r="D56" s="113">
        <v>0.53128689492325853</v>
      </c>
      <c r="E56" s="115">
        <v>18</v>
      </c>
      <c r="F56" s="114">
        <v>208</v>
      </c>
      <c r="G56" s="114">
        <v>47</v>
      </c>
      <c r="H56" s="114">
        <v>11</v>
      </c>
      <c r="I56" s="140">
        <v>28</v>
      </c>
      <c r="J56" s="115">
        <v>-10</v>
      </c>
      <c r="K56" s="116">
        <v>-35.714285714285715</v>
      </c>
    </row>
    <row r="57" spans="1:11" ht="14.1" customHeight="1" x14ac:dyDescent="0.2">
      <c r="A57" s="306" t="s">
        <v>284</v>
      </c>
      <c r="B57" s="307" t="s">
        <v>285</v>
      </c>
      <c r="C57" s="308"/>
      <c r="D57" s="113">
        <v>1.0035419126328218</v>
      </c>
      <c r="E57" s="115">
        <v>34</v>
      </c>
      <c r="F57" s="114">
        <v>13</v>
      </c>
      <c r="G57" s="114">
        <v>24</v>
      </c>
      <c r="H57" s="114">
        <v>16</v>
      </c>
      <c r="I57" s="140">
        <v>23</v>
      </c>
      <c r="J57" s="115">
        <v>11</v>
      </c>
      <c r="K57" s="116">
        <v>47.826086956521742</v>
      </c>
    </row>
    <row r="58" spans="1:11" ht="14.1" customHeight="1" x14ac:dyDescent="0.2">
      <c r="A58" s="306">
        <v>73</v>
      </c>
      <c r="B58" s="307" t="s">
        <v>286</v>
      </c>
      <c r="C58" s="308"/>
      <c r="D58" s="113">
        <v>0.64935064935064934</v>
      </c>
      <c r="E58" s="115">
        <v>22</v>
      </c>
      <c r="F58" s="114">
        <v>27</v>
      </c>
      <c r="G58" s="114">
        <v>41</v>
      </c>
      <c r="H58" s="114">
        <v>21</v>
      </c>
      <c r="I58" s="140">
        <v>58</v>
      </c>
      <c r="J58" s="115">
        <v>-36</v>
      </c>
      <c r="K58" s="116">
        <v>-62.068965517241381</v>
      </c>
    </row>
    <row r="59" spans="1:11" ht="14.1" customHeight="1" x14ac:dyDescent="0.2">
      <c r="A59" s="306" t="s">
        <v>287</v>
      </c>
      <c r="B59" s="307" t="s">
        <v>288</v>
      </c>
      <c r="C59" s="308"/>
      <c r="D59" s="113">
        <v>0.53128689492325853</v>
      </c>
      <c r="E59" s="115">
        <v>18</v>
      </c>
      <c r="F59" s="114">
        <v>20</v>
      </c>
      <c r="G59" s="114">
        <v>33</v>
      </c>
      <c r="H59" s="114">
        <v>20</v>
      </c>
      <c r="I59" s="140">
        <v>46</v>
      </c>
      <c r="J59" s="115">
        <v>-28</v>
      </c>
      <c r="K59" s="116">
        <v>-60.869565217391305</v>
      </c>
    </row>
    <row r="60" spans="1:11" ht="14.1" customHeight="1" x14ac:dyDescent="0.2">
      <c r="A60" s="306">
        <v>81</v>
      </c>
      <c r="B60" s="307" t="s">
        <v>289</v>
      </c>
      <c r="C60" s="308"/>
      <c r="D60" s="113">
        <v>4.4569067296340021</v>
      </c>
      <c r="E60" s="115">
        <v>151</v>
      </c>
      <c r="F60" s="114">
        <v>144</v>
      </c>
      <c r="G60" s="114">
        <v>170</v>
      </c>
      <c r="H60" s="114">
        <v>123</v>
      </c>
      <c r="I60" s="140">
        <v>799</v>
      </c>
      <c r="J60" s="115">
        <v>-648</v>
      </c>
      <c r="K60" s="116">
        <v>-81.101376720901129</v>
      </c>
    </row>
    <row r="61" spans="1:11" ht="14.1" customHeight="1" x14ac:dyDescent="0.2">
      <c r="A61" s="306" t="s">
        <v>290</v>
      </c>
      <c r="B61" s="307" t="s">
        <v>291</v>
      </c>
      <c r="C61" s="308"/>
      <c r="D61" s="113">
        <v>1.3282172373081464</v>
      </c>
      <c r="E61" s="115">
        <v>45</v>
      </c>
      <c r="F61" s="114">
        <v>37</v>
      </c>
      <c r="G61" s="114">
        <v>89</v>
      </c>
      <c r="H61" s="114">
        <v>42</v>
      </c>
      <c r="I61" s="140">
        <v>105</v>
      </c>
      <c r="J61" s="115">
        <v>-60</v>
      </c>
      <c r="K61" s="116">
        <v>-57.142857142857146</v>
      </c>
    </row>
    <row r="62" spans="1:11" ht="14.1" customHeight="1" x14ac:dyDescent="0.2">
      <c r="A62" s="306" t="s">
        <v>292</v>
      </c>
      <c r="B62" s="307" t="s">
        <v>293</v>
      </c>
      <c r="C62" s="308"/>
      <c r="D62" s="113">
        <v>1.2691853600944509</v>
      </c>
      <c r="E62" s="115">
        <v>43</v>
      </c>
      <c r="F62" s="114">
        <v>64</v>
      </c>
      <c r="G62" s="114">
        <v>46</v>
      </c>
      <c r="H62" s="114">
        <v>45</v>
      </c>
      <c r="I62" s="140">
        <v>463</v>
      </c>
      <c r="J62" s="115">
        <v>-420</v>
      </c>
      <c r="K62" s="116">
        <v>-90.712742980561558</v>
      </c>
    </row>
    <row r="63" spans="1:11" ht="14.1" customHeight="1" x14ac:dyDescent="0.2">
      <c r="A63" s="306"/>
      <c r="B63" s="307" t="s">
        <v>294</v>
      </c>
      <c r="C63" s="308"/>
      <c r="D63" s="113">
        <v>1.0920897284533648</v>
      </c>
      <c r="E63" s="115">
        <v>37</v>
      </c>
      <c r="F63" s="114">
        <v>56</v>
      </c>
      <c r="G63" s="114">
        <v>35</v>
      </c>
      <c r="H63" s="114">
        <v>34</v>
      </c>
      <c r="I63" s="140">
        <v>435</v>
      </c>
      <c r="J63" s="115">
        <v>-398</v>
      </c>
      <c r="K63" s="116">
        <v>-91.494252873563212</v>
      </c>
    </row>
    <row r="64" spans="1:11" ht="14.1" customHeight="1" x14ac:dyDescent="0.2">
      <c r="A64" s="306" t="s">
        <v>295</v>
      </c>
      <c r="B64" s="307" t="s">
        <v>296</v>
      </c>
      <c r="C64" s="308"/>
      <c r="D64" s="113">
        <v>0.6788665879574971</v>
      </c>
      <c r="E64" s="115">
        <v>23</v>
      </c>
      <c r="F64" s="114">
        <v>20</v>
      </c>
      <c r="G64" s="114">
        <v>13</v>
      </c>
      <c r="H64" s="114">
        <v>13</v>
      </c>
      <c r="I64" s="140">
        <v>137</v>
      </c>
      <c r="J64" s="115">
        <v>-114</v>
      </c>
      <c r="K64" s="116">
        <v>-83.211678832116789</v>
      </c>
    </row>
    <row r="65" spans="1:11" ht="14.1" customHeight="1" x14ac:dyDescent="0.2">
      <c r="A65" s="306" t="s">
        <v>297</v>
      </c>
      <c r="B65" s="307" t="s">
        <v>298</v>
      </c>
      <c r="C65" s="308"/>
      <c r="D65" s="113">
        <v>0.59031877213695394</v>
      </c>
      <c r="E65" s="115">
        <v>20</v>
      </c>
      <c r="F65" s="114">
        <v>15</v>
      </c>
      <c r="G65" s="114">
        <v>12</v>
      </c>
      <c r="H65" s="114">
        <v>16</v>
      </c>
      <c r="I65" s="140">
        <v>58</v>
      </c>
      <c r="J65" s="115">
        <v>-38</v>
      </c>
      <c r="K65" s="116">
        <v>-65.517241379310349</v>
      </c>
    </row>
    <row r="66" spans="1:11" ht="14.1" customHeight="1" x14ac:dyDescent="0.2">
      <c r="A66" s="306">
        <v>82</v>
      </c>
      <c r="B66" s="307" t="s">
        <v>299</v>
      </c>
      <c r="C66" s="308"/>
      <c r="D66" s="113">
        <v>4.3978748524203066</v>
      </c>
      <c r="E66" s="115">
        <v>149</v>
      </c>
      <c r="F66" s="114">
        <v>76</v>
      </c>
      <c r="G66" s="114">
        <v>131</v>
      </c>
      <c r="H66" s="114">
        <v>149</v>
      </c>
      <c r="I66" s="140">
        <v>145</v>
      </c>
      <c r="J66" s="115">
        <v>4</v>
      </c>
      <c r="K66" s="116">
        <v>2.7586206896551726</v>
      </c>
    </row>
    <row r="67" spans="1:11" ht="14.1" customHeight="1" x14ac:dyDescent="0.2">
      <c r="A67" s="306" t="s">
        <v>300</v>
      </c>
      <c r="B67" s="307" t="s">
        <v>301</v>
      </c>
      <c r="C67" s="308"/>
      <c r="D67" s="113">
        <v>3.6894923258559622</v>
      </c>
      <c r="E67" s="115">
        <v>125</v>
      </c>
      <c r="F67" s="114">
        <v>55</v>
      </c>
      <c r="G67" s="114">
        <v>107</v>
      </c>
      <c r="H67" s="114">
        <v>122</v>
      </c>
      <c r="I67" s="140">
        <v>117</v>
      </c>
      <c r="J67" s="115">
        <v>8</v>
      </c>
      <c r="K67" s="116">
        <v>6.8376068376068373</v>
      </c>
    </row>
    <row r="68" spans="1:11" ht="14.1" customHeight="1" x14ac:dyDescent="0.2">
      <c r="A68" s="306" t="s">
        <v>302</v>
      </c>
      <c r="B68" s="307" t="s">
        <v>303</v>
      </c>
      <c r="C68" s="308"/>
      <c r="D68" s="113">
        <v>0.59031877213695394</v>
      </c>
      <c r="E68" s="115">
        <v>20</v>
      </c>
      <c r="F68" s="114">
        <v>10</v>
      </c>
      <c r="G68" s="114">
        <v>14</v>
      </c>
      <c r="H68" s="114">
        <v>24</v>
      </c>
      <c r="I68" s="140">
        <v>19</v>
      </c>
      <c r="J68" s="115">
        <v>1</v>
      </c>
      <c r="K68" s="116">
        <v>5.2631578947368425</v>
      </c>
    </row>
    <row r="69" spans="1:11" ht="14.1" customHeight="1" x14ac:dyDescent="0.2">
      <c r="A69" s="306">
        <v>83</v>
      </c>
      <c r="B69" s="307" t="s">
        <v>304</v>
      </c>
      <c r="C69" s="308"/>
      <c r="D69" s="113">
        <v>3.5123966942148761</v>
      </c>
      <c r="E69" s="115">
        <v>119</v>
      </c>
      <c r="F69" s="114">
        <v>114</v>
      </c>
      <c r="G69" s="114">
        <v>279</v>
      </c>
      <c r="H69" s="114">
        <v>95</v>
      </c>
      <c r="I69" s="140">
        <v>112</v>
      </c>
      <c r="J69" s="115">
        <v>7</v>
      </c>
      <c r="K69" s="116">
        <v>6.25</v>
      </c>
    </row>
    <row r="70" spans="1:11" ht="14.1" customHeight="1" x14ac:dyDescent="0.2">
      <c r="A70" s="306" t="s">
        <v>305</v>
      </c>
      <c r="B70" s="307" t="s">
        <v>306</v>
      </c>
      <c r="C70" s="308"/>
      <c r="D70" s="113">
        <v>2.5383707201889019</v>
      </c>
      <c r="E70" s="115">
        <v>86</v>
      </c>
      <c r="F70" s="114">
        <v>43</v>
      </c>
      <c r="G70" s="114">
        <v>218</v>
      </c>
      <c r="H70" s="114">
        <v>49</v>
      </c>
      <c r="I70" s="140">
        <v>56</v>
      </c>
      <c r="J70" s="115">
        <v>30</v>
      </c>
      <c r="K70" s="116">
        <v>53.571428571428569</v>
      </c>
    </row>
    <row r="71" spans="1:11" ht="14.1" customHeight="1" x14ac:dyDescent="0.2">
      <c r="A71" s="306"/>
      <c r="B71" s="307" t="s">
        <v>307</v>
      </c>
      <c r="C71" s="308"/>
      <c r="D71" s="113">
        <v>1.4462809917355373</v>
      </c>
      <c r="E71" s="115">
        <v>49</v>
      </c>
      <c r="F71" s="114">
        <v>33</v>
      </c>
      <c r="G71" s="114">
        <v>182</v>
      </c>
      <c r="H71" s="114">
        <v>34</v>
      </c>
      <c r="I71" s="140">
        <v>32</v>
      </c>
      <c r="J71" s="115">
        <v>17</v>
      </c>
      <c r="K71" s="116">
        <v>53.125</v>
      </c>
    </row>
    <row r="72" spans="1:11" ht="14.1" customHeight="1" x14ac:dyDescent="0.2">
      <c r="A72" s="306">
        <v>84</v>
      </c>
      <c r="B72" s="307" t="s">
        <v>308</v>
      </c>
      <c r="C72" s="308"/>
      <c r="D72" s="113">
        <v>1.1806375442739079</v>
      </c>
      <c r="E72" s="115">
        <v>40</v>
      </c>
      <c r="F72" s="114">
        <v>31</v>
      </c>
      <c r="G72" s="114">
        <v>72</v>
      </c>
      <c r="H72" s="114">
        <v>22</v>
      </c>
      <c r="I72" s="140">
        <v>43</v>
      </c>
      <c r="J72" s="115">
        <v>-3</v>
      </c>
      <c r="K72" s="116">
        <v>-6.9767441860465116</v>
      </c>
    </row>
    <row r="73" spans="1:11" ht="14.1" customHeight="1" x14ac:dyDescent="0.2">
      <c r="A73" s="306" t="s">
        <v>309</v>
      </c>
      <c r="B73" s="307" t="s">
        <v>310</v>
      </c>
      <c r="C73" s="308"/>
      <c r="D73" s="113">
        <v>0.38370720188902008</v>
      </c>
      <c r="E73" s="115">
        <v>13</v>
      </c>
      <c r="F73" s="114">
        <v>12</v>
      </c>
      <c r="G73" s="114">
        <v>26</v>
      </c>
      <c r="H73" s="114" t="s">
        <v>513</v>
      </c>
      <c r="I73" s="140">
        <v>15</v>
      </c>
      <c r="J73" s="115">
        <v>-2</v>
      </c>
      <c r="K73" s="116">
        <v>-13.333333333333334</v>
      </c>
    </row>
    <row r="74" spans="1:11" ht="14.1" customHeight="1" x14ac:dyDescent="0.2">
      <c r="A74" s="306" t="s">
        <v>311</v>
      </c>
      <c r="B74" s="307" t="s">
        <v>312</v>
      </c>
      <c r="C74" s="308"/>
      <c r="D74" s="113">
        <v>0.32467532467532467</v>
      </c>
      <c r="E74" s="115">
        <v>11</v>
      </c>
      <c r="F74" s="114">
        <v>7</v>
      </c>
      <c r="G74" s="114">
        <v>17</v>
      </c>
      <c r="H74" s="114" t="s">
        <v>513</v>
      </c>
      <c r="I74" s="140">
        <v>7</v>
      </c>
      <c r="J74" s="115">
        <v>4</v>
      </c>
      <c r="K74" s="116">
        <v>57.142857142857146</v>
      </c>
    </row>
    <row r="75" spans="1:11" ht="14.1" customHeight="1" x14ac:dyDescent="0.2">
      <c r="A75" s="306" t="s">
        <v>313</v>
      </c>
      <c r="B75" s="307" t="s">
        <v>314</v>
      </c>
      <c r="C75" s="308"/>
      <c r="D75" s="113" t="s">
        <v>513</v>
      </c>
      <c r="E75" s="115" t="s">
        <v>513</v>
      </c>
      <c r="F75" s="114" t="s">
        <v>513</v>
      </c>
      <c r="G75" s="114">
        <v>7</v>
      </c>
      <c r="H75" s="114">
        <v>0</v>
      </c>
      <c r="I75" s="140">
        <v>0</v>
      </c>
      <c r="J75" s="115" t="s">
        <v>513</v>
      </c>
      <c r="K75" s="116" t="s">
        <v>513</v>
      </c>
    </row>
    <row r="76" spans="1:11" ht="14.1" customHeight="1" x14ac:dyDescent="0.2">
      <c r="A76" s="306">
        <v>91</v>
      </c>
      <c r="B76" s="307" t="s">
        <v>315</v>
      </c>
      <c r="C76" s="308"/>
      <c r="D76" s="113">
        <v>0.50177095631641089</v>
      </c>
      <c r="E76" s="115">
        <v>17</v>
      </c>
      <c r="F76" s="114">
        <v>17</v>
      </c>
      <c r="G76" s="114">
        <v>10</v>
      </c>
      <c r="H76" s="114">
        <v>6</v>
      </c>
      <c r="I76" s="140">
        <v>10</v>
      </c>
      <c r="J76" s="115">
        <v>7</v>
      </c>
      <c r="K76" s="116">
        <v>70</v>
      </c>
    </row>
    <row r="77" spans="1:11" ht="14.1" customHeight="1" x14ac:dyDescent="0.2">
      <c r="A77" s="306">
        <v>92</v>
      </c>
      <c r="B77" s="307" t="s">
        <v>316</v>
      </c>
      <c r="C77" s="308"/>
      <c r="D77" s="113">
        <v>1.3282172373081464</v>
      </c>
      <c r="E77" s="115">
        <v>45</v>
      </c>
      <c r="F77" s="114">
        <v>20</v>
      </c>
      <c r="G77" s="114">
        <v>30</v>
      </c>
      <c r="H77" s="114">
        <v>13</v>
      </c>
      <c r="I77" s="140">
        <v>21</v>
      </c>
      <c r="J77" s="115">
        <v>24</v>
      </c>
      <c r="K77" s="116">
        <v>114.28571428571429</v>
      </c>
    </row>
    <row r="78" spans="1:11" ht="14.1" customHeight="1" x14ac:dyDescent="0.2">
      <c r="A78" s="306">
        <v>93</v>
      </c>
      <c r="B78" s="307" t="s">
        <v>317</v>
      </c>
      <c r="C78" s="308"/>
      <c r="D78" s="113">
        <v>0.20661157024793389</v>
      </c>
      <c r="E78" s="115">
        <v>7</v>
      </c>
      <c r="F78" s="114" t="s">
        <v>513</v>
      </c>
      <c r="G78" s="114">
        <v>12</v>
      </c>
      <c r="H78" s="114" t="s">
        <v>513</v>
      </c>
      <c r="I78" s="140">
        <v>5</v>
      </c>
      <c r="J78" s="115">
        <v>2</v>
      </c>
      <c r="K78" s="116">
        <v>40</v>
      </c>
    </row>
    <row r="79" spans="1:11" ht="14.1" customHeight="1" x14ac:dyDescent="0.2">
      <c r="A79" s="306">
        <v>94</v>
      </c>
      <c r="B79" s="307" t="s">
        <v>318</v>
      </c>
      <c r="C79" s="308"/>
      <c r="D79" s="113">
        <v>0.26564344746162927</v>
      </c>
      <c r="E79" s="115">
        <v>9</v>
      </c>
      <c r="F79" s="114">
        <v>5</v>
      </c>
      <c r="G79" s="114">
        <v>9</v>
      </c>
      <c r="H79" s="114">
        <v>5</v>
      </c>
      <c r="I79" s="140">
        <v>13</v>
      </c>
      <c r="J79" s="115">
        <v>-4</v>
      </c>
      <c r="K79" s="116">
        <v>-30.76923076923077</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0.14757969303423848</v>
      </c>
      <c r="E81" s="143">
        <v>5</v>
      </c>
      <c r="F81" s="144">
        <v>10</v>
      </c>
      <c r="G81" s="144">
        <v>15</v>
      </c>
      <c r="H81" s="144" t="s">
        <v>513</v>
      </c>
      <c r="I81" s="145">
        <v>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3145</v>
      </c>
      <c r="E11" s="114">
        <v>2351</v>
      </c>
      <c r="F11" s="114">
        <v>2672</v>
      </c>
      <c r="G11" s="114">
        <v>1868</v>
      </c>
      <c r="H11" s="140">
        <v>3103</v>
      </c>
      <c r="I11" s="115">
        <v>42</v>
      </c>
      <c r="J11" s="116">
        <v>1.353528843055108</v>
      </c>
    </row>
    <row r="12" spans="1:15" s="110" customFormat="1" ht="24.95" customHeight="1" x14ac:dyDescent="0.2">
      <c r="A12" s="193" t="s">
        <v>132</v>
      </c>
      <c r="B12" s="194" t="s">
        <v>133</v>
      </c>
      <c r="C12" s="113">
        <v>0.7313195548489666</v>
      </c>
      <c r="D12" s="115">
        <v>23</v>
      </c>
      <c r="E12" s="114">
        <v>93</v>
      </c>
      <c r="F12" s="114">
        <v>142</v>
      </c>
      <c r="G12" s="114">
        <v>39</v>
      </c>
      <c r="H12" s="140">
        <v>48</v>
      </c>
      <c r="I12" s="115">
        <v>-25</v>
      </c>
      <c r="J12" s="116">
        <v>-52.083333333333336</v>
      </c>
    </row>
    <row r="13" spans="1:15" s="110" customFormat="1" ht="24.95" customHeight="1" x14ac:dyDescent="0.2">
      <c r="A13" s="193" t="s">
        <v>134</v>
      </c>
      <c r="B13" s="199" t="s">
        <v>214</v>
      </c>
      <c r="C13" s="113">
        <v>0.95389507154213038</v>
      </c>
      <c r="D13" s="115">
        <v>30</v>
      </c>
      <c r="E13" s="114">
        <v>10</v>
      </c>
      <c r="F13" s="114">
        <v>14</v>
      </c>
      <c r="G13" s="114">
        <v>10</v>
      </c>
      <c r="H13" s="140">
        <v>13</v>
      </c>
      <c r="I13" s="115">
        <v>17</v>
      </c>
      <c r="J13" s="116">
        <v>130.76923076923077</v>
      </c>
    </row>
    <row r="14" spans="1:15" s="287" customFormat="1" ht="24.95" customHeight="1" x14ac:dyDescent="0.2">
      <c r="A14" s="193" t="s">
        <v>215</v>
      </c>
      <c r="B14" s="199" t="s">
        <v>137</v>
      </c>
      <c r="C14" s="113">
        <v>39.364069952305243</v>
      </c>
      <c r="D14" s="115">
        <v>1238</v>
      </c>
      <c r="E14" s="114">
        <v>310</v>
      </c>
      <c r="F14" s="114">
        <v>438</v>
      </c>
      <c r="G14" s="114">
        <v>307</v>
      </c>
      <c r="H14" s="140">
        <v>390</v>
      </c>
      <c r="I14" s="115">
        <v>848</v>
      </c>
      <c r="J14" s="116">
        <v>217.43589743589743</v>
      </c>
      <c r="K14" s="110"/>
      <c r="L14" s="110"/>
      <c r="M14" s="110"/>
      <c r="N14" s="110"/>
      <c r="O14" s="110"/>
    </row>
    <row r="15" spans="1:15" s="110" customFormat="1" ht="24.95" customHeight="1" x14ac:dyDescent="0.2">
      <c r="A15" s="193" t="s">
        <v>216</v>
      </c>
      <c r="B15" s="199" t="s">
        <v>217</v>
      </c>
      <c r="C15" s="113">
        <v>4.4197138314785374</v>
      </c>
      <c r="D15" s="115">
        <v>139</v>
      </c>
      <c r="E15" s="114">
        <v>93</v>
      </c>
      <c r="F15" s="114">
        <v>136</v>
      </c>
      <c r="G15" s="114">
        <v>99</v>
      </c>
      <c r="H15" s="140">
        <v>95</v>
      </c>
      <c r="I15" s="115">
        <v>44</v>
      </c>
      <c r="J15" s="116">
        <v>46.315789473684212</v>
      </c>
    </row>
    <row r="16" spans="1:15" s="287" customFormat="1" ht="24.95" customHeight="1" x14ac:dyDescent="0.2">
      <c r="A16" s="193" t="s">
        <v>218</v>
      </c>
      <c r="B16" s="199" t="s">
        <v>141</v>
      </c>
      <c r="C16" s="113">
        <v>10.047694753577106</v>
      </c>
      <c r="D16" s="115">
        <v>316</v>
      </c>
      <c r="E16" s="114">
        <v>155</v>
      </c>
      <c r="F16" s="114">
        <v>238</v>
      </c>
      <c r="G16" s="114">
        <v>165</v>
      </c>
      <c r="H16" s="140">
        <v>227</v>
      </c>
      <c r="I16" s="115">
        <v>89</v>
      </c>
      <c r="J16" s="116">
        <v>39.207048458149778</v>
      </c>
      <c r="K16" s="110"/>
      <c r="L16" s="110"/>
      <c r="M16" s="110"/>
      <c r="N16" s="110"/>
      <c r="O16" s="110"/>
    </row>
    <row r="17" spans="1:15" s="110" customFormat="1" ht="24.95" customHeight="1" x14ac:dyDescent="0.2">
      <c r="A17" s="193" t="s">
        <v>142</v>
      </c>
      <c r="B17" s="199" t="s">
        <v>220</v>
      </c>
      <c r="C17" s="113">
        <v>24.896661367249603</v>
      </c>
      <c r="D17" s="115">
        <v>783</v>
      </c>
      <c r="E17" s="114">
        <v>62</v>
      </c>
      <c r="F17" s="114">
        <v>64</v>
      </c>
      <c r="G17" s="114">
        <v>43</v>
      </c>
      <c r="H17" s="140">
        <v>68</v>
      </c>
      <c r="I17" s="115">
        <v>715</v>
      </c>
      <c r="J17" s="116" t="s">
        <v>514</v>
      </c>
    </row>
    <row r="18" spans="1:15" s="287" customFormat="1" ht="24.95" customHeight="1" x14ac:dyDescent="0.2">
      <c r="A18" s="201" t="s">
        <v>144</v>
      </c>
      <c r="B18" s="202" t="s">
        <v>145</v>
      </c>
      <c r="C18" s="113">
        <v>6.3910969793322732</v>
      </c>
      <c r="D18" s="115">
        <v>201</v>
      </c>
      <c r="E18" s="114">
        <v>231</v>
      </c>
      <c r="F18" s="114">
        <v>180</v>
      </c>
      <c r="G18" s="114">
        <v>162</v>
      </c>
      <c r="H18" s="140">
        <v>202</v>
      </c>
      <c r="I18" s="115">
        <v>-1</v>
      </c>
      <c r="J18" s="116">
        <v>-0.49504950495049505</v>
      </c>
      <c r="K18" s="110"/>
      <c r="L18" s="110"/>
      <c r="M18" s="110"/>
      <c r="N18" s="110"/>
      <c r="O18" s="110"/>
    </row>
    <row r="19" spans="1:15" s="110" customFormat="1" ht="24.95" customHeight="1" x14ac:dyDescent="0.2">
      <c r="A19" s="193" t="s">
        <v>146</v>
      </c>
      <c r="B19" s="199" t="s">
        <v>147</v>
      </c>
      <c r="C19" s="113">
        <v>12.400635930047695</v>
      </c>
      <c r="D19" s="115">
        <v>390</v>
      </c>
      <c r="E19" s="114">
        <v>309</v>
      </c>
      <c r="F19" s="114">
        <v>429</v>
      </c>
      <c r="G19" s="114">
        <v>269</v>
      </c>
      <c r="H19" s="140">
        <v>326</v>
      </c>
      <c r="I19" s="115">
        <v>64</v>
      </c>
      <c r="J19" s="116">
        <v>19.631901840490798</v>
      </c>
    </row>
    <row r="20" spans="1:15" s="287" customFormat="1" ht="24.95" customHeight="1" x14ac:dyDescent="0.2">
      <c r="A20" s="193" t="s">
        <v>148</v>
      </c>
      <c r="B20" s="199" t="s">
        <v>149</v>
      </c>
      <c r="C20" s="113">
        <v>7.8537360890302068</v>
      </c>
      <c r="D20" s="115">
        <v>247</v>
      </c>
      <c r="E20" s="114">
        <v>251</v>
      </c>
      <c r="F20" s="114">
        <v>227</v>
      </c>
      <c r="G20" s="114">
        <v>196</v>
      </c>
      <c r="H20" s="140">
        <v>225</v>
      </c>
      <c r="I20" s="115">
        <v>22</v>
      </c>
      <c r="J20" s="116">
        <v>9.7777777777777786</v>
      </c>
      <c r="K20" s="110"/>
      <c r="L20" s="110"/>
      <c r="M20" s="110"/>
      <c r="N20" s="110"/>
      <c r="O20" s="110"/>
    </row>
    <row r="21" spans="1:15" s="110" customFormat="1" ht="24.95" customHeight="1" x14ac:dyDescent="0.2">
      <c r="A21" s="201" t="s">
        <v>150</v>
      </c>
      <c r="B21" s="202" t="s">
        <v>151</v>
      </c>
      <c r="C21" s="113">
        <v>4.1971383147853736</v>
      </c>
      <c r="D21" s="115">
        <v>132</v>
      </c>
      <c r="E21" s="114">
        <v>213</v>
      </c>
      <c r="F21" s="114">
        <v>168</v>
      </c>
      <c r="G21" s="114">
        <v>146</v>
      </c>
      <c r="H21" s="140">
        <v>130</v>
      </c>
      <c r="I21" s="115">
        <v>2</v>
      </c>
      <c r="J21" s="116">
        <v>1.5384615384615385</v>
      </c>
    </row>
    <row r="22" spans="1:15" s="110" customFormat="1" ht="24.95" customHeight="1" x14ac:dyDescent="0.2">
      <c r="A22" s="201" t="s">
        <v>152</v>
      </c>
      <c r="B22" s="199" t="s">
        <v>153</v>
      </c>
      <c r="C22" s="113">
        <v>0.60413354531001595</v>
      </c>
      <c r="D22" s="115">
        <v>19</v>
      </c>
      <c r="E22" s="114">
        <v>14</v>
      </c>
      <c r="F22" s="114">
        <v>19</v>
      </c>
      <c r="G22" s="114">
        <v>12</v>
      </c>
      <c r="H22" s="140">
        <v>19</v>
      </c>
      <c r="I22" s="115">
        <v>0</v>
      </c>
      <c r="J22" s="116">
        <v>0</v>
      </c>
    </row>
    <row r="23" spans="1:15" s="110" customFormat="1" ht="24.95" customHeight="1" x14ac:dyDescent="0.2">
      <c r="A23" s="193" t="s">
        <v>154</v>
      </c>
      <c r="B23" s="199" t="s">
        <v>155</v>
      </c>
      <c r="C23" s="113">
        <v>1.1128775834658187</v>
      </c>
      <c r="D23" s="115">
        <v>35</v>
      </c>
      <c r="E23" s="114">
        <v>28</v>
      </c>
      <c r="F23" s="114">
        <v>38</v>
      </c>
      <c r="G23" s="114">
        <v>30</v>
      </c>
      <c r="H23" s="140">
        <v>52</v>
      </c>
      <c r="I23" s="115">
        <v>-17</v>
      </c>
      <c r="J23" s="116">
        <v>-32.692307692307693</v>
      </c>
    </row>
    <row r="24" spans="1:15" s="110" customFormat="1" ht="24.95" customHeight="1" x14ac:dyDescent="0.2">
      <c r="A24" s="193" t="s">
        <v>156</v>
      </c>
      <c r="B24" s="199" t="s">
        <v>221</v>
      </c>
      <c r="C24" s="113">
        <v>3.0842607313195547</v>
      </c>
      <c r="D24" s="115">
        <v>97</v>
      </c>
      <c r="E24" s="114">
        <v>104</v>
      </c>
      <c r="F24" s="114">
        <v>97</v>
      </c>
      <c r="G24" s="114">
        <v>84</v>
      </c>
      <c r="H24" s="140">
        <v>116</v>
      </c>
      <c r="I24" s="115">
        <v>-19</v>
      </c>
      <c r="J24" s="116">
        <v>-16.379310344827587</v>
      </c>
    </row>
    <row r="25" spans="1:15" s="110" customFormat="1" ht="24.95" customHeight="1" x14ac:dyDescent="0.2">
      <c r="A25" s="193" t="s">
        <v>222</v>
      </c>
      <c r="B25" s="204" t="s">
        <v>159</v>
      </c>
      <c r="C25" s="113">
        <v>4.8330683624801276</v>
      </c>
      <c r="D25" s="115">
        <v>152</v>
      </c>
      <c r="E25" s="114">
        <v>156</v>
      </c>
      <c r="F25" s="114">
        <v>142</v>
      </c>
      <c r="G25" s="114">
        <v>78</v>
      </c>
      <c r="H25" s="140">
        <v>127</v>
      </c>
      <c r="I25" s="115">
        <v>25</v>
      </c>
      <c r="J25" s="116">
        <v>19.685039370078741</v>
      </c>
    </row>
    <row r="26" spans="1:15" s="110" customFormat="1" ht="24.95" customHeight="1" x14ac:dyDescent="0.2">
      <c r="A26" s="201">
        <v>782.78300000000002</v>
      </c>
      <c r="B26" s="203" t="s">
        <v>160</v>
      </c>
      <c r="C26" s="113">
        <v>2.4801271860095389</v>
      </c>
      <c r="D26" s="115">
        <v>78</v>
      </c>
      <c r="E26" s="114">
        <v>132</v>
      </c>
      <c r="F26" s="114">
        <v>102</v>
      </c>
      <c r="G26" s="114">
        <v>92</v>
      </c>
      <c r="H26" s="140">
        <v>83</v>
      </c>
      <c r="I26" s="115">
        <v>-5</v>
      </c>
      <c r="J26" s="116">
        <v>-6.024096385542169</v>
      </c>
    </row>
    <row r="27" spans="1:15" s="110" customFormat="1" ht="24.95" customHeight="1" x14ac:dyDescent="0.2">
      <c r="A27" s="193" t="s">
        <v>161</v>
      </c>
      <c r="B27" s="199" t="s">
        <v>162</v>
      </c>
      <c r="C27" s="113">
        <v>1.4308426073131955</v>
      </c>
      <c r="D27" s="115">
        <v>45</v>
      </c>
      <c r="E27" s="114">
        <v>49</v>
      </c>
      <c r="F27" s="114">
        <v>55</v>
      </c>
      <c r="G27" s="114">
        <v>35</v>
      </c>
      <c r="H27" s="140">
        <v>43</v>
      </c>
      <c r="I27" s="115">
        <v>2</v>
      </c>
      <c r="J27" s="116">
        <v>4.6511627906976747</v>
      </c>
    </row>
    <row r="28" spans="1:15" s="110" customFormat="1" ht="24.95" customHeight="1" x14ac:dyDescent="0.2">
      <c r="A28" s="193" t="s">
        <v>163</v>
      </c>
      <c r="B28" s="199" t="s">
        <v>164</v>
      </c>
      <c r="C28" s="113">
        <v>2.0349761526232113</v>
      </c>
      <c r="D28" s="115">
        <v>64</v>
      </c>
      <c r="E28" s="114">
        <v>37</v>
      </c>
      <c r="F28" s="114">
        <v>168</v>
      </c>
      <c r="G28" s="114">
        <v>35</v>
      </c>
      <c r="H28" s="140">
        <v>53</v>
      </c>
      <c r="I28" s="115">
        <v>11</v>
      </c>
      <c r="J28" s="116">
        <v>20.754716981132077</v>
      </c>
    </row>
    <row r="29" spans="1:15" s="110" customFormat="1" ht="24.95" customHeight="1" x14ac:dyDescent="0.2">
      <c r="A29" s="193">
        <v>86</v>
      </c>
      <c r="B29" s="199" t="s">
        <v>165</v>
      </c>
      <c r="C29" s="113">
        <v>4.2289348171701109</v>
      </c>
      <c r="D29" s="115">
        <v>133</v>
      </c>
      <c r="E29" s="114">
        <v>113</v>
      </c>
      <c r="F29" s="114">
        <v>139</v>
      </c>
      <c r="G29" s="114">
        <v>112</v>
      </c>
      <c r="H29" s="140">
        <v>1047</v>
      </c>
      <c r="I29" s="115">
        <v>-914</v>
      </c>
      <c r="J29" s="116">
        <v>-87.297039159503342</v>
      </c>
    </row>
    <row r="30" spans="1:15" s="110" customFormat="1" ht="24.95" customHeight="1" x14ac:dyDescent="0.2">
      <c r="A30" s="193">
        <v>87.88</v>
      </c>
      <c r="B30" s="204" t="s">
        <v>166</v>
      </c>
      <c r="C30" s="113">
        <v>6.3910969793322732</v>
      </c>
      <c r="D30" s="115">
        <v>201</v>
      </c>
      <c r="E30" s="114">
        <v>170</v>
      </c>
      <c r="F30" s="114">
        <v>238</v>
      </c>
      <c r="G30" s="114">
        <v>207</v>
      </c>
      <c r="H30" s="140">
        <v>165</v>
      </c>
      <c r="I30" s="115">
        <v>36</v>
      </c>
      <c r="J30" s="116">
        <v>21.818181818181817</v>
      </c>
    </row>
    <row r="31" spans="1:15" s="110" customFormat="1" ht="24.95" customHeight="1" x14ac:dyDescent="0.2">
      <c r="A31" s="193" t="s">
        <v>167</v>
      </c>
      <c r="B31" s="199" t="s">
        <v>168</v>
      </c>
      <c r="C31" s="113">
        <v>1.9077901430842608</v>
      </c>
      <c r="D31" s="115">
        <v>60</v>
      </c>
      <c r="E31" s="114">
        <v>131</v>
      </c>
      <c r="F31" s="114">
        <v>76</v>
      </c>
      <c r="G31" s="114">
        <v>54</v>
      </c>
      <c r="H31" s="140">
        <v>64</v>
      </c>
      <c r="I31" s="115">
        <v>-4</v>
      </c>
      <c r="J31" s="116">
        <v>-6.25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0.7313195548489666</v>
      </c>
      <c r="D34" s="115">
        <v>23</v>
      </c>
      <c r="E34" s="114">
        <v>93</v>
      </c>
      <c r="F34" s="114">
        <v>142</v>
      </c>
      <c r="G34" s="114">
        <v>39</v>
      </c>
      <c r="H34" s="140">
        <v>48</v>
      </c>
      <c r="I34" s="115">
        <v>-25</v>
      </c>
      <c r="J34" s="116">
        <v>-52.083333333333336</v>
      </c>
    </row>
    <row r="35" spans="1:10" s="110" customFormat="1" ht="24.95" customHeight="1" x14ac:dyDescent="0.2">
      <c r="A35" s="292" t="s">
        <v>171</v>
      </c>
      <c r="B35" s="293" t="s">
        <v>172</v>
      </c>
      <c r="C35" s="113">
        <v>46.709062003179653</v>
      </c>
      <c r="D35" s="115">
        <v>1469</v>
      </c>
      <c r="E35" s="114">
        <v>551</v>
      </c>
      <c r="F35" s="114">
        <v>632</v>
      </c>
      <c r="G35" s="114">
        <v>479</v>
      </c>
      <c r="H35" s="140">
        <v>605</v>
      </c>
      <c r="I35" s="115">
        <v>864</v>
      </c>
      <c r="J35" s="116">
        <v>142.80991735537191</v>
      </c>
    </row>
    <row r="36" spans="1:10" s="110" customFormat="1" ht="24.95" customHeight="1" x14ac:dyDescent="0.2">
      <c r="A36" s="294" t="s">
        <v>173</v>
      </c>
      <c r="B36" s="295" t="s">
        <v>174</v>
      </c>
      <c r="C36" s="125">
        <v>52.559618441971381</v>
      </c>
      <c r="D36" s="143">
        <v>1653</v>
      </c>
      <c r="E36" s="144">
        <v>1707</v>
      </c>
      <c r="F36" s="144">
        <v>1898</v>
      </c>
      <c r="G36" s="144">
        <v>1350</v>
      </c>
      <c r="H36" s="145">
        <v>2450</v>
      </c>
      <c r="I36" s="143">
        <v>-797</v>
      </c>
      <c r="J36" s="146">
        <v>-32.530612244897959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3145</v>
      </c>
      <c r="F11" s="264">
        <v>2351</v>
      </c>
      <c r="G11" s="264">
        <v>2672</v>
      </c>
      <c r="H11" s="264">
        <v>1868</v>
      </c>
      <c r="I11" s="265">
        <v>3103</v>
      </c>
      <c r="J11" s="263">
        <v>42</v>
      </c>
      <c r="K11" s="266">
        <v>1.353528843055108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21.399046104928459</v>
      </c>
      <c r="E13" s="115">
        <v>673</v>
      </c>
      <c r="F13" s="114">
        <v>823</v>
      </c>
      <c r="G13" s="114">
        <v>826</v>
      </c>
      <c r="H13" s="114">
        <v>611</v>
      </c>
      <c r="I13" s="140">
        <v>699</v>
      </c>
      <c r="J13" s="115">
        <v>-26</v>
      </c>
      <c r="K13" s="116">
        <v>-3.7195994277539342</v>
      </c>
    </row>
    <row r="14" spans="1:17" ht="15.95" customHeight="1" x14ac:dyDescent="0.2">
      <c r="A14" s="306" t="s">
        <v>230</v>
      </c>
      <c r="B14" s="307"/>
      <c r="C14" s="308"/>
      <c r="D14" s="113">
        <v>61.081081081081081</v>
      </c>
      <c r="E14" s="115">
        <v>1921</v>
      </c>
      <c r="F14" s="114">
        <v>1230</v>
      </c>
      <c r="G14" s="114">
        <v>1431</v>
      </c>
      <c r="H14" s="114">
        <v>1008</v>
      </c>
      <c r="I14" s="140">
        <v>1880</v>
      </c>
      <c r="J14" s="115">
        <v>41</v>
      </c>
      <c r="K14" s="116">
        <v>2.1808510638297873</v>
      </c>
    </row>
    <row r="15" spans="1:17" ht="15.95" customHeight="1" x14ac:dyDescent="0.2">
      <c r="A15" s="306" t="s">
        <v>231</v>
      </c>
      <c r="B15" s="307"/>
      <c r="C15" s="308"/>
      <c r="D15" s="113">
        <v>9.2209856915739277</v>
      </c>
      <c r="E15" s="115">
        <v>290</v>
      </c>
      <c r="F15" s="114">
        <v>166</v>
      </c>
      <c r="G15" s="114">
        <v>178</v>
      </c>
      <c r="H15" s="114">
        <v>140</v>
      </c>
      <c r="I15" s="140">
        <v>248</v>
      </c>
      <c r="J15" s="115">
        <v>42</v>
      </c>
      <c r="K15" s="116">
        <v>16.93548387096774</v>
      </c>
    </row>
    <row r="16" spans="1:17" ht="15.95" customHeight="1" x14ac:dyDescent="0.2">
      <c r="A16" s="306" t="s">
        <v>232</v>
      </c>
      <c r="B16" s="307"/>
      <c r="C16" s="308"/>
      <c r="D16" s="113">
        <v>8.0445151033386324</v>
      </c>
      <c r="E16" s="115">
        <v>253</v>
      </c>
      <c r="F16" s="114">
        <v>119</v>
      </c>
      <c r="G16" s="114">
        <v>229</v>
      </c>
      <c r="H16" s="114">
        <v>102</v>
      </c>
      <c r="I16" s="140">
        <v>271</v>
      </c>
      <c r="J16" s="115">
        <v>-18</v>
      </c>
      <c r="K16" s="116">
        <v>-6.6420664206642064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0.50874403815580282</v>
      </c>
      <c r="E18" s="115">
        <v>16</v>
      </c>
      <c r="F18" s="114">
        <v>66</v>
      </c>
      <c r="G18" s="114">
        <v>137</v>
      </c>
      <c r="H18" s="114">
        <v>45</v>
      </c>
      <c r="I18" s="140">
        <v>43</v>
      </c>
      <c r="J18" s="115">
        <v>-27</v>
      </c>
      <c r="K18" s="116">
        <v>-62.790697674418603</v>
      </c>
    </row>
    <row r="19" spans="1:11" ht="14.1" customHeight="1" x14ac:dyDescent="0.2">
      <c r="A19" s="306" t="s">
        <v>235</v>
      </c>
      <c r="B19" s="307" t="s">
        <v>236</v>
      </c>
      <c r="C19" s="308"/>
      <c r="D19" s="113">
        <v>0.38155802861685217</v>
      </c>
      <c r="E19" s="115">
        <v>12</v>
      </c>
      <c r="F19" s="114">
        <v>62</v>
      </c>
      <c r="G19" s="114">
        <v>122</v>
      </c>
      <c r="H19" s="114">
        <v>43</v>
      </c>
      <c r="I19" s="140">
        <v>18</v>
      </c>
      <c r="J19" s="115">
        <v>-6</v>
      </c>
      <c r="K19" s="116">
        <v>-33.333333333333336</v>
      </c>
    </row>
    <row r="20" spans="1:11" ht="14.1" customHeight="1" x14ac:dyDescent="0.2">
      <c r="A20" s="306">
        <v>12</v>
      </c>
      <c r="B20" s="307" t="s">
        <v>237</v>
      </c>
      <c r="C20" s="308"/>
      <c r="D20" s="113">
        <v>1.5262321144674087</v>
      </c>
      <c r="E20" s="115">
        <v>48</v>
      </c>
      <c r="F20" s="114">
        <v>124</v>
      </c>
      <c r="G20" s="114">
        <v>49</v>
      </c>
      <c r="H20" s="114">
        <v>21</v>
      </c>
      <c r="I20" s="140">
        <v>33</v>
      </c>
      <c r="J20" s="115">
        <v>15</v>
      </c>
      <c r="K20" s="116">
        <v>45.454545454545453</v>
      </c>
    </row>
    <row r="21" spans="1:11" ht="14.1" customHeight="1" x14ac:dyDescent="0.2">
      <c r="A21" s="306">
        <v>21</v>
      </c>
      <c r="B21" s="307" t="s">
        <v>238</v>
      </c>
      <c r="C21" s="308"/>
      <c r="D21" s="113">
        <v>0.66772655007949122</v>
      </c>
      <c r="E21" s="115">
        <v>21</v>
      </c>
      <c r="F21" s="114" t="s">
        <v>513</v>
      </c>
      <c r="G21" s="114">
        <v>4</v>
      </c>
      <c r="H21" s="114">
        <v>4</v>
      </c>
      <c r="I21" s="140">
        <v>11</v>
      </c>
      <c r="J21" s="115">
        <v>10</v>
      </c>
      <c r="K21" s="116">
        <v>90.909090909090907</v>
      </c>
    </row>
    <row r="22" spans="1:11" ht="14.1" customHeight="1" x14ac:dyDescent="0.2">
      <c r="A22" s="306">
        <v>22</v>
      </c>
      <c r="B22" s="307" t="s">
        <v>239</v>
      </c>
      <c r="C22" s="308"/>
      <c r="D22" s="113">
        <v>2.7980922098569159</v>
      </c>
      <c r="E22" s="115">
        <v>88</v>
      </c>
      <c r="F22" s="114">
        <v>26</v>
      </c>
      <c r="G22" s="114">
        <v>30</v>
      </c>
      <c r="H22" s="114">
        <v>30</v>
      </c>
      <c r="I22" s="140">
        <v>25</v>
      </c>
      <c r="J22" s="115">
        <v>63</v>
      </c>
      <c r="K22" s="116" t="s">
        <v>514</v>
      </c>
    </row>
    <row r="23" spans="1:11" ht="14.1" customHeight="1" x14ac:dyDescent="0.2">
      <c r="A23" s="306">
        <v>23</v>
      </c>
      <c r="B23" s="307" t="s">
        <v>240</v>
      </c>
      <c r="C23" s="308"/>
      <c r="D23" s="113">
        <v>1.8441971383147853</v>
      </c>
      <c r="E23" s="115">
        <v>58</v>
      </c>
      <c r="F23" s="114">
        <v>14</v>
      </c>
      <c r="G23" s="114">
        <v>40</v>
      </c>
      <c r="H23" s="114">
        <v>13</v>
      </c>
      <c r="I23" s="140">
        <v>18</v>
      </c>
      <c r="J23" s="115">
        <v>40</v>
      </c>
      <c r="K23" s="116">
        <v>222.22222222222223</v>
      </c>
    </row>
    <row r="24" spans="1:11" ht="14.1" customHeight="1" x14ac:dyDescent="0.2">
      <c r="A24" s="306">
        <v>24</v>
      </c>
      <c r="B24" s="307" t="s">
        <v>241</v>
      </c>
      <c r="C24" s="308"/>
      <c r="D24" s="113">
        <v>4.7694753577106521</v>
      </c>
      <c r="E24" s="115">
        <v>150</v>
      </c>
      <c r="F24" s="114">
        <v>60</v>
      </c>
      <c r="G24" s="114">
        <v>52</v>
      </c>
      <c r="H24" s="114">
        <v>37</v>
      </c>
      <c r="I24" s="140">
        <v>64</v>
      </c>
      <c r="J24" s="115">
        <v>86</v>
      </c>
      <c r="K24" s="116">
        <v>134.375</v>
      </c>
    </row>
    <row r="25" spans="1:11" ht="14.1" customHeight="1" x14ac:dyDescent="0.2">
      <c r="A25" s="306">
        <v>25</v>
      </c>
      <c r="B25" s="307" t="s">
        <v>242</v>
      </c>
      <c r="C25" s="308"/>
      <c r="D25" s="113">
        <v>8.9030206677265493</v>
      </c>
      <c r="E25" s="115">
        <v>280</v>
      </c>
      <c r="F25" s="114">
        <v>88</v>
      </c>
      <c r="G25" s="114">
        <v>124</v>
      </c>
      <c r="H25" s="114">
        <v>73</v>
      </c>
      <c r="I25" s="140">
        <v>113</v>
      </c>
      <c r="J25" s="115">
        <v>167</v>
      </c>
      <c r="K25" s="116">
        <v>147.78761061946904</v>
      </c>
    </row>
    <row r="26" spans="1:11" ht="14.1" customHeight="1" x14ac:dyDescent="0.2">
      <c r="A26" s="306">
        <v>26</v>
      </c>
      <c r="B26" s="307" t="s">
        <v>243</v>
      </c>
      <c r="C26" s="308"/>
      <c r="D26" s="113">
        <v>2.9252782193958664</v>
      </c>
      <c r="E26" s="115">
        <v>92</v>
      </c>
      <c r="F26" s="114">
        <v>41</v>
      </c>
      <c r="G26" s="114">
        <v>50</v>
      </c>
      <c r="H26" s="114">
        <v>52</v>
      </c>
      <c r="I26" s="140">
        <v>77</v>
      </c>
      <c r="J26" s="115">
        <v>15</v>
      </c>
      <c r="K26" s="116">
        <v>19.480519480519479</v>
      </c>
    </row>
    <row r="27" spans="1:11" ht="14.1" customHeight="1" x14ac:dyDescent="0.2">
      <c r="A27" s="306">
        <v>27</v>
      </c>
      <c r="B27" s="307" t="s">
        <v>244</v>
      </c>
      <c r="C27" s="308"/>
      <c r="D27" s="113">
        <v>4.3561208267090619</v>
      </c>
      <c r="E27" s="115">
        <v>137</v>
      </c>
      <c r="F27" s="114">
        <v>38</v>
      </c>
      <c r="G27" s="114">
        <v>29</v>
      </c>
      <c r="H27" s="114">
        <v>26</v>
      </c>
      <c r="I27" s="140">
        <v>31</v>
      </c>
      <c r="J27" s="115">
        <v>106</v>
      </c>
      <c r="K27" s="116" t="s">
        <v>514</v>
      </c>
    </row>
    <row r="28" spans="1:11" ht="14.1" customHeight="1" x14ac:dyDescent="0.2">
      <c r="A28" s="306">
        <v>28</v>
      </c>
      <c r="B28" s="307" t="s">
        <v>245</v>
      </c>
      <c r="C28" s="308"/>
      <c r="D28" s="113">
        <v>0.12718600953895071</v>
      </c>
      <c r="E28" s="115">
        <v>4</v>
      </c>
      <c r="F28" s="114">
        <v>4</v>
      </c>
      <c r="G28" s="114">
        <v>5</v>
      </c>
      <c r="H28" s="114">
        <v>3</v>
      </c>
      <c r="I28" s="140">
        <v>7</v>
      </c>
      <c r="J28" s="115">
        <v>-3</v>
      </c>
      <c r="K28" s="116">
        <v>-42.857142857142854</v>
      </c>
    </row>
    <row r="29" spans="1:11" ht="14.1" customHeight="1" x14ac:dyDescent="0.2">
      <c r="A29" s="306">
        <v>29</v>
      </c>
      <c r="B29" s="307" t="s">
        <v>246</v>
      </c>
      <c r="C29" s="308"/>
      <c r="D29" s="113">
        <v>3.2432432432432434</v>
      </c>
      <c r="E29" s="115">
        <v>102</v>
      </c>
      <c r="F29" s="114">
        <v>123</v>
      </c>
      <c r="G29" s="114">
        <v>141</v>
      </c>
      <c r="H29" s="114">
        <v>118</v>
      </c>
      <c r="I29" s="140">
        <v>138</v>
      </c>
      <c r="J29" s="115">
        <v>-36</v>
      </c>
      <c r="K29" s="116">
        <v>-26.086956521739129</v>
      </c>
    </row>
    <row r="30" spans="1:11" ht="14.1" customHeight="1" x14ac:dyDescent="0.2">
      <c r="A30" s="306" t="s">
        <v>247</v>
      </c>
      <c r="B30" s="307" t="s">
        <v>248</v>
      </c>
      <c r="C30" s="308"/>
      <c r="D30" s="113">
        <v>1.0492845786963434</v>
      </c>
      <c r="E30" s="115">
        <v>33</v>
      </c>
      <c r="F30" s="114">
        <v>43</v>
      </c>
      <c r="G30" s="114">
        <v>50</v>
      </c>
      <c r="H30" s="114">
        <v>41</v>
      </c>
      <c r="I30" s="140">
        <v>39</v>
      </c>
      <c r="J30" s="115">
        <v>-6</v>
      </c>
      <c r="K30" s="116">
        <v>-15.384615384615385</v>
      </c>
    </row>
    <row r="31" spans="1:11" ht="14.1" customHeight="1" x14ac:dyDescent="0.2">
      <c r="A31" s="306" t="s">
        <v>249</v>
      </c>
      <c r="B31" s="307" t="s">
        <v>250</v>
      </c>
      <c r="C31" s="308"/>
      <c r="D31" s="113">
        <v>2.0985691573926868</v>
      </c>
      <c r="E31" s="115">
        <v>66</v>
      </c>
      <c r="F31" s="114">
        <v>80</v>
      </c>
      <c r="G31" s="114">
        <v>78</v>
      </c>
      <c r="H31" s="114">
        <v>74</v>
      </c>
      <c r="I31" s="140">
        <v>96</v>
      </c>
      <c r="J31" s="115">
        <v>-30</v>
      </c>
      <c r="K31" s="116">
        <v>-31.25</v>
      </c>
    </row>
    <row r="32" spans="1:11" ht="14.1" customHeight="1" x14ac:dyDescent="0.2">
      <c r="A32" s="306">
        <v>31</v>
      </c>
      <c r="B32" s="307" t="s">
        <v>251</v>
      </c>
      <c r="C32" s="308"/>
      <c r="D32" s="113">
        <v>0.25437201907790141</v>
      </c>
      <c r="E32" s="115">
        <v>8</v>
      </c>
      <c r="F32" s="114">
        <v>8</v>
      </c>
      <c r="G32" s="114">
        <v>7</v>
      </c>
      <c r="H32" s="114">
        <v>4</v>
      </c>
      <c r="I32" s="140">
        <v>7</v>
      </c>
      <c r="J32" s="115">
        <v>1</v>
      </c>
      <c r="K32" s="116">
        <v>14.285714285714286</v>
      </c>
    </row>
    <row r="33" spans="1:11" ht="14.1" customHeight="1" x14ac:dyDescent="0.2">
      <c r="A33" s="306">
        <v>32</v>
      </c>
      <c r="B33" s="307" t="s">
        <v>252</v>
      </c>
      <c r="C33" s="308"/>
      <c r="D33" s="113">
        <v>1.875993640699523</v>
      </c>
      <c r="E33" s="115">
        <v>59</v>
      </c>
      <c r="F33" s="114">
        <v>124</v>
      </c>
      <c r="G33" s="114">
        <v>77</v>
      </c>
      <c r="H33" s="114">
        <v>59</v>
      </c>
      <c r="I33" s="140">
        <v>66</v>
      </c>
      <c r="J33" s="115">
        <v>-7</v>
      </c>
      <c r="K33" s="116">
        <v>-10.606060606060606</v>
      </c>
    </row>
    <row r="34" spans="1:11" ht="14.1" customHeight="1" x14ac:dyDescent="0.2">
      <c r="A34" s="306">
        <v>33</v>
      </c>
      <c r="B34" s="307" t="s">
        <v>253</v>
      </c>
      <c r="C34" s="308"/>
      <c r="D34" s="113">
        <v>1.6534181240063592</v>
      </c>
      <c r="E34" s="115">
        <v>52</v>
      </c>
      <c r="F34" s="114">
        <v>65</v>
      </c>
      <c r="G34" s="114">
        <v>36</v>
      </c>
      <c r="H34" s="114">
        <v>35</v>
      </c>
      <c r="I34" s="140">
        <v>45</v>
      </c>
      <c r="J34" s="115">
        <v>7</v>
      </c>
      <c r="K34" s="116">
        <v>15.555555555555555</v>
      </c>
    </row>
    <row r="35" spans="1:11" ht="14.1" customHeight="1" x14ac:dyDescent="0.2">
      <c r="A35" s="306">
        <v>34</v>
      </c>
      <c r="B35" s="307" t="s">
        <v>254</v>
      </c>
      <c r="C35" s="308"/>
      <c r="D35" s="113">
        <v>1.7488076311605723</v>
      </c>
      <c r="E35" s="115">
        <v>55</v>
      </c>
      <c r="F35" s="114">
        <v>47</v>
      </c>
      <c r="G35" s="114">
        <v>43</v>
      </c>
      <c r="H35" s="114">
        <v>44</v>
      </c>
      <c r="I35" s="140">
        <v>81</v>
      </c>
      <c r="J35" s="115">
        <v>-26</v>
      </c>
      <c r="K35" s="116">
        <v>-32.098765432098766</v>
      </c>
    </row>
    <row r="36" spans="1:11" ht="14.1" customHeight="1" x14ac:dyDescent="0.2">
      <c r="A36" s="306">
        <v>41</v>
      </c>
      <c r="B36" s="307" t="s">
        <v>255</v>
      </c>
      <c r="C36" s="308"/>
      <c r="D36" s="113">
        <v>0.79491255961844198</v>
      </c>
      <c r="E36" s="115">
        <v>25</v>
      </c>
      <c r="F36" s="114" t="s">
        <v>513</v>
      </c>
      <c r="G36" s="114">
        <v>10</v>
      </c>
      <c r="H36" s="114">
        <v>6</v>
      </c>
      <c r="I36" s="140">
        <v>6</v>
      </c>
      <c r="J36" s="115">
        <v>19</v>
      </c>
      <c r="K36" s="116" t="s">
        <v>514</v>
      </c>
    </row>
    <row r="37" spans="1:11" ht="14.1" customHeight="1" x14ac:dyDescent="0.2">
      <c r="A37" s="306">
        <v>42</v>
      </c>
      <c r="B37" s="307" t="s">
        <v>256</v>
      </c>
      <c r="C37" s="308"/>
      <c r="D37" s="113">
        <v>0.22257551669316375</v>
      </c>
      <c r="E37" s="115">
        <v>7</v>
      </c>
      <c r="F37" s="114">
        <v>6</v>
      </c>
      <c r="G37" s="114">
        <v>3</v>
      </c>
      <c r="H37" s="114" t="s">
        <v>513</v>
      </c>
      <c r="I37" s="140">
        <v>5</v>
      </c>
      <c r="J37" s="115">
        <v>2</v>
      </c>
      <c r="K37" s="116">
        <v>40</v>
      </c>
    </row>
    <row r="38" spans="1:11" ht="14.1" customHeight="1" x14ac:dyDescent="0.2">
      <c r="A38" s="306">
        <v>43</v>
      </c>
      <c r="B38" s="307" t="s">
        <v>257</v>
      </c>
      <c r="C38" s="308"/>
      <c r="D38" s="113">
        <v>1.2400635930047694</v>
      </c>
      <c r="E38" s="115">
        <v>39</v>
      </c>
      <c r="F38" s="114">
        <v>18</v>
      </c>
      <c r="G38" s="114">
        <v>40</v>
      </c>
      <c r="H38" s="114">
        <v>17</v>
      </c>
      <c r="I38" s="140">
        <v>26</v>
      </c>
      <c r="J38" s="115">
        <v>13</v>
      </c>
      <c r="K38" s="116">
        <v>50</v>
      </c>
    </row>
    <row r="39" spans="1:11" ht="14.1" customHeight="1" x14ac:dyDescent="0.2">
      <c r="A39" s="306">
        <v>51</v>
      </c>
      <c r="B39" s="307" t="s">
        <v>258</v>
      </c>
      <c r="C39" s="308"/>
      <c r="D39" s="113">
        <v>8.8712241653418129</v>
      </c>
      <c r="E39" s="115">
        <v>279</v>
      </c>
      <c r="F39" s="114">
        <v>261</v>
      </c>
      <c r="G39" s="114">
        <v>261</v>
      </c>
      <c r="H39" s="114">
        <v>194</v>
      </c>
      <c r="I39" s="140">
        <v>206</v>
      </c>
      <c r="J39" s="115">
        <v>73</v>
      </c>
      <c r="K39" s="116">
        <v>35.436893203883493</v>
      </c>
    </row>
    <row r="40" spans="1:11" ht="14.1" customHeight="1" x14ac:dyDescent="0.2">
      <c r="A40" s="306" t="s">
        <v>259</v>
      </c>
      <c r="B40" s="307" t="s">
        <v>260</v>
      </c>
      <c r="C40" s="308"/>
      <c r="D40" s="113">
        <v>8.3306836248012726</v>
      </c>
      <c r="E40" s="115">
        <v>262</v>
      </c>
      <c r="F40" s="114">
        <v>255</v>
      </c>
      <c r="G40" s="114">
        <v>245</v>
      </c>
      <c r="H40" s="114">
        <v>188</v>
      </c>
      <c r="I40" s="140">
        <v>185</v>
      </c>
      <c r="J40" s="115">
        <v>77</v>
      </c>
      <c r="K40" s="116">
        <v>41.621621621621621</v>
      </c>
    </row>
    <row r="41" spans="1:11" ht="14.1" customHeight="1" x14ac:dyDescent="0.2">
      <c r="A41" s="306"/>
      <c r="B41" s="307" t="s">
        <v>261</v>
      </c>
      <c r="C41" s="308"/>
      <c r="D41" s="113">
        <v>6.0731319554848966</v>
      </c>
      <c r="E41" s="115">
        <v>191</v>
      </c>
      <c r="F41" s="114">
        <v>171</v>
      </c>
      <c r="G41" s="114">
        <v>195</v>
      </c>
      <c r="H41" s="114">
        <v>126</v>
      </c>
      <c r="I41" s="140">
        <v>127</v>
      </c>
      <c r="J41" s="115">
        <v>64</v>
      </c>
      <c r="K41" s="116">
        <v>50.393700787401578</v>
      </c>
    </row>
    <row r="42" spans="1:11" ht="14.1" customHeight="1" x14ac:dyDescent="0.2">
      <c r="A42" s="306">
        <v>52</v>
      </c>
      <c r="B42" s="307" t="s">
        <v>262</v>
      </c>
      <c r="C42" s="308"/>
      <c r="D42" s="113">
        <v>6.1367249602543721</v>
      </c>
      <c r="E42" s="115">
        <v>193</v>
      </c>
      <c r="F42" s="114">
        <v>158</v>
      </c>
      <c r="G42" s="114">
        <v>110</v>
      </c>
      <c r="H42" s="114">
        <v>120</v>
      </c>
      <c r="I42" s="140">
        <v>148</v>
      </c>
      <c r="J42" s="115">
        <v>45</v>
      </c>
      <c r="K42" s="116">
        <v>30.405405405405407</v>
      </c>
    </row>
    <row r="43" spans="1:11" ht="14.1" customHeight="1" x14ac:dyDescent="0.2">
      <c r="A43" s="306" t="s">
        <v>263</v>
      </c>
      <c r="B43" s="307" t="s">
        <v>264</v>
      </c>
      <c r="C43" s="308"/>
      <c r="D43" s="113">
        <v>5.0238473767885532</v>
      </c>
      <c r="E43" s="115">
        <v>158</v>
      </c>
      <c r="F43" s="114">
        <v>144</v>
      </c>
      <c r="G43" s="114">
        <v>96</v>
      </c>
      <c r="H43" s="114">
        <v>102</v>
      </c>
      <c r="I43" s="140">
        <v>127</v>
      </c>
      <c r="J43" s="115">
        <v>31</v>
      </c>
      <c r="K43" s="116">
        <v>24.409448818897637</v>
      </c>
    </row>
    <row r="44" spans="1:11" ht="14.1" customHeight="1" x14ac:dyDescent="0.2">
      <c r="A44" s="306">
        <v>53</v>
      </c>
      <c r="B44" s="307" t="s">
        <v>265</v>
      </c>
      <c r="C44" s="308"/>
      <c r="D44" s="113">
        <v>0.66772655007949122</v>
      </c>
      <c r="E44" s="115">
        <v>21</v>
      </c>
      <c r="F44" s="114">
        <v>15</v>
      </c>
      <c r="G44" s="114">
        <v>16</v>
      </c>
      <c r="H44" s="114">
        <v>15</v>
      </c>
      <c r="I44" s="140">
        <v>39</v>
      </c>
      <c r="J44" s="115">
        <v>-18</v>
      </c>
      <c r="K44" s="116">
        <v>-46.153846153846153</v>
      </c>
    </row>
    <row r="45" spans="1:11" ht="14.1" customHeight="1" x14ac:dyDescent="0.2">
      <c r="A45" s="306" t="s">
        <v>266</v>
      </c>
      <c r="B45" s="307" t="s">
        <v>267</v>
      </c>
      <c r="C45" s="308"/>
      <c r="D45" s="113">
        <v>0.66772655007949122</v>
      </c>
      <c r="E45" s="115">
        <v>21</v>
      </c>
      <c r="F45" s="114">
        <v>15</v>
      </c>
      <c r="G45" s="114">
        <v>16</v>
      </c>
      <c r="H45" s="114">
        <v>15</v>
      </c>
      <c r="I45" s="140">
        <v>38</v>
      </c>
      <c r="J45" s="115">
        <v>-17</v>
      </c>
      <c r="K45" s="116">
        <v>-44.736842105263158</v>
      </c>
    </row>
    <row r="46" spans="1:11" ht="14.1" customHeight="1" x14ac:dyDescent="0.2">
      <c r="A46" s="306">
        <v>54</v>
      </c>
      <c r="B46" s="307" t="s">
        <v>268</v>
      </c>
      <c r="C46" s="308"/>
      <c r="D46" s="113">
        <v>1.3672496025437202</v>
      </c>
      <c r="E46" s="115">
        <v>43</v>
      </c>
      <c r="F46" s="114">
        <v>36</v>
      </c>
      <c r="G46" s="114">
        <v>32</v>
      </c>
      <c r="H46" s="114">
        <v>40</v>
      </c>
      <c r="I46" s="140">
        <v>90</v>
      </c>
      <c r="J46" s="115">
        <v>-47</v>
      </c>
      <c r="K46" s="116">
        <v>-52.222222222222221</v>
      </c>
    </row>
    <row r="47" spans="1:11" ht="14.1" customHeight="1" x14ac:dyDescent="0.2">
      <c r="A47" s="306">
        <v>61</v>
      </c>
      <c r="B47" s="307" t="s">
        <v>269</v>
      </c>
      <c r="C47" s="308"/>
      <c r="D47" s="113">
        <v>2.8934817170111287</v>
      </c>
      <c r="E47" s="115">
        <v>91</v>
      </c>
      <c r="F47" s="114">
        <v>36</v>
      </c>
      <c r="G47" s="114">
        <v>57</v>
      </c>
      <c r="H47" s="114">
        <v>23</v>
      </c>
      <c r="I47" s="140">
        <v>37</v>
      </c>
      <c r="J47" s="115">
        <v>54</v>
      </c>
      <c r="K47" s="116">
        <v>145.94594594594594</v>
      </c>
    </row>
    <row r="48" spans="1:11" ht="14.1" customHeight="1" x14ac:dyDescent="0.2">
      <c r="A48" s="306">
        <v>62</v>
      </c>
      <c r="B48" s="307" t="s">
        <v>270</v>
      </c>
      <c r="C48" s="308"/>
      <c r="D48" s="113">
        <v>6.7408585055643879</v>
      </c>
      <c r="E48" s="115">
        <v>212</v>
      </c>
      <c r="F48" s="114">
        <v>194</v>
      </c>
      <c r="G48" s="114">
        <v>220</v>
      </c>
      <c r="H48" s="114">
        <v>172</v>
      </c>
      <c r="I48" s="140">
        <v>170</v>
      </c>
      <c r="J48" s="115">
        <v>42</v>
      </c>
      <c r="K48" s="116">
        <v>24.705882352941178</v>
      </c>
    </row>
    <row r="49" spans="1:11" ht="14.1" customHeight="1" x14ac:dyDescent="0.2">
      <c r="A49" s="306">
        <v>63</v>
      </c>
      <c r="B49" s="307" t="s">
        <v>271</v>
      </c>
      <c r="C49" s="308"/>
      <c r="D49" s="113">
        <v>3.4340222575516695</v>
      </c>
      <c r="E49" s="115">
        <v>108</v>
      </c>
      <c r="F49" s="114">
        <v>177</v>
      </c>
      <c r="G49" s="114">
        <v>127</v>
      </c>
      <c r="H49" s="114">
        <v>83</v>
      </c>
      <c r="I49" s="140">
        <v>91</v>
      </c>
      <c r="J49" s="115">
        <v>17</v>
      </c>
      <c r="K49" s="116">
        <v>18.681318681318682</v>
      </c>
    </row>
    <row r="50" spans="1:11" ht="14.1" customHeight="1" x14ac:dyDescent="0.2">
      <c r="A50" s="306" t="s">
        <v>272</v>
      </c>
      <c r="B50" s="307" t="s">
        <v>273</v>
      </c>
      <c r="C50" s="308"/>
      <c r="D50" s="113">
        <v>0.63593004769475359</v>
      </c>
      <c r="E50" s="115">
        <v>20</v>
      </c>
      <c r="F50" s="114">
        <v>22</v>
      </c>
      <c r="G50" s="114">
        <v>11</v>
      </c>
      <c r="H50" s="114">
        <v>19</v>
      </c>
      <c r="I50" s="140">
        <v>14</v>
      </c>
      <c r="J50" s="115">
        <v>6</v>
      </c>
      <c r="K50" s="116">
        <v>42.857142857142854</v>
      </c>
    </row>
    <row r="51" spans="1:11" ht="14.1" customHeight="1" x14ac:dyDescent="0.2">
      <c r="A51" s="306" t="s">
        <v>274</v>
      </c>
      <c r="B51" s="307" t="s">
        <v>275</v>
      </c>
      <c r="C51" s="308"/>
      <c r="D51" s="113">
        <v>2.0031796502384736</v>
      </c>
      <c r="E51" s="115">
        <v>63</v>
      </c>
      <c r="F51" s="114">
        <v>105</v>
      </c>
      <c r="G51" s="114">
        <v>83</v>
      </c>
      <c r="H51" s="114">
        <v>53</v>
      </c>
      <c r="I51" s="140">
        <v>58</v>
      </c>
      <c r="J51" s="115">
        <v>5</v>
      </c>
      <c r="K51" s="116">
        <v>8.6206896551724146</v>
      </c>
    </row>
    <row r="52" spans="1:11" ht="14.1" customHeight="1" x14ac:dyDescent="0.2">
      <c r="A52" s="306">
        <v>71</v>
      </c>
      <c r="B52" s="307" t="s">
        <v>276</v>
      </c>
      <c r="C52" s="308"/>
      <c r="D52" s="113">
        <v>11.605723370429253</v>
      </c>
      <c r="E52" s="115">
        <v>365</v>
      </c>
      <c r="F52" s="114">
        <v>164</v>
      </c>
      <c r="G52" s="114">
        <v>234</v>
      </c>
      <c r="H52" s="114">
        <v>177</v>
      </c>
      <c r="I52" s="140">
        <v>251</v>
      </c>
      <c r="J52" s="115">
        <v>114</v>
      </c>
      <c r="K52" s="116">
        <v>45.418326693227094</v>
      </c>
    </row>
    <row r="53" spans="1:11" ht="14.1" customHeight="1" x14ac:dyDescent="0.2">
      <c r="A53" s="306" t="s">
        <v>277</v>
      </c>
      <c r="B53" s="307" t="s">
        <v>278</v>
      </c>
      <c r="C53" s="308"/>
      <c r="D53" s="113">
        <v>4.6422893481717011</v>
      </c>
      <c r="E53" s="115">
        <v>146</v>
      </c>
      <c r="F53" s="114">
        <v>50</v>
      </c>
      <c r="G53" s="114">
        <v>53</v>
      </c>
      <c r="H53" s="114">
        <v>49</v>
      </c>
      <c r="I53" s="140">
        <v>69</v>
      </c>
      <c r="J53" s="115">
        <v>77</v>
      </c>
      <c r="K53" s="116">
        <v>111.59420289855072</v>
      </c>
    </row>
    <row r="54" spans="1:11" ht="14.1" customHeight="1" x14ac:dyDescent="0.2">
      <c r="A54" s="306" t="s">
        <v>279</v>
      </c>
      <c r="B54" s="307" t="s">
        <v>280</v>
      </c>
      <c r="C54" s="308"/>
      <c r="D54" s="113">
        <v>6.0731319554848966</v>
      </c>
      <c r="E54" s="115">
        <v>191</v>
      </c>
      <c r="F54" s="114">
        <v>103</v>
      </c>
      <c r="G54" s="114">
        <v>173</v>
      </c>
      <c r="H54" s="114">
        <v>112</v>
      </c>
      <c r="I54" s="140">
        <v>164</v>
      </c>
      <c r="J54" s="115">
        <v>27</v>
      </c>
      <c r="K54" s="116">
        <v>16.463414634146343</v>
      </c>
    </row>
    <row r="55" spans="1:11" ht="14.1" customHeight="1" x14ac:dyDescent="0.2">
      <c r="A55" s="306">
        <v>72</v>
      </c>
      <c r="B55" s="307" t="s">
        <v>281</v>
      </c>
      <c r="C55" s="308"/>
      <c r="D55" s="113">
        <v>2.3529411764705883</v>
      </c>
      <c r="E55" s="115">
        <v>74</v>
      </c>
      <c r="F55" s="114">
        <v>41</v>
      </c>
      <c r="G55" s="114">
        <v>64</v>
      </c>
      <c r="H55" s="114">
        <v>36</v>
      </c>
      <c r="I55" s="140">
        <v>75</v>
      </c>
      <c r="J55" s="115">
        <v>-1</v>
      </c>
      <c r="K55" s="116">
        <v>-1.3333333333333333</v>
      </c>
    </row>
    <row r="56" spans="1:11" ht="14.1" customHeight="1" x14ac:dyDescent="0.2">
      <c r="A56" s="306" t="s">
        <v>282</v>
      </c>
      <c r="B56" s="307" t="s">
        <v>283</v>
      </c>
      <c r="C56" s="308"/>
      <c r="D56" s="113">
        <v>0.890302066772655</v>
      </c>
      <c r="E56" s="115">
        <v>28</v>
      </c>
      <c r="F56" s="114">
        <v>20</v>
      </c>
      <c r="G56" s="114">
        <v>36</v>
      </c>
      <c r="H56" s="114">
        <v>18</v>
      </c>
      <c r="I56" s="140">
        <v>42</v>
      </c>
      <c r="J56" s="115">
        <v>-14</v>
      </c>
      <c r="K56" s="116">
        <v>-33.333333333333336</v>
      </c>
    </row>
    <row r="57" spans="1:11" ht="14.1" customHeight="1" x14ac:dyDescent="0.2">
      <c r="A57" s="306" t="s">
        <v>284</v>
      </c>
      <c r="B57" s="307" t="s">
        <v>285</v>
      </c>
      <c r="C57" s="308"/>
      <c r="D57" s="113">
        <v>1.1128775834658187</v>
      </c>
      <c r="E57" s="115">
        <v>35</v>
      </c>
      <c r="F57" s="114">
        <v>12</v>
      </c>
      <c r="G57" s="114">
        <v>19</v>
      </c>
      <c r="H57" s="114">
        <v>12</v>
      </c>
      <c r="I57" s="140">
        <v>19</v>
      </c>
      <c r="J57" s="115">
        <v>16</v>
      </c>
      <c r="K57" s="116">
        <v>84.21052631578948</v>
      </c>
    </row>
    <row r="58" spans="1:11" ht="14.1" customHeight="1" x14ac:dyDescent="0.2">
      <c r="A58" s="306">
        <v>73</v>
      </c>
      <c r="B58" s="307" t="s">
        <v>286</v>
      </c>
      <c r="C58" s="308"/>
      <c r="D58" s="113">
        <v>0.76311605723370435</v>
      </c>
      <c r="E58" s="115">
        <v>24</v>
      </c>
      <c r="F58" s="114">
        <v>13</v>
      </c>
      <c r="G58" s="114">
        <v>32</v>
      </c>
      <c r="H58" s="114">
        <v>23</v>
      </c>
      <c r="I58" s="140">
        <v>61</v>
      </c>
      <c r="J58" s="115">
        <v>-37</v>
      </c>
      <c r="K58" s="116">
        <v>-60.655737704918032</v>
      </c>
    </row>
    <row r="59" spans="1:11" ht="14.1" customHeight="1" x14ac:dyDescent="0.2">
      <c r="A59" s="306" t="s">
        <v>287</v>
      </c>
      <c r="B59" s="307" t="s">
        <v>288</v>
      </c>
      <c r="C59" s="308"/>
      <c r="D59" s="113">
        <v>0.63593004769475359</v>
      </c>
      <c r="E59" s="115">
        <v>20</v>
      </c>
      <c r="F59" s="114">
        <v>11</v>
      </c>
      <c r="G59" s="114">
        <v>28</v>
      </c>
      <c r="H59" s="114">
        <v>20</v>
      </c>
      <c r="I59" s="140">
        <v>52</v>
      </c>
      <c r="J59" s="115">
        <v>-32</v>
      </c>
      <c r="K59" s="116">
        <v>-61.53846153846154</v>
      </c>
    </row>
    <row r="60" spans="1:11" ht="14.1" customHeight="1" x14ac:dyDescent="0.2">
      <c r="A60" s="306">
        <v>81</v>
      </c>
      <c r="B60" s="307" t="s">
        <v>289</v>
      </c>
      <c r="C60" s="308"/>
      <c r="D60" s="113">
        <v>4.6422893481717011</v>
      </c>
      <c r="E60" s="115">
        <v>146</v>
      </c>
      <c r="F60" s="114">
        <v>122</v>
      </c>
      <c r="G60" s="114">
        <v>167</v>
      </c>
      <c r="H60" s="114">
        <v>115</v>
      </c>
      <c r="I60" s="140">
        <v>807</v>
      </c>
      <c r="J60" s="115">
        <v>-661</v>
      </c>
      <c r="K60" s="116">
        <v>-81.908302354399012</v>
      </c>
    </row>
    <row r="61" spans="1:11" ht="14.1" customHeight="1" x14ac:dyDescent="0.2">
      <c r="A61" s="306" t="s">
        <v>290</v>
      </c>
      <c r="B61" s="307" t="s">
        <v>291</v>
      </c>
      <c r="C61" s="308"/>
      <c r="D61" s="113">
        <v>1.7170111287758347</v>
      </c>
      <c r="E61" s="115">
        <v>54</v>
      </c>
      <c r="F61" s="114">
        <v>40</v>
      </c>
      <c r="G61" s="114">
        <v>70</v>
      </c>
      <c r="H61" s="114">
        <v>50</v>
      </c>
      <c r="I61" s="140">
        <v>105</v>
      </c>
      <c r="J61" s="115">
        <v>-51</v>
      </c>
      <c r="K61" s="116">
        <v>-48.571428571428569</v>
      </c>
    </row>
    <row r="62" spans="1:11" ht="14.1" customHeight="1" x14ac:dyDescent="0.2">
      <c r="A62" s="306" t="s">
        <v>292</v>
      </c>
      <c r="B62" s="307" t="s">
        <v>293</v>
      </c>
      <c r="C62" s="308"/>
      <c r="D62" s="113">
        <v>1.2400635930047694</v>
      </c>
      <c r="E62" s="115">
        <v>39</v>
      </c>
      <c r="F62" s="114">
        <v>46</v>
      </c>
      <c r="G62" s="114">
        <v>47</v>
      </c>
      <c r="H62" s="114">
        <v>28</v>
      </c>
      <c r="I62" s="140">
        <v>478</v>
      </c>
      <c r="J62" s="115">
        <v>-439</v>
      </c>
      <c r="K62" s="116">
        <v>-91.841004184100413</v>
      </c>
    </row>
    <row r="63" spans="1:11" ht="14.1" customHeight="1" x14ac:dyDescent="0.2">
      <c r="A63" s="306"/>
      <c r="B63" s="307" t="s">
        <v>294</v>
      </c>
      <c r="C63" s="308"/>
      <c r="D63" s="113">
        <v>1.0492845786963434</v>
      </c>
      <c r="E63" s="115">
        <v>33</v>
      </c>
      <c r="F63" s="114">
        <v>38</v>
      </c>
      <c r="G63" s="114">
        <v>37</v>
      </c>
      <c r="H63" s="114">
        <v>22</v>
      </c>
      <c r="I63" s="140">
        <v>446</v>
      </c>
      <c r="J63" s="115">
        <v>-413</v>
      </c>
      <c r="K63" s="116">
        <v>-92.600896860986552</v>
      </c>
    </row>
    <row r="64" spans="1:11" ht="14.1" customHeight="1" x14ac:dyDescent="0.2">
      <c r="A64" s="306" t="s">
        <v>295</v>
      </c>
      <c r="B64" s="307" t="s">
        <v>296</v>
      </c>
      <c r="C64" s="308"/>
      <c r="D64" s="113">
        <v>0.69952305246422897</v>
      </c>
      <c r="E64" s="115">
        <v>22</v>
      </c>
      <c r="F64" s="114">
        <v>18</v>
      </c>
      <c r="G64" s="114">
        <v>18</v>
      </c>
      <c r="H64" s="114">
        <v>14</v>
      </c>
      <c r="I64" s="140">
        <v>128</v>
      </c>
      <c r="J64" s="115">
        <v>-106</v>
      </c>
      <c r="K64" s="116">
        <v>-82.8125</v>
      </c>
    </row>
    <row r="65" spans="1:11" ht="14.1" customHeight="1" x14ac:dyDescent="0.2">
      <c r="A65" s="306" t="s">
        <v>297</v>
      </c>
      <c r="B65" s="307" t="s">
        <v>298</v>
      </c>
      <c r="C65" s="308"/>
      <c r="D65" s="113">
        <v>0.4451510333863275</v>
      </c>
      <c r="E65" s="115">
        <v>14</v>
      </c>
      <c r="F65" s="114">
        <v>13</v>
      </c>
      <c r="G65" s="114">
        <v>18</v>
      </c>
      <c r="H65" s="114">
        <v>17</v>
      </c>
      <c r="I65" s="140">
        <v>54</v>
      </c>
      <c r="J65" s="115">
        <v>-40</v>
      </c>
      <c r="K65" s="116">
        <v>-74.074074074074076</v>
      </c>
    </row>
    <row r="66" spans="1:11" ht="14.1" customHeight="1" x14ac:dyDescent="0.2">
      <c r="A66" s="306">
        <v>82</v>
      </c>
      <c r="B66" s="307" t="s">
        <v>299</v>
      </c>
      <c r="C66" s="308"/>
      <c r="D66" s="113">
        <v>4.6740858505564384</v>
      </c>
      <c r="E66" s="115">
        <v>147</v>
      </c>
      <c r="F66" s="114">
        <v>77</v>
      </c>
      <c r="G66" s="114">
        <v>113</v>
      </c>
      <c r="H66" s="114">
        <v>143</v>
      </c>
      <c r="I66" s="140">
        <v>172</v>
      </c>
      <c r="J66" s="115">
        <v>-25</v>
      </c>
      <c r="K66" s="116">
        <v>-14.534883720930232</v>
      </c>
    </row>
    <row r="67" spans="1:11" ht="14.1" customHeight="1" x14ac:dyDescent="0.2">
      <c r="A67" s="306" t="s">
        <v>300</v>
      </c>
      <c r="B67" s="307" t="s">
        <v>301</v>
      </c>
      <c r="C67" s="308"/>
      <c r="D67" s="113">
        <v>3.4976152623211445</v>
      </c>
      <c r="E67" s="115">
        <v>110</v>
      </c>
      <c r="F67" s="114">
        <v>56</v>
      </c>
      <c r="G67" s="114">
        <v>84</v>
      </c>
      <c r="H67" s="114">
        <v>126</v>
      </c>
      <c r="I67" s="140">
        <v>140</v>
      </c>
      <c r="J67" s="115">
        <v>-30</v>
      </c>
      <c r="K67" s="116">
        <v>-21.428571428571427</v>
      </c>
    </row>
    <row r="68" spans="1:11" ht="14.1" customHeight="1" x14ac:dyDescent="0.2">
      <c r="A68" s="306" t="s">
        <v>302</v>
      </c>
      <c r="B68" s="307" t="s">
        <v>303</v>
      </c>
      <c r="C68" s="308"/>
      <c r="D68" s="113">
        <v>0.890302066772655</v>
      </c>
      <c r="E68" s="115">
        <v>28</v>
      </c>
      <c r="F68" s="114">
        <v>10</v>
      </c>
      <c r="G68" s="114">
        <v>15</v>
      </c>
      <c r="H68" s="114">
        <v>8</v>
      </c>
      <c r="I68" s="140">
        <v>24</v>
      </c>
      <c r="J68" s="115">
        <v>4</v>
      </c>
      <c r="K68" s="116">
        <v>16.666666666666668</v>
      </c>
    </row>
    <row r="69" spans="1:11" ht="14.1" customHeight="1" x14ac:dyDescent="0.2">
      <c r="A69" s="306">
        <v>83</v>
      </c>
      <c r="B69" s="307" t="s">
        <v>304</v>
      </c>
      <c r="C69" s="308"/>
      <c r="D69" s="113">
        <v>3.8155802861685215</v>
      </c>
      <c r="E69" s="115">
        <v>120</v>
      </c>
      <c r="F69" s="114">
        <v>117</v>
      </c>
      <c r="G69" s="114">
        <v>219</v>
      </c>
      <c r="H69" s="114">
        <v>89</v>
      </c>
      <c r="I69" s="140">
        <v>103</v>
      </c>
      <c r="J69" s="115">
        <v>17</v>
      </c>
      <c r="K69" s="116">
        <v>16.50485436893204</v>
      </c>
    </row>
    <row r="70" spans="1:11" ht="14.1" customHeight="1" x14ac:dyDescent="0.2">
      <c r="A70" s="306" t="s">
        <v>305</v>
      </c>
      <c r="B70" s="307" t="s">
        <v>306</v>
      </c>
      <c r="C70" s="308"/>
      <c r="D70" s="113">
        <v>2.1621621621621623</v>
      </c>
      <c r="E70" s="115">
        <v>68</v>
      </c>
      <c r="F70" s="114">
        <v>46</v>
      </c>
      <c r="G70" s="114">
        <v>169</v>
      </c>
      <c r="H70" s="114">
        <v>48</v>
      </c>
      <c r="I70" s="140">
        <v>53</v>
      </c>
      <c r="J70" s="115">
        <v>15</v>
      </c>
      <c r="K70" s="116">
        <v>28.30188679245283</v>
      </c>
    </row>
    <row r="71" spans="1:11" ht="14.1" customHeight="1" x14ac:dyDescent="0.2">
      <c r="A71" s="306"/>
      <c r="B71" s="307" t="s">
        <v>307</v>
      </c>
      <c r="C71" s="308"/>
      <c r="D71" s="113">
        <v>1.3990461049284579</v>
      </c>
      <c r="E71" s="115">
        <v>44</v>
      </c>
      <c r="F71" s="114">
        <v>29</v>
      </c>
      <c r="G71" s="114">
        <v>134</v>
      </c>
      <c r="H71" s="114">
        <v>32</v>
      </c>
      <c r="I71" s="140">
        <v>39</v>
      </c>
      <c r="J71" s="115">
        <v>5</v>
      </c>
      <c r="K71" s="116">
        <v>12.820512820512821</v>
      </c>
    </row>
    <row r="72" spans="1:11" ht="14.1" customHeight="1" x14ac:dyDescent="0.2">
      <c r="A72" s="306">
        <v>84</v>
      </c>
      <c r="B72" s="307" t="s">
        <v>308</v>
      </c>
      <c r="C72" s="308"/>
      <c r="D72" s="113">
        <v>0.98569157392686801</v>
      </c>
      <c r="E72" s="115">
        <v>31</v>
      </c>
      <c r="F72" s="114">
        <v>27</v>
      </c>
      <c r="G72" s="114">
        <v>87</v>
      </c>
      <c r="H72" s="114">
        <v>18</v>
      </c>
      <c r="I72" s="140">
        <v>25</v>
      </c>
      <c r="J72" s="115">
        <v>6</v>
      </c>
      <c r="K72" s="116">
        <v>24</v>
      </c>
    </row>
    <row r="73" spans="1:11" ht="14.1" customHeight="1" x14ac:dyDescent="0.2">
      <c r="A73" s="306" t="s">
        <v>309</v>
      </c>
      <c r="B73" s="307" t="s">
        <v>310</v>
      </c>
      <c r="C73" s="308"/>
      <c r="D73" s="113">
        <v>0.25437201907790141</v>
      </c>
      <c r="E73" s="115">
        <v>8</v>
      </c>
      <c r="F73" s="114">
        <v>9</v>
      </c>
      <c r="G73" s="114">
        <v>55</v>
      </c>
      <c r="H73" s="114">
        <v>3</v>
      </c>
      <c r="I73" s="140">
        <v>7</v>
      </c>
      <c r="J73" s="115">
        <v>1</v>
      </c>
      <c r="K73" s="116">
        <v>14.285714285714286</v>
      </c>
    </row>
    <row r="74" spans="1:11" ht="14.1" customHeight="1" x14ac:dyDescent="0.2">
      <c r="A74" s="306" t="s">
        <v>311</v>
      </c>
      <c r="B74" s="307" t="s">
        <v>312</v>
      </c>
      <c r="C74" s="308"/>
      <c r="D74" s="113">
        <v>0.38155802861685217</v>
      </c>
      <c r="E74" s="115">
        <v>12</v>
      </c>
      <c r="F74" s="114" t="s">
        <v>513</v>
      </c>
      <c r="G74" s="114">
        <v>4</v>
      </c>
      <c r="H74" s="114">
        <v>3</v>
      </c>
      <c r="I74" s="140">
        <v>7</v>
      </c>
      <c r="J74" s="115">
        <v>5</v>
      </c>
      <c r="K74" s="116">
        <v>71.428571428571431</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0.2861685214626391</v>
      </c>
      <c r="E76" s="115">
        <v>9</v>
      </c>
      <c r="F76" s="114">
        <v>5</v>
      </c>
      <c r="G76" s="114">
        <v>3</v>
      </c>
      <c r="H76" s="114" t="s">
        <v>513</v>
      </c>
      <c r="I76" s="140">
        <v>6</v>
      </c>
      <c r="J76" s="115">
        <v>3</v>
      </c>
      <c r="K76" s="116">
        <v>50</v>
      </c>
    </row>
    <row r="77" spans="1:11" ht="14.1" customHeight="1" x14ac:dyDescent="0.2">
      <c r="A77" s="306">
        <v>92</v>
      </c>
      <c r="B77" s="307" t="s">
        <v>316</v>
      </c>
      <c r="C77" s="308"/>
      <c r="D77" s="113">
        <v>0.890302066772655</v>
      </c>
      <c r="E77" s="115">
        <v>28</v>
      </c>
      <c r="F77" s="114">
        <v>16</v>
      </c>
      <c r="G77" s="114">
        <v>22</v>
      </c>
      <c r="H77" s="114">
        <v>18</v>
      </c>
      <c r="I77" s="140">
        <v>17</v>
      </c>
      <c r="J77" s="115">
        <v>11</v>
      </c>
      <c r="K77" s="116">
        <v>64.705882352941174</v>
      </c>
    </row>
    <row r="78" spans="1:11" ht="14.1" customHeight="1" x14ac:dyDescent="0.2">
      <c r="A78" s="306">
        <v>93</v>
      </c>
      <c r="B78" s="307" t="s">
        <v>317</v>
      </c>
      <c r="C78" s="308"/>
      <c r="D78" s="113" t="s">
        <v>513</v>
      </c>
      <c r="E78" s="115" t="s">
        <v>513</v>
      </c>
      <c r="F78" s="114">
        <v>3</v>
      </c>
      <c r="G78" s="114">
        <v>14</v>
      </c>
      <c r="H78" s="114">
        <v>0</v>
      </c>
      <c r="I78" s="140" t="s">
        <v>513</v>
      </c>
      <c r="J78" s="115" t="s">
        <v>513</v>
      </c>
      <c r="K78" s="116" t="s">
        <v>513</v>
      </c>
    </row>
    <row r="79" spans="1:11" ht="14.1" customHeight="1" x14ac:dyDescent="0.2">
      <c r="A79" s="306">
        <v>94</v>
      </c>
      <c r="B79" s="307" t="s">
        <v>318</v>
      </c>
      <c r="C79" s="308"/>
      <c r="D79" s="113" t="s">
        <v>513</v>
      </c>
      <c r="E79" s="115" t="s">
        <v>513</v>
      </c>
      <c r="F79" s="114">
        <v>20</v>
      </c>
      <c r="G79" s="114">
        <v>9</v>
      </c>
      <c r="H79" s="114">
        <v>4</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0.25437201907790141</v>
      </c>
      <c r="E81" s="143">
        <v>8</v>
      </c>
      <c r="F81" s="144">
        <v>13</v>
      </c>
      <c r="G81" s="144">
        <v>8</v>
      </c>
      <c r="H81" s="144">
        <v>7</v>
      </c>
      <c r="I81" s="145">
        <v>5</v>
      </c>
      <c r="J81" s="143">
        <v>3</v>
      </c>
      <c r="K81" s="146">
        <v>60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23510</v>
      </c>
      <c r="C10" s="114">
        <v>12346</v>
      </c>
      <c r="D10" s="114">
        <v>11164</v>
      </c>
      <c r="E10" s="114">
        <v>17604</v>
      </c>
      <c r="F10" s="114">
        <v>5635</v>
      </c>
      <c r="G10" s="114">
        <v>3415</v>
      </c>
      <c r="H10" s="114">
        <v>5954</v>
      </c>
      <c r="I10" s="115">
        <v>7168</v>
      </c>
      <c r="J10" s="114">
        <v>4915</v>
      </c>
      <c r="K10" s="114">
        <v>2253</v>
      </c>
      <c r="L10" s="423">
        <v>1672</v>
      </c>
      <c r="M10" s="424">
        <v>1733</v>
      </c>
    </row>
    <row r="11" spans="1:13" ht="11.1" customHeight="1" x14ac:dyDescent="0.2">
      <c r="A11" s="422" t="s">
        <v>387</v>
      </c>
      <c r="B11" s="115">
        <v>24188</v>
      </c>
      <c r="C11" s="114">
        <v>12847</v>
      </c>
      <c r="D11" s="114">
        <v>11341</v>
      </c>
      <c r="E11" s="114">
        <v>18178</v>
      </c>
      <c r="F11" s="114">
        <v>5738</v>
      </c>
      <c r="G11" s="114">
        <v>3409</v>
      </c>
      <c r="H11" s="114">
        <v>6216</v>
      </c>
      <c r="I11" s="115">
        <v>7463</v>
      </c>
      <c r="J11" s="114">
        <v>5068</v>
      </c>
      <c r="K11" s="114">
        <v>2395</v>
      </c>
      <c r="L11" s="423">
        <v>1683</v>
      </c>
      <c r="M11" s="424">
        <v>1079</v>
      </c>
    </row>
    <row r="12" spans="1:13" ht="11.1" customHeight="1" x14ac:dyDescent="0.2">
      <c r="A12" s="422" t="s">
        <v>388</v>
      </c>
      <c r="B12" s="115">
        <v>24738</v>
      </c>
      <c r="C12" s="114">
        <v>13194</v>
      </c>
      <c r="D12" s="114">
        <v>11544</v>
      </c>
      <c r="E12" s="114">
        <v>18626</v>
      </c>
      <c r="F12" s="114">
        <v>5828</v>
      </c>
      <c r="G12" s="114">
        <v>3661</v>
      </c>
      <c r="H12" s="114">
        <v>6386</v>
      </c>
      <c r="I12" s="115">
        <v>7454</v>
      </c>
      <c r="J12" s="114">
        <v>5003</v>
      </c>
      <c r="K12" s="114">
        <v>2451</v>
      </c>
      <c r="L12" s="423">
        <v>2495</v>
      </c>
      <c r="M12" s="424">
        <v>2050</v>
      </c>
    </row>
    <row r="13" spans="1:13" s="110" customFormat="1" ht="11.1" customHeight="1" x14ac:dyDescent="0.2">
      <c r="A13" s="422" t="s">
        <v>389</v>
      </c>
      <c r="B13" s="115">
        <v>24319</v>
      </c>
      <c r="C13" s="114">
        <v>12824</v>
      </c>
      <c r="D13" s="114">
        <v>11495</v>
      </c>
      <c r="E13" s="114">
        <v>18179</v>
      </c>
      <c r="F13" s="114">
        <v>5854</v>
      </c>
      <c r="G13" s="114">
        <v>3538</v>
      </c>
      <c r="H13" s="114">
        <v>6374</v>
      </c>
      <c r="I13" s="115">
        <v>7413</v>
      </c>
      <c r="J13" s="114">
        <v>5002</v>
      </c>
      <c r="K13" s="114">
        <v>2411</v>
      </c>
      <c r="L13" s="423">
        <v>1251</v>
      </c>
      <c r="M13" s="424">
        <v>1718</v>
      </c>
    </row>
    <row r="14" spans="1:13" ht="15" customHeight="1" x14ac:dyDescent="0.2">
      <c r="A14" s="422" t="s">
        <v>390</v>
      </c>
      <c r="B14" s="115">
        <v>24869</v>
      </c>
      <c r="C14" s="114">
        <v>13243</v>
      </c>
      <c r="D14" s="114">
        <v>11626</v>
      </c>
      <c r="E14" s="114">
        <v>18015</v>
      </c>
      <c r="F14" s="114">
        <v>6589</v>
      </c>
      <c r="G14" s="114">
        <v>3495</v>
      </c>
      <c r="H14" s="114">
        <v>6653</v>
      </c>
      <c r="I14" s="115">
        <v>7363</v>
      </c>
      <c r="J14" s="114">
        <v>4916</v>
      </c>
      <c r="K14" s="114">
        <v>2447</v>
      </c>
      <c r="L14" s="423">
        <v>2690</v>
      </c>
      <c r="M14" s="424">
        <v>2224</v>
      </c>
    </row>
    <row r="15" spans="1:13" ht="11.1" customHeight="1" x14ac:dyDescent="0.2">
      <c r="A15" s="422" t="s">
        <v>387</v>
      </c>
      <c r="B15" s="115">
        <v>25530</v>
      </c>
      <c r="C15" s="114">
        <v>13667</v>
      </c>
      <c r="D15" s="114">
        <v>11863</v>
      </c>
      <c r="E15" s="114">
        <v>18424</v>
      </c>
      <c r="F15" s="114">
        <v>6839</v>
      </c>
      <c r="G15" s="114">
        <v>3543</v>
      </c>
      <c r="H15" s="114">
        <v>6879</v>
      </c>
      <c r="I15" s="115">
        <v>7608</v>
      </c>
      <c r="J15" s="114">
        <v>4978</v>
      </c>
      <c r="K15" s="114">
        <v>2630</v>
      </c>
      <c r="L15" s="423">
        <v>1916</v>
      </c>
      <c r="M15" s="424">
        <v>1305</v>
      </c>
    </row>
    <row r="16" spans="1:13" ht="11.1" customHeight="1" x14ac:dyDescent="0.2">
      <c r="A16" s="422" t="s">
        <v>388</v>
      </c>
      <c r="B16" s="115">
        <v>26278</v>
      </c>
      <c r="C16" s="114">
        <v>14108</v>
      </c>
      <c r="D16" s="114">
        <v>12170</v>
      </c>
      <c r="E16" s="114">
        <v>19261</v>
      </c>
      <c r="F16" s="114">
        <v>6982</v>
      </c>
      <c r="G16" s="114">
        <v>3835</v>
      </c>
      <c r="H16" s="114">
        <v>7059</v>
      </c>
      <c r="I16" s="115">
        <v>7784</v>
      </c>
      <c r="J16" s="114">
        <v>5027</v>
      </c>
      <c r="K16" s="114">
        <v>2757</v>
      </c>
      <c r="L16" s="423">
        <v>2685</v>
      </c>
      <c r="M16" s="424">
        <v>2138</v>
      </c>
    </row>
    <row r="17" spans="1:13" s="110" customFormat="1" ht="11.1" customHeight="1" x14ac:dyDescent="0.2">
      <c r="A17" s="422" t="s">
        <v>389</v>
      </c>
      <c r="B17" s="115">
        <v>25923</v>
      </c>
      <c r="C17" s="114">
        <v>13778</v>
      </c>
      <c r="D17" s="114">
        <v>12145</v>
      </c>
      <c r="E17" s="114">
        <v>18889</v>
      </c>
      <c r="F17" s="114">
        <v>7021</v>
      </c>
      <c r="G17" s="114">
        <v>3686</v>
      </c>
      <c r="H17" s="114">
        <v>7087</v>
      </c>
      <c r="I17" s="115">
        <v>7689</v>
      </c>
      <c r="J17" s="114">
        <v>5045</v>
      </c>
      <c r="K17" s="114">
        <v>2644</v>
      </c>
      <c r="L17" s="423">
        <v>1468</v>
      </c>
      <c r="M17" s="424">
        <v>1919</v>
      </c>
    </row>
    <row r="18" spans="1:13" ht="15" customHeight="1" x14ac:dyDescent="0.2">
      <c r="A18" s="422" t="s">
        <v>391</v>
      </c>
      <c r="B18" s="115">
        <v>26251</v>
      </c>
      <c r="C18" s="114">
        <v>13987</v>
      </c>
      <c r="D18" s="114">
        <v>12264</v>
      </c>
      <c r="E18" s="114">
        <v>19014</v>
      </c>
      <c r="F18" s="114">
        <v>7223</v>
      </c>
      <c r="G18" s="114">
        <v>3688</v>
      </c>
      <c r="H18" s="114">
        <v>7270</v>
      </c>
      <c r="I18" s="115">
        <v>7546</v>
      </c>
      <c r="J18" s="114">
        <v>4930</v>
      </c>
      <c r="K18" s="114">
        <v>2616</v>
      </c>
      <c r="L18" s="423">
        <v>2176</v>
      </c>
      <c r="M18" s="424">
        <v>1917</v>
      </c>
    </row>
    <row r="19" spans="1:13" ht="11.1" customHeight="1" x14ac:dyDescent="0.2">
      <c r="A19" s="422" t="s">
        <v>387</v>
      </c>
      <c r="B19" s="115">
        <v>26684</v>
      </c>
      <c r="C19" s="114">
        <v>14332</v>
      </c>
      <c r="D19" s="114">
        <v>12352</v>
      </c>
      <c r="E19" s="114">
        <v>19282</v>
      </c>
      <c r="F19" s="114">
        <v>7386</v>
      </c>
      <c r="G19" s="114">
        <v>3637</v>
      </c>
      <c r="H19" s="114">
        <v>7530</v>
      </c>
      <c r="I19" s="115">
        <v>7804</v>
      </c>
      <c r="J19" s="114">
        <v>5055</v>
      </c>
      <c r="K19" s="114">
        <v>2749</v>
      </c>
      <c r="L19" s="423">
        <v>1694</v>
      </c>
      <c r="M19" s="424">
        <v>1405</v>
      </c>
    </row>
    <row r="20" spans="1:13" ht="11.1" customHeight="1" x14ac:dyDescent="0.2">
      <c r="A20" s="422" t="s">
        <v>388</v>
      </c>
      <c r="B20" s="115">
        <v>27093</v>
      </c>
      <c r="C20" s="114">
        <v>14558</v>
      </c>
      <c r="D20" s="114">
        <v>12535</v>
      </c>
      <c r="E20" s="114">
        <v>19622</v>
      </c>
      <c r="F20" s="114">
        <v>7456</v>
      </c>
      <c r="G20" s="114">
        <v>3876</v>
      </c>
      <c r="H20" s="114">
        <v>7704</v>
      </c>
      <c r="I20" s="115">
        <v>7899</v>
      </c>
      <c r="J20" s="114">
        <v>4997</v>
      </c>
      <c r="K20" s="114">
        <v>2902</v>
      </c>
      <c r="L20" s="423">
        <v>3056</v>
      </c>
      <c r="M20" s="424">
        <v>2785</v>
      </c>
    </row>
    <row r="21" spans="1:13" s="110" customFormat="1" ht="11.1" customHeight="1" x14ac:dyDescent="0.2">
      <c r="A21" s="422" t="s">
        <v>389</v>
      </c>
      <c r="B21" s="115">
        <v>26632</v>
      </c>
      <c r="C21" s="114">
        <v>14154</v>
      </c>
      <c r="D21" s="114">
        <v>12478</v>
      </c>
      <c r="E21" s="114">
        <v>19245</v>
      </c>
      <c r="F21" s="114">
        <v>7377</v>
      </c>
      <c r="G21" s="114">
        <v>3708</v>
      </c>
      <c r="H21" s="114">
        <v>7679</v>
      </c>
      <c r="I21" s="115">
        <v>7895</v>
      </c>
      <c r="J21" s="114">
        <v>5062</v>
      </c>
      <c r="K21" s="114">
        <v>2833</v>
      </c>
      <c r="L21" s="423">
        <v>1256</v>
      </c>
      <c r="M21" s="424">
        <v>1902</v>
      </c>
    </row>
    <row r="22" spans="1:13" ht="15" customHeight="1" x14ac:dyDescent="0.2">
      <c r="A22" s="422" t="s">
        <v>392</v>
      </c>
      <c r="B22" s="115">
        <v>26804</v>
      </c>
      <c r="C22" s="114">
        <v>14312</v>
      </c>
      <c r="D22" s="114">
        <v>12492</v>
      </c>
      <c r="E22" s="114">
        <v>19314</v>
      </c>
      <c r="F22" s="114">
        <v>7457</v>
      </c>
      <c r="G22" s="114">
        <v>3608</v>
      </c>
      <c r="H22" s="114">
        <v>7876</v>
      </c>
      <c r="I22" s="115">
        <v>7926</v>
      </c>
      <c r="J22" s="114">
        <v>5075</v>
      </c>
      <c r="K22" s="114">
        <v>2851</v>
      </c>
      <c r="L22" s="423">
        <v>2047</v>
      </c>
      <c r="M22" s="424">
        <v>2011</v>
      </c>
    </row>
    <row r="23" spans="1:13" ht="11.1" customHeight="1" x14ac:dyDescent="0.2">
      <c r="A23" s="422" t="s">
        <v>387</v>
      </c>
      <c r="B23" s="115">
        <v>27234</v>
      </c>
      <c r="C23" s="114">
        <v>14665</v>
      </c>
      <c r="D23" s="114">
        <v>12569</v>
      </c>
      <c r="E23" s="114">
        <v>19588</v>
      </c>
      <c r="F23" s="114">
        <v>7606</v>
      </c>
      <c r="G23" s="114">
        <v>3561</v>
      </c>
      <c r="H23" s="114">
        <v>8101</v>
      </c>
      <c r="I23" s="115">
        <v>8167</v>
      </c>
      <c r="J23" s="114">
        <v>5175</v>
      </c>
      <c r="K23" s="114">
        <v>2992</v>
      </c>
      <c r="L23" s="423">
        <v>1788</v>
      </c>
      <c r="M23" s="424">
        <v>1395</v>
      </c>
    </row>
    <row r="24" spans="1:13" ht="11.1" customHeight="1" x14ac:dyDescent="0.2">
      <c r="A24" s="422" t="s">
        <v>388</v>
      </c>
      <c r="B24" s="115">
        <v>27835</v>
      </c>
      <c r="C24" s="114">
        <v>15003</v>
      </c>
      <c r="D24" s="114">
        <v>12832</v>
      </c>
      <c r="E24" s="114">
        <v>19821</v>
      </c>
      <c r="F24" s="114">
        <v>7721</v>
      </c>
      <c r="G24" s="114">
        <v>3803</v>
      </c>
      <c r="H24" s="114">
        <v>8250</v>
      </c>
      <c r="I24" s="115">
        <v>8145</v>
      </c>
      <c r="J24" s="114">
        <v>5104</v>
      </c>
      <c r="K24" s="114">
        <v>3041</v>
      </c>
      <c r="L24" s="423">
        <v>2630</v>
      </c>
      <c r="M24" s="424">
        <v>2195</v>
      </c>
    </row>
    <row r="25" spans="1:13" s="110" customFormat="1" ht="11.1" customHeight="1" x14ac:dyDescent="0.2">
      <c r="A25" s="422" t="s">
        <v>389</v>
      </c>
      <c r="B25" s="115">
        <v>27328</v>
      </c>
      <c r="C25" s="114">
        <v>14563</v>
      </c>
      <c r="D25" s="114">
        <v>12765</v>
      </c>
      <c r="E25" s="114">
        <v>19348</v>
      </c>
      <c r="F25" s="114">
        <v>7688</v>
      </c>
      <c r="G25" s="114">
        <v>3668</v>
      </c>
      <c r="H25" s="114">
        <v>8230</v>
      </c>
      <c r="I25" s="115">
        <v>8099</v>
      </c>
      <c r="J25" s="114">
        <v>5094</v>
      </c>
      <c r="K25" s="114">
        <v>3005</v>
      </c>
      <c r="L25" s="423">
        <v>1376</v>
      </c>
      <c r="M25" s="424">
        <v>1970</v>
      </c>
    </row>
    <row r="26" spans="1:13" ht="15" customHeight="1" x14ac:dyDescent="0.2">
      <c r="A26" s="422" t="s">
        <v>393</v>
      </c>
      <c r="B26" s="115">
        <v>27904</v>
      </c>
      <c r="C26" s="114">
        <v>14975</v>
      </c>
      <c r="D26" s="114">
        <v>12929</v>
      </c>
      <c r="E26" s="114">
        <v>19753</v>
      </c>
      <c r="F26" s="114">
        <v>7861</v>
      </c>
      <c r="G26" s="114">
        <v>3599</v>
      </c>
      <c r="H26" s="114">
        <v>8547</v>
      </c>
      <c r="I26" s="115">
        <v>8891</v>
      </c>
      <c r="J26" s="114">
        <v>5743</v>
      </c>
      <c r="K26" s="114">
        <v>3148</v>
      </c>
      <c r="L26" s="423">
        <v>2217</v>
      </c>
      <c r="M26" s="424">
        <v>1830</v>
      </c>
    </row>
    <row r="27" spans="1:13" ht="11.1" customHeight="1" x14ac:dyDescent="0.2">
      <c r="A27" s="422" t="s">
        <v>387</v>
      </c>
      <c r="B27" s="115">
        <v>28500</v>
      </c>
      <c r="C27" s="114">
        <v>15339</v>
      </c>
      <c r="D27" s="114">
        <v>13161</v>
      </c>
      <c r="E27" s="114">
        <v>20115</v>
      </c>
      <c r="F27" s="114">
        <v>8094</v>
      </c>
      <c r="G27" s="114">
        <v>3651</v>
      </c>
      <c r="H27" s="114">
        <v>8815</v>
      </c>
      <c r="I27" s="115">
        <v>9300</v>
      </c>
      <c r="J27" s="114">
        <v>5900</v>
      </c>
      <c r="K27" s="114">
        <v>3400</v>
      </c>
      <c r="L27" s="423">
        <v>2158</v>
      </c>
      <c r="M27" s="424">
        <v>1574</v>
      </c>
    </row>
    <row r="28" spans="1:13" ht="11.1" customHeight="1" x14ac:dyDescent="0.2">
      <c r="A28" s="422" t="s">
        <v>388</v>
      </c>
      <c r="B28" s="115">
        <v>28907</v>
      </c>
      <c r="C28" s="114">
        <v>15642</v>
      </c>
      <c r="D28" s="114">
        <v>13265</v>
      </c>
      <c r="E28" s="114">
        <v>20689</v>
      </c>
      <c r="F28" s="114">
        <v>8195</v>
      </c>
      <c r="G28" s="114">
        <v>3851</v>
      </c>
      <c r="H28" s="114">
        <v>8911</v>
      </c>
      <c r="I28" s="115">
        <v>9332</v>
      </c>
      <c r="J28" s="114">
        <v>5870</v>
      </c>
      <c r="K28" s="114">
        <v>3462</v>
      </c>
      <c r="L28" s="423">
        <v>2597</v>
      </c>
      <c r="M28" s="424">
        <v>2332</v>
      </c>
    </row>
    <row r="29" spans="1:13" s="110" customFormat="1" ht="11.1" customHeight="1" x14ac:dyDescent="0.2">
      <c r="A29" s="422" t="s">
        <v>389</v>
      </c>
      <c r="B29" s="115">
        <v>28274</v>
      </c>
      <c r="C29" s="114">
        <v>15009</v>
      </c>
      <c r="D29" s="114">
        <v>13265</v>
      </c>
      <c r="E29" s="114">
        <v>20052</v>
      </c>
      <c r="F29" s="114">
        <v>8214</v>
      </c>
      <c r="G29" s="114">
        <v>3688</v>
      </c>
      <c r="H29" s="114">
        <v>8821</v>
      </c>
      <c r="I29" s="115">
        <v>9207</v>
      </c>
      <c r="J29" s="114">
        <v>5881</v>
      </c>
      <c r="K29" s="114">
        <v>3326</v>
      </c>
      <c r="L29" s="423">
        <v>1471</v>
      </c>
      <c r="M29" s="424">
        <v>2122</v>
      </c>
    </row>
    <row r="30" spans="1:13" ht="15" customHeight="1" x14ac:dyDescent="0.2">
      <c r="A30" s="422" t="s">
        <v>394</v>
      </c>
      <c r="B30" s="115">
        <v>28512</v>
      </c>
      <c r="C30" s="114">
        <v>15118</v>
      </c>
      <c r="D30" s="114">
        <v>13394</v>
      </c>
      <c r="E30" s="114">
        <v>20124</v>
      </c>
      <c r="F30" s="114">
        <v>8381</v>
      </c>
      <c r="G30" s="114">
        <v>3564</v>
      </c>
      <c r="H30" s="114">
        <v>8991</v>
      </c>
      <c r="I30" s="115">
        <v>9019</v>
      </c>
      <c r="J30" s="114">
        <v>5704</v>
      </c>
      <c r="K30" s="114">
        <v>3315</v>
      </c>
      <c r="L30" s="423">
        <v>2298</v>
      </c>
      <c r="M30" s="424">
        <v>2009</v>
      </c>
    </row>
    <row r="31" spans="1:13" ht="11.1" customHeight="1" x14ac:dyDescent="0.2">
      <c r="A31" s="422" t="s">
        <v>387</v>
      </c>
      <c r="B31" s="115">
        <v>29090</v>
      </c>
      <c r="C31" s="114">
        <v>15464</v>
      </c>
      <c r="D31" s="114">
        <v>13626</v>
      </c>
      <c r="E31" s="114">
        <v>20478</v>
      </c>
      <c r="F31" s="114">
        <v>8606</v>
      </c>
      <c r="G31" s="114">
        <v>3555</v>
      </c>
      <c r="H31" s="114">
        <v>9220</v>
      </c>
      <c r="I31" s="115">
        <v>9388</v>
      </c>
      <c r="J31" s="114">
        <v>5862</v>
      </c>
      <c r="K31" s="114">
        <v>3526</v>
      </c>
      <c r="L31" s="423">
        <v>4238</v>
      </c>
      <c r="M31" s="424">
        <v>3717</v>
      </c>
    </row>
    <row r="32" spans="1:13" ht="11.1" customHeight="1" x14ac:dyDescent="0.2">
      <c r="A32" s="422" t="s">
        <v>388</v>
      </c>
      <c r="B32" s="115">
        <v>29438</v>
      </c>
      <c r="C32" s="114">
        <v>15688</v>
      </c>
      <c r="D32" s="114">
        <v>13750</v>
      </c>
      <c r="E32" s="114">
        <v>20796</v>
      </c>
      <c r="F32" s="114">
        <v>8638</v>
      </c>
      <c r="G32" s="114">
        <v>3787</v>
      </c>
      <c r="H32" s="114">
        <v>9330</v>
      </c>
      <c r="I32" s="115">
        <v>9414</v>
      </c>
      <c r="J32" s="114">
        <v>5796</v>
      </c>
      <c r="K32" s="114">
        <v>3618</v>
      </c>
      <c r="L32" s="423">
        <v>2497</v>
      </c>
      <c r="M32" s="424">
        <v>2190</v>
      </c>
    </row>
    <row r="33" spans="1:13" s="110" customFormat="1" ht="11.1" customHeight="1" x14ac:dyDescent="0.2">
      <c r="A33" s="422" t="s">
        <v>389</v>
      </c>
      <c r="B33" s="115">
        <v>28800</v>
      </c>
      <c r="C33" s="114">
        <v>15124</v>
      </c>
      <c r="D33" s="114">
        <v>13676</v>
      </c>
      <c r="E33" s="114">
        <v>20139</v>
      </c>
      <c r="F33" s="114">
        <v>8659</v>
      </c>
      <c r="G33" s="114">
        <v>3608</v>
      </c>
      <c r="H33" s="114">
        <v>9214</v>
      </c>
      <c r="I33" s="115">
        <v>9296</v>
      </c>
      <c r="J33" s="114">
        <v>5738</v>
      </c>
      <c r="K33" s="114">
        <v>3558</v>
      </c>
      <c r="L33" s="423">
        <v>1502</v>
      </c>
      <c r="M33" s="424">
        <v>2130</v>
      </c>
    </row>
    <row r="34" spans="1:13" ht="15" customHeight="1" x14ac:dyDescent="0.2">
      <c r="A34" s="422" t="s">
        <v>395</v>
      </c>
      <c r="B34" s="115">
        <v>29016</v>
      </c>
      <c r="C34" s="114">
        <v>15332</v>
      </c>
      <c r="D34" s="114">
        <v>13684</v>
      </c>
      <c r="E34" s="114">
        <v>20325</v>
      </c>
      <c r="F34" s="114">
        <v>8690</v>
      </c>
      <c r="G34" s="114">
        <v>3510</v>
      </c>
      <c r="H34" s="114">
        <v>9393</v>
      </c>
      <c r="I34" s="115">
        <v>9291</v>
      </c>
      <c r="J34" s="114">
        <v>5749</v>
      </c>
      <c r="K34" s="114">
        <v>3542</v>
      </c>
      <c r="L34" s="423">
        <v>2198</v>
      </c>
      <c r="M34" s="424">
        <v>2028</v>
      </c>
    </row>
    <row r="35" spans="1:13" ht="11.1" customHeight="1" x14ac:dyDescent="0.2">
      <c r="A35" s="422" t="s">
        <v>387</v>
      </c>
      <c r="B35" s="115">
        <v>29366</v>
      </c>
      <c r="C35" s="114">
        <v>15571</v>
      </c>
      <c r="D35" s="114">
        <v>13795</v>
      </c>
      <c r="E35" s="114">
        <v>20494</v>
      </c>
      <c r="F35" s="114">
        <v>8871</v>
      </c>
      <c r="G35" s="114">
        <v>3476</v>
      </c>
      <c r="H35" s="114">
        <v>9584</v>
      </c>
      <c r="I35" s="115">
        <v>9566</v>
      </c>
      <c r="J35" s="114">
        <v>5790</v>
      </c>
      <c r="K35" s="114">
        <v>3776</v>
      </c>
      <c r="L35" s="423">
        <v>1992</v>
      </c>
      <c r="M35" s="424">
        <v>1689</v>
      </c>
    </row>
    <row r="36" spans="1:13" ht="11.1" customHeight="1" x14ac:dyDescent="0.2">
      <c r="A36" s="422" t="s">
        <v>388</v>
      </c>
      <c r="B36" s="115">
        <v>29986</v>
      </c>
      <c r="C36" s="114">
        <v>15905</v>
      </c>
      <c r="D36" s="114">
        <v>14081</v>
      </c>
      <c r="E36" s="114">
        <v>20999</v>
      </c>
      <c r="F36" s="114">
        <v>8987</v>
      </c>
      <c r="G36" s="114">
        <v>3723</v>
      </c>
      <c r="H36" s="114">
        <v>9697</v>
      </c>
      <c r="I36" s="115">
        <v>9647</v>
      </c>
      <c r="J36" s="114">
        <v>5785</v>
      </c>
      <c r="K36" s="114">
        <v>3862</v>
      </c>
      <c r="L36" s="423">
        <v>2817</v>
      </c>
      <c r="M36" s="424">
        <v>2513</v>
      </c>
    </row>
    <row r="37" spans="1:13" s="110" customFormat="1" ht="11.1" customHeight="1" x14ac:dyDescent="0.2">
      <c r="A37" s="422" t="s">
        <v>389</v>
      </c>
      <c r="B37" s="115">
        <v>29566</v>
      </c>
      <c r="C37" s="114">
        <v>15505</v>
      </c>
      <c r="D37" s="114">
        <v>14061</v>
      </c>
      <c r="E37" s="114">
        <v>20555</v>
      </c>
      <c r="F37" s="114">
        <v>9011</v>
      </c>
      <c r="G37" s="114">
        <v>3579</v>
      </c>
      <c r="H37" s="114">
        <v>9614</v>
      </c>
      <c r="I37" s="115">
        <v>9434</v>
      </c>
      <c r="J37" s="114">
        <v>5745</v>
      </c>
      <c r="K37" s="114">
        <v>3689</v>
      </c>
      <c r="L37" s="423">
        <v>1720</v>
      </c>
      <c r="M37" s="424">
        <v>2175</v>
      </c>
    </row>
    <row r="38" spans="1:13" ht="15" customHeight="1" x14ac:dyDescent="0.2">
      <c r="A38" s="425" t="s">
        <v>396</v>
      </c>
      <c r="B38" s="115">
        <v>30435</v>
      </c>
      <c r="C38" s="114">
        <v>16149</v>
      </c>
      <c r="D38" s="114">
        <v>14286</v>
      </c>
      <c r="E38" s="114">
        <v>21261</v>
      </c>
      <c r="F38" s="114">
        <v>9174</v>
      </c>
      <c r="G38" s="114">
        <v>3541</v>
      </c>
      <c r="H38" s="114">
        <v>10003</v>
      </c>
      <c r="I38" s="115">
        <v>9391</v>
      </c>
      <c r="J38" s="114">
        <v>5689</v>
      </c>
      <c r="K38" s="114">
        <v>3702</v>
      </c>
      <c r="L38" s="423">
        <v>2651</v>
      </c>
      <c r="M38" s="424">
        <v>2210</v>
      </c>
    </row>
    <row r="39" spans="1:13" ht="11.1" customHeight="1" x14ac:dyDescent="0.2">
      <c r="A39" s="422" t="s">
        <v>387</v>
      </c>
      <c r="B39" s="115">
        <v>30737</v>
      </c>
      <c r="C39" s="114">
        <v>16280</v>
      </c>
      <c r="D39" s="114">
        <v>14457</v>
      </c>
      <c r="E39" s="114">
        <v>21426</v>
      </c>
      <c r="F39" s="114">
        <v>9311</v>
      </c>
      <c r="G39" s="114">
        <v>3508</v>
      </c>
      <c r="H39" s="114">
        <v>10154</v>
      </c>
      <c r="I39" s="115">
        <v>9753</v>
      </c>
      <c r="J39" s="114">
        <v>5822</v>
      </c>
      <c r="K39" s="114">
        <v>3931</v>
      </c>
      <c r="L39" s="423">
        <v>2173</v>
      </c>
      <c r="M39" s="424">
        <v>1752</v>
      </c>
    </row>
    <row r="40" spans="1:13" ht="11.1" customHeight="1" x14ac:dyDescent="0.2">
      <c r="A40" s="425" t="s">
        <v>388</v>
      </c>
      <c r="B40" s="115">
        <v>31147</v>
      </c>
      <c r="C40" s="114">
        <v>16524</v>
      </c>
      <c r="D40" s="114">
        <v>14623</v>
      </c>
      <c r="E40" s="114">
        <v>21794</v>
      </c>
      <c r="F40" s="114">
        <v>9353</v>
      </c>
      <c r="G40" s="114">
        <v>3718</v>
      </c>
      <c r="H40" s="114">
        <v>10253</v>
      </c>
      <c r="I40" s="115">
        <v>9753</v>
      </c>
      <c r="J40" s="114">
        <v>5734</v>
      </c>
      <c r="K40" s="114">
        <v>4019</v>
      </c>
      <c r="L40" s="423">
        <v>2863</v>
      </c>
      <c r="M40" s="424">
        <v>2611</v>
      </c>
    </row>
    <row r="41" spans="1:13" s="110" customFormat="1" ht="11.1" customHeight="1" x14ac:dyDescent="0.2">
      <c r="A41" s="422" t="s">
        <v>389</v>
      </c>
      <c r="B41" s="115">
        <v>30870</v>
      </c>
      <c r="C41" s="114">
        <v>16233</v>
      </c>
      <c r="D41" s="114">
        <v>14637</v>
      </c>
      <c r="E41" s="114">
        <v>21464</v>
      </c>
      <c r="F41" s="114">
        <v>9406</v>
      </c>
      <c r="G41" s="114">
        <v>3626</v>
      </c>
      <c r="H41" s="114">
        <v>10197</v>
      </c>
      <c r="I41" s="115">
        <v>9833</v>
      </c>
      <c r="J41" s="114">
        <v>5726</v>
      </c>
      <c r="K41" s="114">
        <v>4107</v>
      </c>
      <c r="L41" s="423">
        <v>1806</v>
      </c>
      <c r="M41" s="424">
        <v>2148</v>
      </c>
    </row>
    <row r="42" spans="1:13" ht="15" customHeight="1" x14ac:dyDescent="0.2">
      <c r="A42" s="422" t="s">
        <v>397</v>
      </c>
      <c r="B42" s="115">
        <v>31400</v>
      </c>
      <c r="C42" s="114">
        <v>16626</v>
      </c>
      <c r="D42" s="114">
        <v>14774</v>
      </c>
      <c r="E42" s="114">
        <v>21902</v>
      </c>
      <c r="F42" s="114">
        <v>9498</v>
      </c>
      <c r="G42" s="114">
        <v>3566</v>
      </c>
      <c r="H42" s="114">
        <v>10414</v>
      </c>
      <c r="I42" s="115">
        <v>9859</v>
      </c>
      <c r="J42" s="114">
        <v>5707</v>
      </c>
      <c r="K42" s="114">
        <v>4152</v>
      </c>
      <c r="L42" s="423">
        <v>2753</v>
      </c>
      <c r="M42" s="424">
        <v>2326</v>
      </c>
    </row>
    <row r="43" spans="1:13" ht="11.1" customHeight="1" x14ac:dyDescent="0.2">
      <c r="A43" s="422" t="s">
        <v>387</v>
      </c>
      <c r="B43" s="115">
        <v>31781</v>
      </c>
      <c r="C43" s="114">
        <v>16941</v>
      </c>
      <c r="D43" s="114">
        <v>14840</v>
      </c>
      <c r="E43" s="114">
        <v>22162</v>
      </c>
      <c r="F43" s="114">
        <v>9619</v>
      </c>
      <c r="G43" s="114">
        <v>3551</v>
      </c>
      <c r="H43" s="114">
        <v>10618</v>
      </c>
      <c r="I43" s="115">
        <v>10208</v>
      </c>
      <c r="J43" s="114">
        <v>5853</v>
      </c>
      <c r="K43" s="114">
        <v>4355</v>
      </c>
      <c r="L43" s="423">
        <v>2464</v>
      </c>
      <c r="M43" s="424">
        <v>1924</v>
      </c>
    </row>
    <row r="44" spans="1:13" ht="11.1" customHeight="1" x14ac:dyDescent="0.2">
      <c r="A44" s="422" t="s">
        <v>388</v>
      </c>
      <c r="B44" s="115">
        <v>32090</v>
      </c>
      <c r="C44" s="114">
        <v>17037</v>
      </c>
      <c r="D44" s="114">
        <v>15053</v>
      </c>
      <c r="E44" s="114">
        <v>22439</v>
      </c>
      <c r="F44" s="114">
        <v>9651</v>
      </c>
      <c r="G44" s="114">
        <v>3828</v>
      </c>
      <c r="H44" s="114">
        <v>10665</v>
      </c>
      <c r="I44" s="115">
        <v>10141</v>
      </c>
      <c r="J44" s="114">
        <v>5699</v>
      </c>
      <c r="K44" s="114">
        <v>4442</v>
      </c>
      <c r="L44" s="423">
        <v>4017</v>
      </c>
      <c r="M44" s="424">
        <v>3781</v>
      </c>
    </row>
    <row r="45" spans="1:13" s="110" customFormat="1" ht="11.1" customHeight="1" x14ac:dyDescent="0.2">
      <c r="A45" s="422" t="s">
        <v>389</v>
      </c>
      <c r="B45" s="115">
        <v>31681</v>
      </c>
      <c r="C45" s="114">
        <v>16714</v>
      </c>
      <c r="D45" s="114">
        <v>14967</v>
      </c>
      <c r="E45" s="114">
        <v>22058</v>
      </c>
      <c r="F45" s="114">
        <v>9623</v>
      </c>
      <c r="G45" s="114">
        <v>3700</v>
      </c>
      <c r="H45" s="114">
        <v>10580</v>
      </c>
      <c r="I45" s="115">
        <v>9950</v>
      </c>
      <c r="J45" s="114">
        <v>5564</v>
      </c>
      <c r="K45" s="114">
        <v>4386</v>
      </c>
      <c r="L45" s="423">
        <v>1920</v>
      </c>
      <c r="M45" s="424">
        <v>2490</v>
      </c>
    </row>
    <row r="46" spans="1:13" ht="15" customHeight="1" x14ac:dyDescent="0.2">
      <c r="A46" s="422" t="s">
        <v>398</v>
      </c>
      <c r="B46" s="115">
        <v>32081</v>
      </c>
      <c r="C46" s="114">
        <v>16988</v>
      </c>
      <c r="D46" s="114">
        <v>15093</v>
      </c>
      <c r="E46" s="114">
        <v>22331</v>
      </c>
      <c r="F46" s="114">
        <v>9750</v>
      </c>
      <c r="G46" s="114">
        <v>3650</v>
      </c>
      <c r="H46" s="114">
        <v>10776</v>
      </c>
      <c r="I46" s="115">
        <v>9864</v>
      </c>
      <c r="J46" s="114">
        <v>5505</v>
      </c>
      <c r="K46" s="114">
        <v>4359</v>
      </c>
      <c r="L46" s="423">
        <v>3498</v>
      </c>
      <c r="M46" s="424">
        <v>3103</v>
      </c>
    </row>
    <row r="47" spans="1:13" ht="11.1" customHeight="1" x14ac:dyDescent="0.2">
      <c r="A47" s="422" t="s">
        <v>387</v>
      </c>
      <c r="B47" s="115">
        <v>32462</v>
      </c>
      <c r="C47" s="114">
        <v>17250</v>
      </c>
      <c r="D47" s="114">
        <v>15212</v>
      </c>
      <c r="E47" s="114">
        <v>22552</v>
      </c>
      <c r="F47" s="114">
        <v>9910</v>
      </c>
      <c r="G47" s="114">
        <v>3624</v>
      </c>
      <c r="H47" s="114">
        <v>10930</v>
      </c>
      <c r="I47" s="115">
        <v>10171</v>
      </c>
      <c r="J47" s="114">
        <v>5625</v>
      </c>
      <c r="K47" s="114">
        <v>4546</v>
      </c>
      <c r="L47" s="423">
        <v>2253</v>
      </c>
      <c r="M47" s="424">
        <v>1868</v>
      </c>
    </row>
    <row r="48" spans="1:13" ht="11.1" customHeight="1" x14ac:dyDescent="0.2">
      <c r="A48" s="422" t="s">
        <v>388</v>
      </c>
      <c r="B48" s="115">
        <v>33042</v>
      </c>
      <c r="C48" s="114">
        <v>17497</v>
      </c>
      <c r="D48" s="114">
        <v>15545</v>
      </c>
      <c r="E48" s="114">
        <v>22958</v>
      </c>
      <c r="F48" s="114">
        <v>10084</v>
      </c>
      <c r="G48" s="114">
        <v>3907</v>
      </c>
      <c r="H48" s="114">
        <v>11131</v>
      </c>
      <c r="I48" s="115">
        <v>10131</v>
      </c>
      <c r="J48" s="114">
        <v>5522</v>
      </c>
      <c r="K48" s="114">
        <v>4609</v>
      </c>
      <c r="L48" s="423">
        <v>3041</v>
      </c>
      <c r="M48" s="424">
        <v>2672</v>
      </c>
    </row>
    <row r="49" spans="1:17" s="110" customFormat="1" ht="11.1" customHeight="1" x14ac:dyDescent="0.2">
      <c r="A49" s="422" t="s">
        <v>389</v>
      </c>
      <c r="B49" s="115">
        <v>32347</v>
      </c>
      <c r="C49" s="114">
        <v>16969</v>
      </c>
      <c r="D49" s="114">
        <v>15378</v>
      </c>
      <c r="E49" s="114">
        <v>22283</v>
      </c>
      <c r="F49" s="114">
        <v>10064</v>
      </c>
      <c r="G49" s="114">
        <v>3740</v>
      </c>
      <c r="H49" s="114">
        <v>10937</v>
      </c>
      <c r="I49" s="115">
        <v>9947</v>
      </c>
      <c r="J49" s="114">
        <v>5444</v>
      </c>
      <c r="K49" s="114">
        <v>4503</v>
      </c>
      <c r="L49" s="423">
        <v>1971</v>
      </c>
      <c r="M49" s="424">
        <v>2351</v>
      </c>
    </row>
    <row r="50" spans="1:17" ht="15" customHeight="1" x14ac:dyDescent="0.2">
      <c r="A50" s="422" t="s">
        <v>399</v>
      </c>
      <c r="B50" s="143">
        <v>32635</v>
      </c>
      <c r="C50" s="144">
        <v>17209</v>
      </c>
      <c r="D50" s="144">
        <v>15426</v>
      </c>
      <c r="E50" s="144">
        <v>22463</v>
      </c>
      <c r="F50" s="144">
        <v>10172</v>
      </c>
      <c r="G50" s="144">
        <v>3660</v>
      </c>
      <c r="H50" s="144">
        <v>11070</v>
      </c>
      <c r="I50" s="143">
        <v>9546</v>
      </c>
      <c r="J50" s="144">
        <v>5263</v>
      </c>
      <c r="K50" s="144">
        <v>4283</v>
      </c>
      <c r="L50" s="426">
        <v>3388</v>
      </c>
      <c r="M50" s="427">
        <v>3145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1.7268788379414606</v>
      </c>
      <c r="C6" s="480">
        <f>'Tabelle 3.3'!J11</f>
        <v>-3.223844282238443</v>
      </c>
      <c r="D6" s="481">
        <f t="shared" ref="D6:E9" si="0">IF(OR(AND(B6&gt;=-50,B6&lt;=50),ISNUMBER(B6)=FALSE),B6,"")</f>
        <v>1.7268788379414606</v>
      </c>
      <c r="E6" s="481">
        <f t="shared" si="0"/>
        <v>-3.223844282238443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1.7268788379414606</v>
      </c>
      <c r="C14" s="480">
        <f>'Tabelle 3.3'!J11</f>
        <v>-3.223844282238443</v>
      </c>
      <c r="D14" s="481">
        <f>IF(OR(AND(B14&gt;=-50,B14&lt;=50),ISNUMBER(B14)=FALSE),B14,"")</f>
        <v>1.7268788379414606</v>
      </c>
      <c r="E14" s="481">
        <f>IF(OR(AND(C14&gt;=-50,C14&lt;=50),ISNUMBER(C14)=FALSE),C14,"")</f>
        <v>-3.223844282238443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-2.9304029304029302</v>
      </c>
      <c r="C15" s="480">
        <f>'Tabelle 3.3'!J12</f>
        <v>-1.3071895424836601</v>
      </c>
      <c r="D15" s="481">
        <f t="shared" ref="D15:E45" si="3">IF(OR(AND(B15&gt;=-50,B15&lt;=50),ISNUMBER(B15)=FALSE),B15,"")</f>
        <v>-2.9304029304029302</v>
      </c>
      <c r="E15" s="481">
        <f t="shared" si="3"/>
        <v>-1.3071895424836601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22.082018927444796</v>
      </c>
      <c r="C16" s="480">
        <f>'Tabelle 3.3'!J13</f>
        <v>5.7692307692307692</v>
      </c>
      <c r="D16" s="481">
        <f t="shared" si="3"/>
        <v>22.082018927444796</v>
      </c>
      <c r="E16" s="481">
        <f t="shared" si="3"/>
        <v>5.7692307692307692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0.8920945240580811</v>
      </c>
      <c r="C17" s="480">
        <f>'Tabelle 3.3'!J14</f>
        <v>-3.6208732694355699</v>
      </c>
      <c r="D17" s="481">
        <f t="shared" si="3"/>
        <v>0.8920945240580811</v>
      </c>
      <c r="E17" s="481">
        <f t="shared" si="3"/>
        <v>-3.6208732694355699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0.82599118942731276</v>
      </c>
      <c r="C18" s="480">
        <f>'Tabelle 3.3'!J15</f>
        <v>-0.21367521367521367</v>
      </c>
      <c r="D18" s="481">
        <f t="shared" si="3"/>
        <v>0.82599118942731276</v>
      </c>
      <c r="E18" s="481">
        <f t="shared" si="3"/>
        <v>-0.21367521367521367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1.5651678998292544</v>
      </c>
      <c r="C19" s="480">
        <f>'Tabelle 3.3'!J16</f>
        <v>-8.3067092651757193</v>
      </c>
      <c r="D19" s="481">
        <f t="shared" si="3"/>
        <v>1.5651678998292544</v>
      </c>
      <c r="E19" s="481">
        <f t="shared" si="3"/>
        <v>-8.3067092651757193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-1.8310691080921442</v>
      </c>
      <c r="C20" s="480">
        <f>'Tabelle 3.3'!J17</f>
        <v>-4.4303797468354427</v>
      </c>
      <c r="D20" s="481">
        <f t="shared" si="3"/>
        <v>-1.8310691080921442</v>
      </c>
      <c r="E20" s="481">
        <f t="shared" si="3"/>
        <v>-4.4303797468354427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1.0471204188481675</v>
      </c>
      <c r="C21" s="480">
        <f>'Tabelle 3.3'!J18</f>
        <v>1.5486725663716814</v>
      </c>
      <c r="D21" s="481">
        <f t="shared" si="3"/>
        <v>1.0471204188481675</v>
      </c>
      <c r="E21" s="481">
        <f t="shared" si="3"/>
        <v>1.5486725663716814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1.9985552612569226</v>
      </c>
      <c r="C22" s="480">
        <f>'Tabelle 3.3'!J19</f>
        <v>6.9589422407794019E-2</v>
      </c>
      <c r="D22" s="481">
        <f t="shared" si="3"/>
        <v>1.9985552612569226</v>
      </c>
      <c r="E22" s="481">
        <f t="shared" si="3"/>
        <v>6.9589422407794019E-2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8.6462450592885371</v>
      </c>
      <c r="C23" s="480">
        <f>'Tabelle 3.3'!J20</f>
        <v>2.1531100478468899</v>
      </c>
      <c r="D23" s="481">
        <f t="shared" si="3"/>
        <v>8.6462450592885371</v>
      </c>
      <c r="E23" s="481">
        <f t="shared" si="3"/>
        <v>2.1531100478468899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4.3269230769230766</v>
      </c>
      <c r="C24" s="480">
        <f>'Tabelle 3.3'!J21</f>
        <v>-3.6791758646063282</v>
      </c>
      <c r="D24" s="481">
        <f t="shared" si="3"/>
        <v>4.3269230769230766</v>
      </c>
      <c r="E24" s="481">
        <f t="shared" si="3"/>
        <v>-3.6791758646063282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8.1632653061224492</v>
      </c>
      <c r="C25" s="480">
        <f>'Tabelle 3.3'!J22</f>
        <v>-2.838221381267739</v>
      </c>
      <c r="D25" s="481">
        <f t="shared" si="3"/>
        <v>8.1632653061224492</v>
      </c>
      <c r="E25" s="481">
        <f t="shared" si="3"/>
        <v>-2.838221381267739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-19.767441860465116</v>
      </c>
      <c r="C26" s="480">
        <f>'Tabelle 3.3'!J23</f>
        <v>0.94339622641509435</v>
      </c>
      <c r="D26" s="481">
        <f t="shared" si="3"/>
        <v>-19.767441860465116</v>
      </c>
      <c r="E26" s="481">
        <f t="shared" si="3"/>
        <v>0.94339622641509435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3.7144938091769846</v>
      </c>
      <c r="C27" s="480">
        <f>'Tabelle 3.3'!J24</f>
        <v>-0.85592011412268187</v>
      </c>
      <c r="D27" s="481">
        <f t="shared" si="3"/>
        <v>3.7144938091769846</v>
      </c>
      <c r="E27" s="481">
        <f t="shared" si="3"/>
        <v>-0.85592011412268187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-6.0798548094373865</v>
      </c>
      <c r="C28" s="480">
        <f>'Tabelle 3.3'!J25</f>
        <v>-23.430962343096233</v>
      </c>
      <c r="D28" s="481">
        <f t="shared" si="3"/>
        <v>-6.0798548094373865</v>
      </c>
      <c r="E28" s="481">
        <f t="shared" si="3"/>
        <v>-23.430962343096233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-12.627986348122867</v>
      </c>
      <c r="C29" s="480">
        <f>'Tabelle 3.3'!J26</f>
        <v>33.333333333333336</v>
      </c>
      <c r="D29" s="481">
        <f t="shared" si="3"/>
        <v>-12.627986348122867</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2.0395550061804699</v>
      </c>
      <c r="C30" s="480">
        <f>'Tabelle 3.3'!J27</f>
        <v>-3.3472803347280333</v>
      </c>
      <c r="D30" s="481">
        <f t="shared" si="3"/>
        <v>2.0395550061804699</v>
      </c>
      <c r="E30" s="481">
        <f t="shared" si="3"/>
        <v>-3.3472803347280333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3.9925719591457751</v>
      </c>
      <c r="C31" s="480">
        <f>'Tabelle 3.3'!J28</f>
        <v>-1.0204081632653061</v>
      </c>
      <c r="D31" s="481">
        <f t="shared" si="3"/>
        <v>3.9925719591457751</v>
      </c>
      <c r="E31" s="481">
        <f t="shared" si="3"/>
        <v>-1.0204081632653061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2.5195482189400522</v>
      </c>
      <c r="C32" s="480">
        <f>'Tabelle 3.3'!J29</f>
        <v>4.4117647058823533</v>
      </c>
      <c r="D32" s="481">
        <f t="shared" si="3"/>
        <v>2.5195482189400522</v>
      </c>
      <c r="E32" s="481">
        <f t="shared" si="3"/>
        <v>4.4117647058823533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4.0654205607476639</v>
      </c>
      <c r="C33" s="480">
        <f>'Tabelle 3.3'!J30</f>
        <v>-1.909307875894988</v>
      </c>
      <c r="D33" s="481">
        <f t="shared" si="3"/>
        <v>4.0654205607476639</v>
      </c>
      <c r="E33" s="481">
        <f t="shared" si="3"/>
        <v>-1.909307875894988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6.0294117647058822</v>
      </c>
      <c r="C34" s="480">
        <f>'Tabelle 3.3'!J31</f>
        <v>-5.2238805970149258</v>
      </c>
      <c r="D34" s="481">
        <f t="shared" si="3"/>
        <v>6.0294117647058822</v>
      </c>
      <c r="E34" s="481">
        <f t="shared" si="3"/>
        <v>-5.2238805970149258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-2.9304029304029302</v>
      </c>
      <c r="C37" s="480">
        <f>'Tabelle 3.3'!J34</f>
        <v>-1.3071895424836601</v>
      </c>
      <c r="D37" s="481">
        <f t="shared" si="3"/>
        <v>-2.9304029304029302</v>
      </c>
      <c r="E37" s="481">
        <f t="shared" si="3"/>
        <v>-1.3071895424836601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1.4300928038947209</v>
      </c>
      <c r="C38" s="480">
        <f>'Tabelle 3.3'!J35</f>
        <v>-1.6632016632016633</v>
      </c>
      <c r="D38" s="481">
        <f t="shared" si="3"/>
        <v>1.4300928038947209</v>
      </c>
      <c r="E38" s="481">
        <f t="shared" si="3"/>
        <v>-1.6632016632016633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2.0040724466830993</v>
      </c>
      <c r="C39" s="480">
        <f>'Tabelle 3.3'!J36</f>
        <v>-3.5316884373488149</v>
      </c>
      <c r="D39" s="481">
        <f t="shared" si="3"/>
        <v>2.0040724466830993</v>
      </c>
      <c r="E39" s="481">
        <f t="shared" si="3"/>
        <v>-3.5316884373488149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2.0040724466830993</v>
      </c>
      <c r="C45" s="480">
        <f>'Tabelle 3.3'!J36</f>
        <v>-3.5316884373488149</v>
      </c>
      <c r="D45" s="481">
        <f t="shared" si="3"/>
        <v>2.0040724466830993</v>
      </c>
      <c r="E45" s="481">
        <f t="shared" si="3"/>
        <v>-3.5316884373488149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27904</v>
      </c>
      <c r="C51" s="487">
        <v>5743</v>
      </c>
      <c r="D51" s="487">
        <v>3148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28500</v>
      </c>
      <c r="C52" s="487">
        <v>5900</v>
      </c>
      <c r="D52" s="487">
        <v>3400</v>
      </c>
      <c r="E52" s="488">
        <f t="shared" ref="E52:G70" si="11">IF($A$51=37802,IF(COUNTBLANK(B$51:B$70)&gt;0,#N/A,B52/B$51*100),IF(COUNTBLANK(B$51:B$75)&gt;0,#N/A,B52/B$51*100))</f>
        <v>102.13589449541286</v>
      </c>
      <c r="F52" s="488">
        <f t="shared" si="11"/>
        <v>102.73376284172035</v>
      </c>
      <c r="G52" s="488">
        <f t="shared" si="11"/>
        <v>108.00508259212198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28907</v>
      </c>
      <c r="C53" s="487">
        <v>5870</v>
      </c>
      <c r="D53" s="487">
        <v>3462</v>
      </c>
      <c r="E53" s="488">
        <f t="shared" si="11"/>
        <v>103.59446674311927</v>
      </c>
      <c r="F53" s="488">
        <f t="shared" si="11"/>
        <v>102.21138777642346</v>
      </c>
      <c r="G53" s="488">
        <f t="shared" si="11"/>
        <v>109.97458703939009</v>
      </c>
      <c r="H53" s="489">
        <f>IF(ISERROR(L53)=TRUE,IF(MONTH(A53)=MONTH(MAX(A$51:A$75)),A53,""),"")</f>
        <v>41883</v>
      </c>
      <c r="I53" s="488">
        <f t="shared" si="12"/>
        <v>103.59446674311927</v>
      </c>
      <c r="J53" s="488">
        <f t="shared" si="10"/>
        <v>102.21138777642346</v>
      </c>
      <c r="K53" s="488">
        <f t="shared" si="10"/>
        <v>109.97458703939009</v>
      </c>
      <c r="L53" s="488" t="e">
        <f t="shared" si="13"/>
        <v>#N/A</v>
      </c>
    </row>
    <row r="54" spans="1:14" ht="15" customHeight="1" x14ac:dyDescent="0.2">
      <c r="A54" s="490" t="s">
        <v>462</v>
      </c>
      <c r="B54" s="487">
        <v>28274</v>
      </c>
      <c r="C54" s="487">
        <v>5881</v>
      </c>
      <c r="D54" s="487">
        <v>3326</v>
      </c>
      <c r="E54" s="488">
        <f t="shared" si="11"/>
        <v>101.3259747706422</v>
      </c>
      <c r="F54" s="488">
        <f t="shared" si="11"/>
        <v>102.40292530036565</v>
      </c>
      <c r="G54" s="488">
        <f t="shared" si="11"/>
        <v>105.65438373570521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28512</v>
      </c>
      <c r="C55" s="487">
        <v>5704</v>
      </c>
      <c r="D55" s="487">
        <v>3315</v>
      </c>
      <c r="E55" s="488">
        <f t="shared" si="11"/>
        <v>102.1788990825688</v>
      </c>
      <c r="F55" s="488">
        <f t="shared" si="11"/>
        <v>99.320912415114051</v>
      </c>
      <c r="G55" s="488">
        <f t="shared" si="11"/>
        <v>105.30495552731894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29090</v>
      </c>
      <c r="C56" s="487">
        <v>5862</v>
      </c>
      <c r="D56" s="487">
        <v>3526</v>
      </c>
      <c r="E56" s="488">
        <f t="shared" si="11"/>
        <v>104.2502866972477</v>
      </c>
      <c r="F56" s="488">
        <f t="shared" si="11"/>
        <v>102.07208775901097</v>
      </c>
      <c r="G56" s="488">
        <f t="shared" si="11"/>
        <v>112.00762388818298</v>
      </c>
      <c r="H56" s="489" t="str">
        <f t="shared" si="14"/>
        <v/>
      </c>
      <c r="I56" s="488" t="str">
        <f t="shared" si="12"/>
        <v/>
      </c>
      <c r="J56" s="488" t="str">
        <f t="shared" si="10"/>
        <v/>
      </c>
      <c r="K56" s="488" t="str">
        <f t="shared" si="10"/>
        <v/>
      </c>
      <c r="L56" s="488" t="e">
        <f t="shared" si="13"/>
        <v>#N/A</v>
      </c>
    </row>
    <row r="57" spans="1:14" ht="15" customHeight="1" x14ac:dyDescent="0.2">
      <c r="A57" s="490">
        <v>42248</v>
      </c>
      <c r="B57" s="487">
        <v>29438</v>
      </c>
      <c r="C57" s="487">
        <v>5796</v>
      </c>
      <c r="D57" s="487">
        <v>3618</v>
      </c>
      <c r="E57" s="488">
        <f t="shared" si="11"/>
        <v>105.49741972477065</v>
      </c>
      <c r="F57" s="488">
        <f t="shared" si="11"/>
        <v>100.92286261535783</v>
      </c>
      <c r="G57" s="488">
        <f t="shared" si="11"/>
        <v>114.93011435832274</v>
      </c>
      <c r="H57" s="489">
        <f t="shared" si="14"/>
        <v>42248</v>
      </c>
      <c r="I57" s="488">
        <f t="shared" si="12"/>
        <v>105.49741972477065</v>
      </c>
      <c r="J57" s="488">
        <f t="shared" si="10"/>
        <v>100.92286261535783</v>
      </c>
      <c r="K57" s="488">
        <f t="shared" si="10"/>
        <v>114.93011435832274</v>
      </c>
      <c r="L57" s="488" t="e">
        <f t="shared" si="13"/>
        <v>#N/A</v>
      </c>
    </row>
    <row r="58" spans="1:14" ht="15" customHeight="1" x14ac:dyDescent="0.2">
      <c r="A58" s="490" t="s">
        <v>465</v>
      </c>
      <c r="B58" s="487">
        <v>28800</v>
      </c>
      <c r="C58" s="487">
        <v>5738</v>
      </c>
      <c r="D58" s="487">
        <v>3558</v>
      </c>
      <c r="E58" s="488">
        <f t="shared" si="11"/>
        <v>103.21100917431193</v>
      </c>
      <c r="F58" s="488">
        <f t="shared" si="11"/>
        <v>99.912937489117184</v>
      </c>
      <c r="G58" s="488">
        <f t="shared" si="11"/>
        <v>113.02414231257943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29016</v>
      </c>
      <c r="C59" s="487">
        <v>5749</v>
      </c>
      <c r="D59" s="487">
        <v>3542</v>
      </c>
      <c r="E59" s="488">
        <f t="shared" si="11"/>
        <v>103.98509174311927</v>
      </c>
      <c r="F59" s="488">
        <f t="shared" si="11"/>
        <v>100.10447501305937</v>
      </c>
      <c r="G59" s="488">
        <f t="shared" si="11"/>
        <v>112.51588310038119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29366</v>
      </c>
      <c r="C60" s="487">
        <v>5790</v>
      </c>
      <c r="D60" s="487">
        <v>3776</v>
      </c>
      <c r="E60" s="488">
        <f t="shared" si="11"/>
        <v>105.23939220183487</v>
      </c>
      <c r="F60" s="488">
        <f t="shared" si="11"/>
        <v>100.81838760229844</v>
      </c>
      <c r="G60" s="488">
        <f t="shared" si="11"/>
        <v>119.94917407878019</v>
      </c>
      <c r="H60" s="489" t="str">
        <f t="shared" si="14"/>
        <v/>
      </c>
      <c r="I60" s="488" t="str">
        <f t="shared" si="12"/>
        <v/>
      </c>
      <c r="J60" s="488" t="str">
        <f t="shared" si="10"/>
        <v/>
      </c>
      <c r="K60" s="488" t="str">
        <f t="shared" si="10"/>
        <v/>
      </c>
      <c r="L60" s="488" t="e">
        <f t="shared" si="13"/>
        <v>#N/A</v>
      </c>
    </row>
    <row r="61" spans="1:14" ht="15" customHeight="1" x14ac:dyDescent="0.2">
      <c r="A61" s="490">
        <v>42614</v>
      </c>
      <c r="B61" s="487">
        <v>29986</v>
      </c>
      <c r="C61" s="487">
        <v>5785</v>
      </c>
      <c r="D61" s="487">
        <v>3862</v>
      </c>
      <c r="E61" s="488">
        <f t="shared" si="11"/>
        <v>107.46129587155964</v>
      </c>
      <c r="F61" s="488">
        <f t="shared" si="11"/>
        <v>100.73132509141564</v>
      </c>
      <c r="G61" s="488">
        <f t="shared" si="11"/>
        <v>122.68106734434561</v>
      </c>
      <c r="H61" s="489">
        <f t="shared" si="14"/>
        <v>42614</v>
      </c>
      <c r="I61" s="488">
        <f t="shared" si="12"/>
        <v>107.46129587155964</v>
      </c>
      <c r="J61" s="488">
        <f t="shared" si="10"/>
        <v>100.73132509141564</v>
      </c>
      <c r="K61" s="488">
        <f t="shared" si="10"/>
        <v>122.68106734434561</v>
      </c>
      <c r="L61" s="488" t="e">
        <f t="shared" si="13"/>
        <v>#N/A</v>
      </c>
    </row>
    <row r="62" spans="1:14" ht="15" customHeight="1" x14ac:dyDescent="0.2">
      <c r="A62" s="490" t="s">
        <v>468</v>
      </c>
      <c r="B62" s="487">
        <v>29566</v>
      </c>
      <c r="C62" s="487">
        <v>5745</v>
      </c>
      <c r="D62" s="487">
        <v>3689</v>
      </c>
      <c r="E62" s="488">
        <f t="shared" si="11"/>
        <v>105.9561353211009</v>
      </c>
      <c r="F62" s="488">
        <f t="shared" si="11"/>
        <v>100.03482500435312</v>
      </c>
      <c r="G62" s="488">
        <f t="shared" si="11"/>
        <v>117.18551461245235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30435</v>
      </c>
      <c r="C63" s="487">
        <v>5689</v>
      </c>
      <c r="D63" s="487">
        <v>3702</v>
      </c>
      <c r="E63" s="488">
        <f t="shared" si="11"/>
        <v>109.07038417431193</v>
      </c>
      <c r="F63" s="488">
        <f t="shared" si="11"/>
        <v>99.059724882465602</v>
      </c>
      <c r="G63" s="488">
        <f t="shared" si="11"/>
        <v>117.59847522236339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30737</v>
      </c>
      <c r="C64" s="487">
        <v>5822</v>
      </c>
      <c r="D64" s="487">
        <v>3931</v>
      </c>
      <c r="E64" s="488">
        <f t="shared" si="11"/>
        <v>110.15266628440368</v>
      </c>
      <c r="F64" s="488">
        <f t="shared" si="11"/>
        <v>101.37558767194845</v>
      </c>
      <c r="G64" s="488">
        <f t="shared" si="11"/>
        <v>124.87293519695044</v>
      </c>
      <c r="H64" s="489" t="str">
        <f t="shared" si="14"/>
        <v/>
      </c>
      <c r="I64" s="488" t="str">
        <f t="shared" si="12"/>
        <v/>
      </c>
      <c r="J64" s="488" t="str">
        <f t="shared" si="10"/>
        <v/>
      </c>
      <c r="K64" s="488" t="str">
        <f t="shared" si="10"/>
        <v/>
      </c>
      <c r="L64" s="488" t="e">
        <f t="shared" si="13"/>
        <v>#N/A</v>
      </c>
    </row>
    <row r="65" spans="1:12" ht="15" customHeight="1" x14ac:dyDescent="0.2">
      <c r="A65" s="490">
        <v>42979</v>
      </c>
      <c r="B65" s="487">
        <v>31147</v>
      </c>
      <c r="C65" s="487">
        <v>5734</v>
      </c>
      <c r="D65" s="487">
        <v>4019</v>
      </c>
      <c r="E65" s="488">
        <f t="shared" si="11"/>
        <v>111.6219896788991</v>
      </c>
      <c r="F65" s="488">
        <f t="shared" si="11"/>
        <v>99.843287480410936</v>
      </c>
      <c r="G65" s="488">
        <f t="shared" si="11"/>
        <v>127.66836086404065</v>
      </c>
      <c r="H65" s="489">
        <f t="shared" si="14"/>
        <v>42979</v>
      </c>
      <c r="I65" s="488">
        <f t="shared" si="12"/>
        <v>111.6219896788991</v>
      </c>
      <c r="J65" s="488">
        <f t="shared" si="10"/>
        <v>99.843287480410936</v>
      </c>
      <c r="K65" s="488">
        <f t="shared" si="10"/>
        <v>127.66836086404065</v>
      </c>
      <c r="L65" s="488" t="e">
        <f t="shared" si="13"/>
        <v>#N/A</v>
      </c>
    </row>
    <row r="66" spans="1:12" ht="15" customHeight="1" x14ac:dyDescent="0.2">
      <c r="A66" s="490" t="s">
        <v>471</v>
      </c>
      <c r="B66" s="487">
        <v>30870</v>
      </c>
      <c r="C66" s="487">
        <v>5726</v>
      </c>
      <c r="D66" s="487">
        <v>4107</v>
      </c>
      <c r="E66" s="488">
        <f t="shared" si="11"/>
        <v>110.62930045871559</v>
      </c>
      <c r="F66" s="488">
        <f t="shared" si="11"/>
        <v>99.703987462998427</v>
      </c>
      <c r="G66" s="488">
        <f t="shared" si="11"/>
        <v>130.46378653113089</v>
      </c>
      <c r="H66" s="489" t="str">
        <f t="shared" si="14"/>
        <v/>
      </c>
      <c r="I66" s="488" t="str">
        <f t="shared" si="12"/>
        <v/>
      </c>
      <c r="J66" s="488" t="str">
        <f t="shared" si="10"/>
        <v/>
      </c>
      <c r="K66" s="488" t="str">
        <f t="shared" si="10"/>
        <v/>
      </c>
      <c r="L66" s="488" t="e">
        <f t="shared" si="13"/>
        <v>#N/A</v>
      </c>
    </row>
    <row r="67" spans="1:12" ht="15" customHeight="1" x14ac:dyDescent="0.2">
      <c r="A67" s="490" t="s">
        <v>472</v>
      </c>
      <c r="B67" s="487">
        <v>31400</v>
      </c>
      <c r="C67" s="487">
        <v>5707</v>
      </c>
      <c r="D67" s="487">
        <v>4152</v>
      </c>
      <c r="E67" s="488">
        <f t="shared" si="11"/>
        <v>112.52866972477065</v>
      </c>
      <c r="F67" s="488">
        <f t="shared" si="11"/>
        <v>99.373149921643744</v>
      </c>
      <c r="G67" s="488">
        <f t="shared" si="11"/>
        <v>131.89326556543836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31781</v>
      </c>
      <c r="C68" s="487">
        <v>5853</v>
      </c>
      <c r="D68" s="487">
        <v>4355</v>
      </c>
      <c r="E68" s="488">
        <f t="shared" si="11"/>
        <v>113.89406536697248</v>
      </c>
      <c r="F68" s="488">
        <f t="shared" si="11"/>
        <v>101.91537523942191</v>
      </c>
      <c r="G68" s="488">
        <f t="shared" si="11"/>
        <v>138.34180432020332</v>
      </c>
      <c r="H68" s="489" t="str">
        <f t="shared" si="14"/>
        <v/>
      </c>
      <c r="I68" s="488" t="str">
        <f t="shared" si="12"/>
        <v/>
      </c>
      <c r="J68" s="488" t="str">
        <f t="shared" si="12"/>
        <v/>
      </c>
      <c r="K68" s="488" t="str">
        <f t="shared" si="12"/>
        <v/>
      </c>
      <c r="L68" s="488" t="e">
        <f t="shared" si="13"/>
        <v>#N/A</v>
      </c>
    </row>
    <row r="69" spans="1:12" ht="15" customHeight="1" x14ac:dyDescent="0.2">
      <c r="A69" s="490">
        <v>43344</v>
      </c>
      <c r="B69" s="487">
        <v>32090</v>
      </c>
      <c r="C69" s="487">
        <v>5699</v>
      </c>
      <c r="D69" s="487">
        <v>4442</v>
      </c>
      <c r="E69" s="488">
        <f t="shared" si="11"/>
        <v>115.00143348623853</v>
      </c>
      <c r="F69" s="488">
        <f t="shared" si="11"/>
        <v>99.233849904231235</v>
      </c>
      <c r="G69" s="488">
        <f t="shared" si="11"/>
        <v>141.10546378653112</v>
      </c>
      <c r="H69" s="489">
        <f t="shared" si="14"/>
        <v>43344</v>
      </c>
      <c r="I69" s="488">
        <f t="shared" si="12"/>
        <v>115.00143348623853</v>
      </c>
      <c r="J69" s="488">
        <f t="shared" si="12"/>
        <v>99.233849904231235</v>
      </c>
      <c r="K69" s="488">
        <f t="shared" si="12"/>
        <v>141.10546378653112</v>
      </c>
      <c r="L69" s="488" t="e">
        <f t="shared" si="13"/>
        <v>#N/A</v>
      </c>
    </row>
    <row r="70" spans="1:12" ht="15" customHeight="1" x14ac:dyDescent="0.2">
      <c r="A70" s="490" t="s">
        <v>474</v>
      </c>
      <c r="B70" s="487">
        <v>31681</v>
      </c>
      <c r="C70" s="487">
        <v>5564</v>
      </c>
      <c r="D70" s="487">
        <v>4386</v>
      </c>
      <c r="E70" s="488">
        <f t="shared" si="11"/>
        <v>113.53569380733946</v>
      </c>
      <c r="F70" s="488">
        <f t="shared" si="11"/>
        <v>96.883162110395261</v>
      </c>
      <c r="G70" s="488">
        <f t="shared" si="11"/>
        <v>139.32655654383737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32081</v>
      </c>
      <c r="C71" s="487">
        <v>5505</v>
      </c>
      <c r="D71" s="487">
        <v>4359</v>
      </c>
      <c r="E71" s="491">
        <f t="shared" ref="E71:G75" si="15">IF($A$51=37802,IF(COUNTBLANK(B$51:B$70)&gt;0,#N/A,IF(ISBLANK(B71)=FALSE,B71/B$51*100,#N/A)),IF(COUNTBLANK(B$51:B$75)&gt;0,#N/A,B71/B$51*100))</f>
        <v>114.96918004587155</v>
      </c>
      <c r="F71" s="491">
        <f t="shared" si="15"/>
        <v>95.855824481978061</v>
      </c>
      <c r="G71" s="491">
        <f t="shared" si="15"/>
        <v>138.46886912325286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32462</v>
      </c>
      <c r="C72" s="487">
        <v>5625</v>
      </c>
      <c r="D72" s="487">
        <v>4546</v>
      </c>
      <c r="E72" s="491">
        <f t="shared" si="15"/>
        <v>116.3345756880734</v>
      </c>
      <c r="F72" s="491">
        <f t="shared" si="15"/>
        <v>97.9453247431656</v>
      </c>
      <c r="G72" s="491">
        <f t="shared" si="15"/>
        <v>144.40914866581957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33042</v>
      </c>
      <c r="C73" s="487">
        <v>5522</v>
      </c>
      <c r="D73" s="487">
        <v>4609</v>
      </c>
      <c r="E73" s="491">
        <f t="shared" si="15"/>
        <v>118.41313073394495</v>
      </c>
      <c r="F73" s="491">
        <f t="shared" si="15"/>
        <v>96.15183701897962</v>
      </c>
      <c r="G73" s="491">
        <f t="shared" si="15"/>
        <v>146.41041931385007</v>
      </c>
      <c r="H73" s="492">
        <f>IF(A$51=37802,IF(ISERROR(L73)=TRUE,IF(ISBLANK(A73)=FALSE,IF(MONTH(A73)=MONTH(MAX(A$51:A$75)),A73,""),""),""),IF(ISERROR(L73)=TRUE,IF(MONTH(A73)=MONTH(MAX(A$51:A$75)),A73,""),""))</f>
        <v>43709</v>
      </c>
      <c r="I73" s="488">
        <f t="shared" si="12"/>
        <v>118.41313073394495</v>
      </c>
      <c r="J73" s="488">
        <f t="shared" si="12"/>
        <v>96.15183701897962</v>
      </c>
      <c r="K73" s="488">
        <f t="shared" si="12"/>
        <v>146.41041931385007</v>
      </c>
      <c r="L73" s="488" t="e">
        <f t="shared" si="13"/>
        <v>#N/A</v>
      </c>
    </row>
    <row r="74" spans="1:12" ht="15" customHeight="1" x14ac:dyDescent="0.2">
      <c r="A74" s="490" t="s">
        <v>477</v>
      </c>
      <c r="B74" s="487">
        <v>32347</v>
      </c>
      <c r="C74" s="487">
        <v>5444</v>
      </c>
      <c r="D74" s="487">
        <v>4503</v>
      </c>
      <c r="E74" s="491">
        <f t="shared" si="15"/>
        <v>115.92244839449542</v>
      </c>
      <c r="F74" s="491">
        <f t="shared" si="15"/>
        <v>94.793661849207737</v>
      </c>
      <c r="G74" s="491">
        <f t="shared" si="15"/>
        <v>143.04320203303683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32635</v>
      </c>
      <c r="C75" s="493">
        <v>5263</v>
      </c>
      <c r="D75" s="493">
        <v>4283</v>
      </c>
      <c r="E75" s="491">
        <f t="shared" si="15"/>
        <v>116.95455848623853</v>
      </c>
      <c r="F75" s="491">
        <f t="shared" si="15"/>
        <v>91.641998955249875</v>
      </c>
      <c r="G75" s="491">
        <f t="shared" si="15"/>
        <v>136.05463786531132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118.41313073394495</v>
      </c>
      <c r="J77" s="488">
        <f>IF(J75&lt;&gt;"",J75,IF(J74&lt;&gt;"",J74,IF(J73&lt;&gt;"",J73,IF(J72&lt;&gt;"",J72,IF(J71&lt;&gt;"",J71,IF(J70&lt;&gt;"",J70,""))))))</f>
        <v>96.15183701897962</v>
      </c>
      <c r="K77" s="488">
        <f>IF(K75&lt;&gt;"",K75,IF(K74&lt;&gt;"",K74,IF(K73&lt;&gt;"",K73,IF(K72&lt;&gt;"",K72,IF(K71&lt;&gt;"",K71,IF(K70&lt;&gt;"",K70,""))))))</f>
        <v>146.41041931385007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+18,4%</v>
      </c>
      <c r="J79" s="488" t="str">
        <f>"GeB - ausschließlich: "&amp;IF(J77&gt;100,"+","")&amp;TEXT(J77-100,"0,0")&amp;"%"</f>
        <v>GeB - ausschließlich: -3,8%</v>
      </c>
      <c r="K79" s="488" t="str">
        <f>"GeB - im Nebenjob: "&amp;IF(K77&gt;100,"+","")&amp;TEXT(K77-100,"0,0")&amp;"%"</f>
        <v>GeB - im Nebenjob: +46,4%</v>
      </c>
    </row>
    <row r="81" spans="9:9" ht="15" customHeight="1" x14ac:dyDescent="0.2">
      <c r="I81" s="488" t="str">
        <f>IF(ISERROR(HLOOKUP(1,I$78:K$79,2,FALSE)),"",HLOOKUP(1,I$78:K$79,2,FALSE))</f>
        <v>GeB - im Nebenjob: +46,4%</v>
      </c>
    </row>
    <row r="82" spans="9:9" ht="15" customHeight="1" x14ac:dyDescent="0.2">
      <c r="I82" s="488" t="str">
        <f>IF(ISERROR(HLOOKUP(2,I$78:K$79,2,FALSE)),"",HLOOKUP(2,I$78:K$79,2,FALSE))</f>
        <v>SvB: +18,4%</v>
      </c>
    </row>
    <row r="83" spans="9:9" ht="15" customHeight="1" x14ac:dyDescent="0.2">
      <c r="I83" s="488" t="str">
        <f>IF(ISERROR(HLOOKUP(3,I$78:K$79,2,FALSE)),"",HLOOKUP(3,I$78:K$79,2,FALSE))</f>
        <v>GeB - ausschließlich: -3,8%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32635</v>
      </c>
      <c r="E12" s="114">
        <v>32347</v>
      </c>
      <c r="F12" s="114">
        <v>33042</v>
      </c>
      <c r="G12" s="114">
        <v>32462</v>
      </c>
      <c r="H12" s="114">
        <v>32081</v>
      </c>
      <c r="I12" s="115">
        <v>554</v>
      </c>
      <c r="J12" s="116">
        <v>1.7268788379414606</v>
      </c>
      <c r="N12" s="117"/>
    </row>
    <row r="13" spans="1:15" s="110" customFormat="1" ht="13.5" customHeight="1" x14ac:dyDescent="0.2">
      <c r="A13" s="118" t="s">
        <v>105</v>
      </c>
      <c r="B13" s="119" t="s">
        <v>106</v>
      </c>
      <c r="C13" s="113">
        <v>52.731729738011339</v>
      </c>
      <c r="D13" s="114">
        <v>17209</v>
      </c>
      <c r="E13" s="114">
        <v>16969</v>
      </c>
      <c r="F13" s="114">
        <v>17497</v>
      </c>
      <c r="G13" s="114">
        <v>17250</v>
      </c>
      <c r="H13" s="114">
        <v>16988</v>
      </c>
      <c r="I13" s="115">
        <v>221</v>
      </c>
      <c r="J13" s="116">
        <v>1.3009182952672476</v>
      </c>
    </row>
    <row r="14" spans="1:15" s="110" customFormat="1" ht="13.5" customHeight="1" x14ac:dyDescent="0.2">
      <c r="A14" s="120"/>
      <c r="B14" s="119" t="s">
        <v>107</v>
      </c>
      <c r="C14" s="113">
        <v>47.268270261988661</v>
      </c>
      <c r="D14" s="114">
        <v>15426</v>
      </c>
      <c r="E14" s="114">
        <v>15378</v>
      </c>
      <c r="F14" s="114">
        <v>15545</v>
      </c>
      <c r="G14" s="114">
        <v>15212</v>
      </c>
      <c r="H14" s="114">
        <v>15093</v>
      </c>
      <c r="I14" s="115">
        <v>333</v>
      </c>
      <c r="J14" s="116">
        <v>2.2063208109719739</v>
      </c>
    </row>
    <row r="15" spans="1:15" s="110" customFormat="1" ht="13.5" customHeight="1" x14ac:dyDescent="0.2">
      <c r="A15" s="118" t="s">
        <v>105</v>
      </c>
      <c r="B15" s="121" t="s">
        <v>108</v>
      </c>
      <c r="C15" s="113">
        <v>11.214953271028037</v>
      </c>
      <c r="D15" s="114">
        <v>3660</v>
      </c>
      <c r="E15" s="114">
        <v>3740</v>
      </c>
      <c r="F15" s="114">
        <v>3907</v>
      </c>
      <c r="G15" s="114">
        <v>3624</v>
      </c>
      <c r="H15" s="114">
        <v>3650</v>
      </c>
      <c r="I15" s="115">
        <v>10</v>
      </c>
      <c r="J15" s="116">
        <v>0.27397260273972601</v>
      </c>
    </row>
    <row r="16" spans="1:15" s="110" customFormat="1" ht="13.5" customHeight="1" x14ac:dyDescent="0.2">
      <c r="A16" s="118"/>
      <c r="B16" s="121" t="s">
        <v>109</v>
      </c>
      <c r="C16" s="113">
        <v>66.967979163474794</v>
      </c>
      <c r="D16" s="114">
        <v>21855</v>
      </c>
      <c r="E16" s="114">
        <v>21589</v>
      </c>
      <c r="F16" s="114">
        <v>22035</v>
      </c>
      <c r="G16" s="114">
        <v>21921</v>
      </c>
      <c r="H16" s="114">
        <v>21694</v>
      </c>
      <c r="I16" s="115">
        <v>161</v>
      </c>
      <c r="J16" s="116">
        <v>0.7421406840601088</v>
      </c>
    </row>
    <row r="17" spans="1:10" s="110" customFormat="1" ht="13.5" customHeight="1" x14ac:dyDescent="0.2">
      <c r="A17" s="118"/>
      <c r="B17" s="121" t="s">
        <v>110</v>
      </c>
      <c r="C17" s="113">
        <v>20.805883254174965</v>
      </c>
      <c r="D17" s="114">
        <v>6790</v>
      </c>
      <c r="E17" s="114">
        <v>6677</v>
      </c>
      <c r="F17" s="114">
        <v>6759</v>
      </c>
      <c r="G17" s="114">
        <v>6596</v>
      </c>
      <c r="H17" s="114">
        <v>6443</v>
      </c>
      <c r="I17" s="115">
        <v>347</v>
      </c>
      <c r="J17" s="116">
        <v>5.3856898960111748</v>
      </c>
    </row>
    <row r="18" spans="1:10" s="110" customFormat="1" ht="13.5" customHeight="1" x14ac:dyDescent="0.2">
      <c r="A18" s="120"/>
      <c r="B18" s="121" t="s">
        <v>111</v>
      </c>
      <c r="C18" s="113">
        <v>1.0111843113222001</v>
      </c>
      <c r="D18" s="114">
        <v>330</v>
      </c>
      <c r="E18" s="114">
        <v>341</v>
      </c>
      <c r="F18" s="114">
        <v>341</v>
      </c>
      <c r="G18" s="114">
        <v>321</v>
      </c>
      <c r="H18" s="114">
        <v>294</v>
      </c>
      <c r="I18" s="115">
        <v>36</v>
      </c>
      <c r="J18" s="116">
        <v>12.244897959183673</v>
      </c>
    </row>
    <row r="19" spans="1:10" s="110" customFormat="1" ht="13.5" customHeight="1" x14ac:dyDescent="0.2">
      <c r="A19" s="120"/>
      <c r="B19" s="121" t="s">
        <v>112</v>
      </c>
      <c r="C19" s="113">
        <v>0.26045656503753639</v>
      </c>
      <c r="D19" s="114">
        <v>85</v>
      </c>
      <c r="E19" s="114">
        <v>86</v>
      </c>
      <c r="F19" s="114">
        <v>94</v>
      </c>
      <c r="G19" s="114">
        <v>77</v>
      </c>
      <c r="H19" s="114">
        <v>66</v>
      </c>
      <c r="I19" s="115">
        <v>19</v>
      </c>
      <c r="J19" s="116">
        <v>28.787878787878789</v>
      </c>
    </row>
    <row r="20" spans="1:10" s="110" customFormat="1" ht="13.5" customHeight="1" x14ac:dyDescent="0.2">
      <c r="A20" s="118" t="s">
        <v>113</v>
      </c>
      <c r="B20" s="122" t="s">
        <v>114</v>
      </c>
      <c r="C20" s="113">
        <v>68.831009652213879</v>
      </c>
      <c r="D20" s="114">
        <v>22463</v>
      </c>
      <c r="E20" s="114">
        <v>22283</v>
      </c>
      <c r="F20" s="114">
        <v>22958</v>
      </c>
      <c r="G20" s="114">
        <v>22552</v>
      </c>
      <c r="H20" s="114">
        <v>22331</v>
      </c>
      <c r="I20" s="115">
        <v>132</v>
      </c>
      <c r="J20" s="116">
        <v>0.59110653351842735</v>
      </c>
    </row>
    <row r="21" spans="1:10" s="110" customFormat="1" ht="13.5" customHeight="1" x14ac:dyDescent="0.2">
      <c r="A21" s="120"/>
      <c r="B21" s="122" t="s">
        <v>115</v>
      </c>
      <c r="C21" s="113">
        <v>31.168990347786121</v>
      </c>
      <c r="D21" s="114">
        <v>10172</v>
      </c>
      <c r="E21" s="114">
        <v>10064</v>
      </c>
      <c r="F21" s="114">
        <v>10084</v>
      </c>
      <c r="G21" s="114">
        <v>9910</v>
      </c>
      <c r="H21" s="114">
        <v>9750</v>
      </c>
      <c r="I21" s="115">
        <v>422</v>
      </c>
      <c r="J21" s="116">
        <v>4.3282051282051279</v>
      </c>
    </row>
    <row r="22" spans="1:10" s="110" customFormat="1" ht="13.5" customHeight="1" x14ac:dyDescent="0.2">
      <c r="A22" s="118" t="s">
        <v>113</v>
      </c>
      <c r="B22" s="122" t="s">
        <v>116</v>
      </c>
      <c r="C22" s="113">
        <v>90.173127010877892</v>
      </c>
      <c r="D22" s="114">
        <v>29428</v>
      </c>
      <c r="E22" s="114">
        <v>29340</v>
      </c>
      <c r="F22" s="114">
        <v>29833</v>
      </c>
      <c r="G22" s="114">
        <v>29316</v>
      </c>
      <c r="H22" s="114">
        <v>29145</v>
      </c>
      <c r="I22" s="115">
        <v>283</v>
      </c>
      <c r="J22" s="116">
        <v>0.97100703379653452</v>
      </c>
    </row>
    <row r="23" spans="1:10" s="110" customFormat="1" ht="13.5" customHeight="1" x14ac:dyDescent="0.2">
      <c r="A23" s="123"/>
      <c r="B23" s="124" t="s">
        <v>117</v>
      </c>
      <c r="C23" s="125">
        <v>9.8115520147081359</v>
      </c>
      <c r="D23" s="114">
        <v>3202</v>
      </c>
      <c r="E23" s="114">
        <v>3004</v>
      </c>
      <c r="F23" s="114">
        <v>3206</v>
      </c>
      <c r="G23" s="114">
        <v>3143</v>
      </c>
      <c r="H23" s="114">
        <v>2932</v>
      </c>
      <c r="I23" s="115">
        <v>270</v>
      </c>
      <c r="J23" s="116">
        <v>9.2087312414733962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9546</v>
      </c>
      <c r="E26" s="114">
        <v>9947</v>
      </c>
      <c r="F26" s="114">
        <v>10131</v>
      </c>
      <c r="G26" s="114">
        <v>10171</v>
      </c>
      <c r="H26" s="140">
        <v>9864</v>
      </c>
      <c r="I26" s="115">
        <v>-318</v>
      </c>
      <c r="J26" s="116">
        <v>-3.223844282238443</v>
      </c>
    </row>
    <row r="27" spans="1:10" s="110" customFormat="1" ht="13.5" customHeight="1" x14ac:dyDescent="0.2">
      <c r="A27" s="118" t="s">
        <v>105</v>
      </c>
      <c r="B27" s="119" t="s">
        <v>106</v>
      </c>
      <c r="C27" s="113">
        <v>37.879740205321603</v>
      </c>
      <c r="D27" s="115">
        <v>3616</v>
      </c>
      <c r="E27" s="114">
        <v>3786</v>
      </c>
      <c r="F27" s="114">
        <v>3884</v>
      </c>
      <c r="G27" s="114">
        <v>3898</v>
      </c>
      <c r="H27" s="140">
        <v>3738</v>
      </c>
      <c r="I27" s="115">
        <v>-122</v>
      </c>
      <c r="J27" s="116">
        <v>-3.2637774210807917</v>
      </c>
    </row>
    <row r="28" spans="1:10" s="110" customFormat="1" ht="13.5" customHeight="1" x14ac:dyDescent="0.2">
      <c r="A28" s="120"/>
      <c r="B28" s="119" t="s">
        <v>107</v>
      </c>
      <c r="C28" s="113">
        <v>62.120259794678397</v>
      </c>
      <c r="D28" s="115">
        <v>5930</v>
      </c>
      <c r="E28" s="114">
        <v>6161</v>
      </c>
      <c r="F28" s="114">
        <v>6247</v>
      </c>
      <c r="G28" s="114">
        <v>6273</v>
      </c>
      <c r="H28" s="140">
        <v>6126</v>
      </c>
      <c r="I28" s="115">
        <v>-196</v>
      </c>
      <c r="J28" s="116">
        <v>-3.1994776363042767</v>
      </c>
    </row>
    <row r="29" spans="1:10" s="110" customFormat="1" ht="13.5" customHeight="1" x14ac:dyDescent="0.2">
      <c r="A29" s="118" t="s">
        <v>105</v>
      </c>
      <c r="B29" s="121" t="s">
        <v>108</v>
      </c>
      <c r="C29" s="113">
        <v>15.566729520217892</v>
      </c>
      <c r="D29" s="115">
        <v>1486</v>
      </c>
      <c r="E29" s="114">
        <v>1596</v>
      </c>
      <c r="F29" s="114">
        <v>1694</v>
      </c>
      <c r="G29" s="114">
        <v>1714</v>
      </c>
      <c r="H29" s="140">
        <v>1585</v>
      </c>
      <c r="I29" s="115">
        <v>-99</v>
      </c>
      <c r="J29" s="116">
        <v>-6.2460567823343851</v>
      </c>
    </row>
    <row r="30" spans="1:10" s="110" customFormat="1" ht="13.5" customHeight="1" x14ac:dyDescent="0.2">
      <c r="A30" s="118"/>
      <c r="B30" s="121" t="s">
        <v>109</v>
      </c>
      <c r="C30" s="113">
        <v>48.596270689293945</v>
      </c>
      <c r="D30" s="115">
        <v>4639</v>
      </c>
      <c r="E30" s="114">
        <v>4858</v>
      </c>
      <c r="F30" s="114">
        <v>4914</v>
      </c>
      <c r="G30" s="114">
        <v>4949</v>
      </c>
      <c r="H30" s="140">
        <v>4875</v>
      </c>
      <c r="I30" s="115">
        <v>-236</v>
      </c>
      <c r="J30" s="116">
        <v>-4.8410256410256407</v>
      </c>
    </row>
    <row r="31" spans="1:10" s="110" customFormat="1" ht="13.5" customHeight="1" x14ac:dyDescent="0.2">
      <c r="A31" s="118"/>
      <c r="B31" s="121" t="s">
        <v>110</v>
      </c>
      <c r="C31" s="113">
        <v>19.830295411690759</v>
      </c>
      <c r="D31" s="115">
        <v>1893</v>
      </c>
      <c r="E31" s="114">
        <v>1937</v>
      </c>
      <c r="F31" s="114">
        <v>1932</v>
      </c>
      <c r="G31" s="114">
        <v>1942</v>
      </c>
      <c r="H31" s="140">
        <v>1907</v>
      </c>
      <c r="I31" s="115">
        <v>-14</v>
      </c>
      <c r="J31" s="116">
        <v>-0.73413738856843214</v>
      </c>
    </row>
    <row r="32" spans="1:10" s="110" customFormat="1" ht="13.5" customHeight="1" x14ac:dyDescent="0.2">
      <c r="A32" s="120"/>
      <c r="B32" s="121" t="s">
        <v>111</v>
      </c>
      <c r="C32" s="113">
        <v>16.006704378797401</v>
      </c>
      <c r="D32" s="115">
        <v>1528</v>
      </c>
      <c r="E32" s="114">
        <v>1556</v>
      </c>
      <c r="F32" s="114">
        <v>1591</v>
      </c>
      <c r="G32" s="114">
        <v>1566</v>
      </c>
      <c r="H32" s="140">
        <v>1497</v>
      </c>
      <c r="I32" s="115">
        <v>31</v>
      </c>
      <c r="J32" s="116">
        <v>2.0708082832331329</v>
      </c>
    </row>
    <row r="33" spans="1:10" s="110" customFormat="1" ht="13.5" customHeight="1" x14ac:dyDescent="0.2">
      <c r="A33" s="120"/>
      <c r="B33" s="121" t="s">
        <v>112</v>
      </c>
      <c r="C33" s="113">
        <v>1.5294364131573435</v>
      </c>
      <c r="D33" s="115">
        <v>146</v>
      </c>
      <c r="E33" s="114">
        <v>150</v>
      </c>
      <c r="F33" s="114">
        <v>172</v>
      </c>
      <c r="G33" s="114">
        <v>145</v>
      </c>
      <c r="H33" s="140">
        <v>140</v>
      </c>
      <c r="I33" s="115">
        <v>6</v>
      </c>
      <c r="J33" s="116">
        <v>4.2857142857142856</v>
      </c>
    </row>
    <row r="34" spans="1:10" s="110" customFormat="1" ht="13.5" customHeight="1" x14ac:dyDescent="0.2">
      <c r="A34" s="118" t="s">
        <v>113</v>
      </c>
      <c r="B34" s="122" t="s">
        <v>116</v>
      </c>
      <c r="C34" s="113">
        <v>92.750890425309024</v>
      </c>
      <c r="D34" s="115">
        <v>8854</v>
      </c>
      <c r="E34" s="114">
        <v>9251</v>
      </c>
      <c r="F34" s="114">
        <v>9417</v>
      </c>
      <c r="G34" s="114">
        <v>9430</v>
      </c>
      <c r="H34" s="140">
        <v>9167</v>
      </c>
      <c r="I34" s="115">
        <v>-313</v>
      </c>
      <c r="J34" s="116">
        <v>-3.4144212937711358</v>
      </c>
    </row>
    <row r="35" spans="1:10" s="110" customFormat="1" ht="13.5" customHeight="1" x14ac:dyDescent="0.2">
      <c r="A35" s="118"/>
      <c r="B35" s="119" t="s">
        <v>117</v>
      </c>
      <c r="C35" s="113">
        <v>7.0500733291430961</v>
      </c>
      <c r="D35" s="115">
        <v>673</v>
      </c>
      <c r="E35" s="114">
        <v>679</v>
      </c>
      <c r="F35" s="114">
        <v>697</v>
      </c>
      <c r="G35" s="114">
        <v>723</v>
      </c>
      <c r="H35" s="140">
        <v>679</v>
      </c>
      <c r="I35" s="115">
        <v>-6</v>
      </c>
      <c r="J35" s="116">
        <v>-0.88365243004418259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5263</v>
      </c>
      <c r="E37" s="114">
        <v>5444</v>
      </c>
      <c r="F37" s="114">
        <v>5522</v>
      </c>
      <c r="G37" s="114">
        <v>5625</v>
      </c>
      <c r="H37" s="140">
        <v>5505</v>
      </c>
      <c r="I37" s="115">
        <v>-242</v>
      </c>
      <c r="J37" s="116">
        <v>-4.3960036330608538</v>
      </c>
    </row>
    <row r="38" spans="1:10" s="110" customFormat="1" ht="13.5" customHeight="1" x14ac:dyDescent="0.2">
      <c r="A38" s="118" t="s">
        <v>105</v>
      </c>
      <c r="B38" s="119" t="s">
        <v>106</v>
      </c>
      <c r="C38" s="113">
        <v>34.638039141174232</v>
      </c>
      <c r="D38" s="115">
        <v>1823</v>
      </c>
      <c r="E38" s="114">
        <v>1872</v>
      </c>
      <c r="F38" s="114">
        <v>1929</v>
      </c>
      <c r="G38" s="114">
        <v>1990</v>
      </c>
      <c r="H38" s="140">
        <v>1919</v>
      </c>
      <c r="I38" s="115">
        <v>-96</v>
      </c>
      <c r="J38" s="116">
        <v>-5.0026055237102653</v>
      </c>
    </row>
    <row r="39" spans="1:10" s="110" customFormat="1" ht="13.5" customHeight="1" x14ac:dyDescent="0.2">
      <c r="A39" s="120"/>
      <c r="B39" s="119" t="s">
        <v>107</v>
      </c>
      <c r="C39" s="113">
        <v>65.361960858825768</v>
      </c>
      <c r="D39" s="115">
        <v>3440</v>
      </c>
      <c r="E39" s="114">
        <v>3572</v>
      </c>
      <c r="F39" s="114">
        <v>3593</v>
      </c>
      <c r="G39" s="114">
        <v>3635</v>
      </c>
      <c r="H39" s="140">
        <v>3586</v>
      </c>
      <c r="I39" s="115">
        <v>-146</v>
      </c>
      <c r="J39" s="116">
        <v>-4.0713887339654207</v>
      </c>
    </row>
    <row r="40" spans="1:10" s="110" customFormat="1" ht="13.5" customHeight="1" x14ac:dyDescent="0.2">
      <c r="A40" s="118" t="s">
        <v>105</v>
      </c>
      <c r="B40" s="121" t="s">
        <v>108</v>
      </c>
      <c r="C40" s="113">
        <v>19.019570587117613</v>
      </c>
      <c r="D40" s="115">
        <v>1001</v>
      </c>
      <c r="E40" s="114">
        <v>1043</v>
      </c>
      <c r="F40" s="114">
        <v>1086</v>
      </c>
      <c r="G40" s="114">
        <v>1152</v>
      </c>
      <c r="H40" s="140">
        <v>1046</v>
      </c>
      <c r="I40" s="115">
        <v>-45</v>
      </c>
      <c r="J40" s="116">
        <v>-4.3021032504780115</v>
      </c>
    </row>
    <row r="41" spans="1:10" s="110" customFormat="1" ht="13.5" customHeight="1" x14ac:dyDescent="0.2">
      <c r="A41" s="118"/>
      <c r="B41" s="121" t="s">
        <v>109</v>
      </c>
      <c r="C41" s="113">
        <v>30.70492114763443</v>
      </c>
      <c r="D41" s="115">
        <v>1616</v>
      </c>
      <c r="E41" s="114">
        <v>1688</v>
      </c>
      <c r="F41" s="114">
        <v>1704</v>
      </c>
      <c r="G41" s="114">
        <v>1748</v>
      </c>
      <c r="H41" s="140">
        <v>1795</v>
      </c>
      <c r="I41" s="115">
        <v>-179</v>
      </c>
      <c r="J41" s="116">
        <v>-9.9721448467966578</v>
      </c>
    </row>
    <row r="42" spans="1:10" s="110" customFormat="1" ht="13.5" customHeight="1" x14ac:dyDescent="0.2">
      <c r="A42" s="118"/>
      <c r="B42" s="121" t="s">
        <v>110</v>
      </c>
      <c r="C42" s="113">
        <v>22.135664069922097</v>
      </c>
      <c r="D42" s="115">
        <v>1165</v>
      </c>
      <c r="E42" s="114">
        <v>1209</v>
      </c>
      <c r="F42" s="114">
        <v>1198</v>
      </c>
      <c r="G42" s="114">
        <v>1215</v>
      </c>
      <c r="H42" s="140">
        <v>1214</v>
      </c>
      <c r="I42" s="115">
        <v>-49</v>
      </c>
      <c r="J42" s="116">
        <v>-4.0362438220757824</v>
      </c>
    </row>
    <row r="43" spans="1:10" s="110" customFormat="1" ht="13.5" customHeight="1" x14ac:dyDescent="0.2">
      <c r="A43" s="120"/>
      <c r="B43" s="121" t="s">
        <v>111</v>
      </c>
      <c r="C43" s="113">
        <v>28.13984419532586</v>
      </c>
      <c r="D43" s="115">
        <v>1481</v>
      </c>
      <c r="E43" s="114">
        <v>1504</v>
      </c>
      <c r="F43" s="114">
        <v>1534</v>
      </c>
      <c r="G43" s="114">
        <v>1510</v>
      </c>
      <c r="H43" s="140">
        <v>1450</v>
      </c>
      <c r="I43" s="115">
        <v>31</v>
      </c>
      <c r="J43" s="116">
        <v>2.1379310344827585</v>
      </c>
    </row>
    <row r="44" spans="1:10" s="110" customFormat="1" ht="13.5" customHeight="1" x14ac:dyDescent="0.2">
      <c r="A44" s="120"/>
      <c r="B44" s="121" t="s">
        <v>112</v>
      </c>
      <c r="C44" s="113">
        <v>2.6980809424282728</v>
      </c>
      <c r="D44" s="115">
        <v>142</v>
      </c>
      <c r="E44" s="114">
        <v>138</v>
      </c>
      <c r="F44" s="114">
        <v>158</v>
      </c>
      <c r="G44" s="114">
        <v>131</v>
      </c>
      <c r="H44" s="140">
        <v>130</v>
      </c>
      <c r="I44" s="115">
        <v>12</v>
      </c>
      <c r="J44" s="116">
        <v>9.2307692307692299</v>
      </c>
    </row>
    <row r="45" spans="1:10" s="110" customFormat="1" ht="13.5" customHeight="1" x14ac:dyDescent="0.2">
      <c r="A45" s="118" t="s">
        <v>113</v>
      </c>
      <c r="B45" s="122" t="s">
        <v>116</v>
      </c>
      <c r="C45" s="113">
        <v>93.121793653809618</v>
      </c>
      <c r="D45" s="115">
        <v>4901</v>
      </c>
      <c r="E45" s="114">
        <v>5070</v>
      </c>
      <c r="F45" s="114">
        <v>5133</v>
      </c>
      <c r="G45" s="114">
        <v>5224</v>
      </c>
      <c r="H45" s="140">
        <v>5131</v>
      </c>
      <c r="I45" s="115">
        <v>-230</v>
      </c>
      <c r="J45" s="116">
        <v>-4.4825570064314952</v>
      </c>
    </row>
    <row r="46" spans="1:10" s="110" customFormat="1" ht="13.5" customHeight="1" x14ac:dyDescent="0.2">
      <c r="A46" s="118"/>
      <c r="B46" s="119" t="s">
        <v>117</v>
      </c>
      <c r="C46" s="113">
        <v>6.5171955158654757</v>
      </c>
      <c r="D46" s="115">
        <v>343</v>
      </c>
      <c r="E46" s="114">
        <v>357</v>
      </c>
      <c r="F46" s="114">
        <v>372</v>
      </c>
      <c r="G46" s="114">
        <v>383</v>
      </c>
      <c r="H46" s="140">
        <v>356</v>
      </c>
      <c r="I46" s="115">
        <v>-13</v>
      </c>
      <c r="J46" s="116">
        <v>-3.6516853932584268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4283</v>
      </c>
      <c r="E48" s="114">
        <v>4503</v>
      </c>
      <c r="F48" s="114">
        <v>4609</v>
      </c>
      <c r="G48" s="114">
        <v>4546</v>
      </c>
      <c r="H48" s="140">
        <v>4359</v>
      </c>
      <c r="I48" s="115">
        <v>-76</v>
      </c>
      <c r="J48" s="116">
        <v>-1.7435191557696719</v>
      </c>
    </row>
    <row r="49" spans="1:12" s="110" customFormat="1" ht="13.5" customHeight="1" x14ac:dyDescent="0.2">
      <c r="A49" s="118" t="s">
        <v>105</v>
      </c>
      <c r="B49" s="119" t="s">
        <v>106</v>
      </c>
      <c r="C49" s="113">
        <v>41.863180014008876</v>
      </c>
      <c r="D49" s="115">
        <v>1793</v>
      </c>
      <c r="E49" s="114">
        <v>1914</v>
      </c>
      <c r="F49" s="114">
        <v>1955</v>
      </c>
      <c r="G49" s="114">
        <v>1908</v>
      </c>
      <c r="H49" s="140">
        <v>1819</v>
      </c>
      <c r="I49" s="115">
        <v>-26</v>
      </c>
      <c r="J49" s="116">
        <v>-1.4293567894447499</v>
      </c>
    </row>
    <row r="50" spans="1:12" s="110" customFormat="1" ht="13.5" customHeight="1" x14ac:dyDescent="0.2">
      <c r="A50" s="120"/>
      <c r="B50" s="119" t="s">
        <v>107</v>
      </c>
      <c r="C50" s="113">
        <v>58.136819985991124</v>
      </c>
      <c r="D50" s="115">
        <v>2490</v>
      </c>
      <c r="E50" s="114">
        <v>2589</v>
      </c>
      <c r="F50" s="114">
        <v>2654</v>
      </c>
      <c r="G50" s="114">
        <v>2638</v>
      </c>
      <c r="H50" s="140">
        <v>2540</v>
      </c>
      <c r="I50" s="115">
        <v>-50</v>
      </c>
      <c r="J50" s="116">
        <v>-1.9685039370078741</v>
      </c>
    </row>
    <row r="51" spans="1:12" s="110" customFormat="1" ht="13.5" customHeight="1" x14ac:dyDescent="0.2">
      <c r="A51" s="118" t="s">
        <v>105</v>
      </c>
      <c r="B51" s="121" t="s">
        <v>108</v>
      </c>
      <c r="C51" s="113">
        <v>11.323838431006305</v>
      </c>
      <c r="D51" s="115">
        <v>485</v>
      </c>
      <c r="E51" s="114">
        <v>553</v>
      </c>
      <c r="F51" s="114">
        <v>608</v>
      </c>
      <c r="G51" s="114">
        <v>562</v>
      </c>
      <c r="H51" s="140">
        <v>539</v>
      </c>
      <c r="I51" s="115">
        <v>-54</v>
      </c>
      <c r="J51" s="116">
        <v>-10.018552875695732</v>
      </c>
    </row>
    <row r="52" spans="1:12" s="110" customFormat="1" ht="13.5" customHeight="1" x14ac:dyDescent="0.2">
      <c r="A52" s="118"/>
      <c r="B52" s="121" t="s">
        <v>109</v>
      </c>
      <c r="C52" s="113">
        <v>70.581368199859909</v>
      </c>
      <c r="D52" s="115">
        <v>3023</v>
      </c>
      <c r="E52" s="114">
        <v>3170</v>
      </c>
      <c r="F52" s="114">
        <v>3210</v>
      </c>
      <c r="G52" s="114">
        <v>3201</v>
      </c>
      <c r="H52" s="140">
        <v>3080</v>
      </c>
      <c r="I52" s="115">
        <v>-57</v>
      </c>
      <c r="J52" s="116">
        <v>-1.8506493506493507</v>
      </c>
    </row>
    <row r="53" spans="1:12" s="110" customFormat="1" ht="13.5" customHeight="1" x14ac:dyDescent="0.2">
      <c r="A53" s="118"/>
      <c r="B53" s="121" t="s">
        <v>110</v>
      </c>
      <c r="C53" s="113">
        <v>16.997431706747605</v>
      </c>
      <c r="D53" s="115">
        <v>728</v>
      </c>
      <c r="E53" s="114">
        <v>728</v>
      </c>
      <c r="F53" s="114">
        <v>734</v>
      </c>
      <c r="G53" s="114">
        <v>727</v>
      </c>
      <c r="H53" s="140">
        <v>693</v>
      </c>
      <c r="I53" s="115">
        <v>35</v>
      </c>
      <c r="J53" s="116">
        <v>5.0505050505050502</v>
      </c>
    </row>
    <row r="54" spans="1:12" s="110" customFormat="1" ht="13.5" customHeight="1" x14ac:dyDescent="0.2">
      <c r="A54" s="120"/>
      <c r="B54" s="121" t="s">
        <v>111</v>
      </c>
      <c r="C54" s="113">
        <v>1.0973616623861779</v>
      </c>
      <c r="D54" s="115">
        <v>47</v>
      </c>
      <c r="E54" s="114">
        <v>52</v>
      </c>
      <c r="F54" s="114">
        <v>57</v>
      </c>
      <c r="G54" s="114">
        <v>56</v>
      </c>
      <c r="H54" s="140">
        <v>47</v>
      </c>
      <c r="I54" s="115">
        <v>0</v>
      </c>
      <c r="J54" s="116">
        <v>0</v>
      </c>
    </row>
    <row r="55" spans="1:12" s="110" customFormat="1" ht="13.5" customHeight="1" x14ac:dyDescent="0.2">
      <c r="A55" s="120"/>
      <c r="B55" s="121" t="s">
        <v>112</v>
      </c>
      <c r="C55" s="113">
        <v>9.3392481905206631E-2</v>
      </c>
      <c r="D55" s="115">
        <v>4</v>
      </c>
      <c r="E55" s="114">
        <v>12</v>
      </c>
      <c r="F55" s="114">
        <v>14</v>
      </c>
      <c r="G55" s="114">
        <v>14</v>
      </c>
      <c r="H55" s="140">
        <v>10</v>
      </c>
      <c r="I55" s="115">
        <v>-6</v>
      </c>
      <c r="J55" s="116">
        <v>-60</v>
      </c>
    </row>
    <row r="56" spans="1:12" s="110" customFormat="1" ht="13.5" customHeight="1" x14ac:dyDescent="0.2">
      <c r="A56" s="118" t="s">
        <v>113</v>
      </c>
      <c r="B56" s="122" t="s">
        <v>116</v>
      </c>
      <c r="C56" s="113">
        <v>92.29512024282046</v>
      </c>
      <c r="D56" s="115">
        <v>3953</v>
      </c>
      <c r="E56" s="114">
        <v>4181</v>
      </c>
      <c r="F56" s="114">
        <v>4284</v>
      </c>
      <c r="G56" s="114">
        <v>4206</v>
      </c>
      <c r="H56" s="140">
        <v>4036</v>
      </c>
      <c r="I56" s="115">
        <v>-83</v>
      </c>
      <c r="J56" s="116">
        <v>-2.0564915758176414</v>
      </c>
    </row>
    <row r="57" spans="1:12" s="110" customFormat="1" ht="13.5" customHeight="1" x14ac:dyDescent="0.2">
      <c r="A57" s="142"/>
      <c r="B57" s="124" t="s">
        <v>117</v>
      </c>
      <c r="C57" s="125">
        <v>7.7048797571795467</v>
      </c>
      <c r="D57" s="143">
        <v>330</v>
      </c>
      <c r="E57" s="144">
        <v>322</v>
      </c>
      <c r="F57" s="144">
        <v>325</v>
      </c>
      <c r="G57" s="144">
        <v>340</v>
      </c>
      <c r="H57" s="145">
        <v>323</v>
      </c>
      <c r="I57" s="143">
        <v>7</v>
      </c>
      <c r="J57" s="146">
        <v>2.1671826625386998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32635</v>
      </c>
      <c r="E12" s="236">
        <v>32347</v>
      </c>
      <c r="F12" s="114">
        <v>33042</v>
      </c>
      <c r="G12" s="114">
        <v>32462</v>
      </c>
      <c r="H12" s="140">
        <v>32081</v>
      </c>
      <c r="I12" s="115">
        <v>554</v>
      </c>
      <c r="J12" s="116">
        <v>1.7268788379414606</v>
      </c>
    </row>
    <row r="13" spans="1:15" s="110" customFormat="1" ht="12" customHeight="1" x14ac:dyDescent="0.2">
      <c r="A13" s="118" t="s">
        <v>105</v>
      </c>
      <c r="B13" s="119" t="s">
        <v>106</v>
      </c>
      <c r="C13" s="113">
        <v>52.731729738011339</v>
      </c>
      <c r="D13" s="115">
        <v>17209</v>
      </c>
      <c r="E13" s="114">
        <v>16969</v>
      </c>
      <c r="F13" s="114">
        <v>17497</v>
      </c>
      <c r="G13" s="114">
        <v>17250</v>
      </c>
      <c r="H13" s="140">
        <v>16988</v>
      </c>
      <c r="I13" s="115">
        <v>221</v>
      </c>
      <c r="J13" s="116">
        <v>1.3009182952672476</v>
      </c>
    </row>
    <row r="14" spans="1:15" s="110" customFormat="1" ht="12" customHeight="1" x14ac:dyDescent="0.2">
      <c r="A14" s="118"/>
      <c r="B14" s="119" t="s">
        <v>107</v>
      </c>
      <c r="C14" s="113">
        <v>47.268270261988661</v>
      </c>
      <c r="D14" s="115">
        <v>15426</v>
      </c>
      <c r="E14" s="114">
        <v>15378</v>
      </c>
      <c r="F14" s="114">
        <v>15545</v>
      </c>
      <c r="G14" s="114">
        <v>15212</v>
      </c>
      <c r="H14" s="140">
        <v>15093</v>
      </c>
      <c r="I14" s="115">
        <v>333</v>
      </c>
      <c r="J14" s="116">
        <v>2.2063208109719739</v>
      </c>
    </row>
    <row r="15" spans="1:15" s="110" customFormat="1" ht="12" customHeight="1" x14ac:dyDescent="0.2">
      <c r="A15" s="118" t="s">
        <v>105</v>
      </c>
      <c r="B15" s="121" t="s">
        <v>108</v>
      </c>
      <c r="C15" s="113">
        <v>11.214953271028037</v>
      </c>
      <c r="D15" s="115">
        <v>3660</v>
      </c>
      <c r="E15" s="114">
        <v>3740</v>
      </c>
      <c r="F15" s="114">
        <v>3907</v>
      </c>
      <c r="G15" s="114">
        <v>3624</v>
      </c>
      <c r="H15" s="140">
        <v>3650</v>
      </c>
      <c r="I15" s="115">
        <v>10</v>
      </c>
      <c r="J15" s="116">
        <v>0.27397260273972601</v>
      </c>
    </row>
    <row r="16" spans="1:15" s="110" customFormat="1" ht="12" customHeight="1" x14ac:dyDescent="0.2">
      <c r="A16" s="118"/>
      <c r="B16" s="121" t="s">
        <v>109</v>
      </c>
      <c r="C16" s="113">
        <v>66.967979163474794</v>
      </c>
      <c r="D16" s="115">
        <v>21855</v>
      </c>
      <c r="E16" s="114">
        <v>21589</v>
      </c>
      <c r="F16" s="114">
        <v>22035</v>
      </c>
      <c r="G16" s="114">
        <v>21921</v>
      </c>
      <c r="H16" s="140">
        <v>21694</v>
      </c>
      <c r="I16" s="115">
        <v>161</v>
      </c>
      <c r="J16" s="116">
        <v>0.7421406840601088</v>
      </c>
    </row>
    <row r="17" spans="1:10" s="110" customFormat="1" ht="12" customHeight="1" x14ac:dyDescent="0.2">
      <c r="A17" s="118"/>
      <c r="B17" s="121" t="s">
        <v>110</v>
      </c>
      <c r="C17" s="113">
        <v>20.805883254174965</v>
      </c>
      <c r="D17" s="115">
        <v>6790</v>
      </c>
      <c r="E17" s="114">
        <v>6677</v>
      </c>
      <c r="F17" s="114">
        <v>6759</v>
      </c>
      <c r="G17" s="114">
        <v>6596</v>
      </c>
      <c r="H17" s="140">
        <v>6443</v>
      </c>
      <c r="I17" s="115">
        <v>347</v>
      </c>
      <c r="J17" s="116">
        <v>5.3856898960111748</v>
      </c>
    </row>
    <row r="18" spans="1:10" s="110" customFormat="1" ht="12" customHeight="1" x14ac:dyDescent="0.2">
      <c r="A18" s="120"/>
      <c r="B18" s="121" t="s">
        <v>111</v>
      </c>
      <c r="C18" s="113">
        <v>1.0111843113222001</v>
      </c>
      <c r="D18" s="115">
        <v>330</v>
      </c>
      <c r="E18" s="114">
        <v>341</v>
      </c>
      <c r="F18" s="114">
        <v>341</v>
      </c>
      <c r="G18" s="114">
        <v>321</v>
      </c>
      <c r="H18" s="140">
        <v>294</v>
      </c>
      <c r="I18" s="115">
        <v>36</v>
      </c>
      <c r="J18" s="116">
        <v>12.244897959183673</v>
      </c>
    </row>
    <row r="19" spans="1:10" s="110" customFormat="1" ht="12" customHeight="1" x14ac:dyDescent="0.2">
      <c r="A19" s="120"/>
      <c r="B19" s="121" t="s">
        <v>112</v>
      </c>
      <c r="C19" s="113">
        <v>0.26045656503753639</v>
      </c>
      <c r="D19" s="115">
        <v>85</v>
      </c>
      <c r="E19" s="114">
        <v>86</v>
      </c>
      <c r="F19" s="114">
        <v>94</v>
      </c>
      <c r="G19" s="114">
        <v>77</v>
      </c>
      <c r="H19" s="140">
        <v>66</v>
      </c>
      <c r="I19" s="115">
        <v>19</v>
      </c>
      <c r="J19" s="116">
        <v>28.787878787878789</v>
      </c>
    </row>
    <row r="20" spans="1:10" s="110" customFormat="1" ht="12" customHeight="1" x14ac:dyDescent="0.2">
      <c r="A20" s="118" t="s">
        <v>113</v>
      </c>
      <c r="B20" s="119" t="s">
        <v>181</v>
      </c>
      <c r="C20" s="113">
        <v>68.831009652213879</v>
      </c>
      <c r="D20" s="115">
        <v>22463</v>
      </c>
      <c r="E20" s="114">
        <v>22283</v>
      </c>
      <c r="F20" s="114">
        <v>22958</v>
      </c>
      <c r="G20" s="114">
        <v>22552</v>
      </c>
      <c r="H20" s="140">
        <v>22331</v>
      </c>
      <c r="I20" s="115">
        <v>132</v>
      </c>
      <c r="J20" s="116">
        <v>0.59110653351842735</v>
      </c>
    </row>
    <row r="21" spans="1:10" s="110" customFormat="1" ht="12" customHeight="1" x14ac:dyDescent="0.2">
      <c r="A21" s="118"/>
      <c r="B21" s="119" t="s">
        <v>182</v>
      </c>
      <c r="C21" s="113">
        <v>31.168990347786121</v>
      </c>
      <c r="D21" s="115">
        <v>10172</v>
      </c>
      <c r="E21" s="114">
        <v>10064</v>
      </c>
      <c r="F21" s="114">
        <v>10084</v>
      </c>
      <c r="G21" s="114">
        <v>9910</v>
      </c>
      <c r="H21" s="140">
        <v>9750</v>
      </c>
      <c r="I21" s="115">
        <v>422</v>
      </c>
      <c r="J21" s="116">
        <v>4.3282051282051279</v>
      </c>
    </row>
    <row r="22" spans="1:10" s="110" customFormat="1" ht="12" customHeight="1" x14ac:dyDescent="0.2">
      <c r="A22" s="118" t="s">
        <v>113</v>
      </c>
      <c r="B22" s="119" t="s">
        <v>116</v>
      </c>
      <c r="C22" s="113">
        <v>90.173127010877892</v>
      </c>
      <c r="D22" s="115">
        <v>29428</v>
      </c>
      <c r="E22" s="114">
        <v>29340</v>
      </c>
      <c r="F22" s="114">
        <v>29833</v>
      </c>
      <c r="G22" s="114">
        <v>29316</v>
      </c>
      <c r="H22" s="140">
        <v>29145</v>
      </c>
      <c r="I22" s="115">
        <v>283</v>
      </c>
      <c r="J22" s="116">
        <v>0.97100703379653452</v>
      </c>
    </row>
    <row r="23" spans="1:10" s="110" customFormat="1" ht="12" customHeight="1" x14ac:dyDescent="0.2">
      <c r="A23" s="118"/>
      <c r="B23" s="119" t="s">
        <v>117</v>
      </c>
      <c r="C23" s="113">
        <v>9.8115520147081359</v>
      </c>
      <c r="D23" s="115">
        <v>3202</v>
      </c>
      <c r="E23" s="114">
        <v>3004</v>
      </c>
      <c r="F23" s="114">
        <v>3206</v>
      </c>
      <c r="G23" s="114">
        <v>3143</v>
      </c>
      <c r="H23" s="140">
        <v>2932</v>
      </c>
      <c r="I23" s="115">
        <v>270</v>
      </c>
      <c r="J23" s="116">
        <v>9.2087312414733962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50993</v>
      </c>
      <c r="E64" s="236">
        <v>51054</v>
      </c>
      <c r="F64" s="236">
        <v>51681</v>
      </c>
      <c r="G64" s="236">
        <v>50892</v>
      </c>
      <c r="H64" s="140">
        <v>50745</v>
      </c>
      <c r="I64" s="115">
        <v>248</v>
      </c>
      <c r="J64" s="116">
        <v>0.48871810030544882</v>
      </c>
    </row>
    <row r="65" spans="1:12" s="110" customFormat="1" ht="12" customHeight="1" x14ac:dyDescent="0.2">
      <c r="A65" s="118" t="s">
        <v>105</v>
      </c>
      <c r="B65" s="119" t="s">
        <v>106</v>
      </c>
      <c r="C65" s="113">
        <v>53.887788519992938</v>
      </c>
      <c r="D65" s="235">
        <v>27479</v>
      </c>
      <c r="E65" s="236">
        <v>27482</v>
      </c>
      <c r="F65" s="236">
        <v>27935</v>
      </c>
      <c r="G65" s="236">
        <v>27566</v>
      </c>
      <c r="H65" s="140">
        <v>27423</v>
      </c>
      <c r="I65" s="115">
        <v>56</v>
      </c>
      <c r="J65" s="116">
        <v>0.20420814644641361</v>
      </c>
    </row>
    <row r="66" spans="1:12" s="110" customFormat="1" ht="12" customHeight="1" x14ac:dyDescent="0.2">
      <c r="A66" s="118"/>
      <c r="B66" s="119" t="s">
        <v>107</v>
      </c>
      <c r="C66" s="113">
        <v>46.112211480007062</v>
      </c>
      <c r="D66" s="235">
        <v>23514</v>
      </c>
      <c r="E66" s="236">
        <v>23572</v>
      </c>
      <c r="F66" s="236">
        <v>23746</v>
      </c>
      <c r="G66" s="236">
        <v>23326</v>
      </c>
      <c r="H66" s="140">
        <v>23322</v>
      </c>
      <c r="I66" s="115">
        <v>192</v>
      </c>
      <c r="J66" s="116">
        <v>0.82325701054798039</v>
      </c>
    </row>
    <row r="67" spans="1:12" s="110" customFormat="1" ht="12" customHeight="1" x14ac:dyDescent="0.2">
      <c r="A67" s="118" t="s">
        <v>105</v>
      </c>
      <c r="B67" s="121" t="s">
        <v>108</v>
      </c>
      <c r="C67" s="113">
        <v>11.450591257623595</v>
      </c>
      <c r="D67" s="235">
        <v>5839</v>
      </c>
      <c r="E67" s="236">
        <v>6059</v>
      </c>
      <c r="F67" s="236">
        <v>6225</v>
      </c>
      <c r="G67" s="236">
        <v>5732</v>
      </c>
      <c r="H67" s="140">
        <v>5933</v>
      </c>
      <c r="I67" s="115">
        <v>-94</v>
      </c>
      <c r="J67" s="116">
        <v>-1.5843586718354963</v>
      </c>
    </row>
    <row r="68" spans="1:12" s="110" customFormat="1" ht="12" customHeight="1" x14ac:dyDescent="0.2">
      <c r="A68" s="118"/>
      <c r="B68" s="121" t="s">
        <v>109</v>
      </c>
      <c r="C68" s="113">
        <v>66.050242190104527</v>
      </c>
      <c r="D68" s="235">
        <v>33681</v>
      </c>
      <c r="E68" s="236">
        <v>33658</v>
      </c>
      <c r="F68" s="236">
        <v>34106</v>
      </c>
      <c r="G68" s="236">
        <v>34033</v>
      </c>
      <c r="H68" s="140">
        <v>33935</v>
      </c>
      <c r="I68" s="115">
        <v>-254</v>
      </c>
      <c r="J68" s="116">
        <v>-0.74848975983497867</v>
      </c>
    </row>
    <row r="69" spans="1:12" s="110" customFormat="1" ht="12" customHeight="1" x14ac:dyDescent="0.2">
      <c r="A69" s="118"/>
      <c r="B69" s="121" t="s">
        <v>110</v>
      </c>
      <c r="C69" s="113">
        <v>21.62453670111584</v>
      </c>
      <c r="D69" s="235">
        <v>11027</v>
      </c>
      <c r="E69" s="236">
        <v>10898</v>
      </c>
      <c r="F69" s="236">
        <v>10911</v>
      </c>
      <c r="G69" s="236">
        <v>10706</v>
      </c>
      <c r="H69" s="140">
        <v>10479</v>
      </c>
      <c r="I69" s="115">
        <v>548</v>
      </c>
      <c r="J69" s="116">
        <v>5.2295066323122432</v>
      </c>
    </row>
    <row r="70" spans="1:12" s="110" customFormat="1" ht="12" customHeight="1" x14ac:dyDescent="0.2">
      <c r="A70" s="120"/>
      <c r="B70" s="121" t="s">
        <v>111</v>
      </c>
      <c r="C70" s="113">
        <v>0.87462985115604097</v>
      </c>
      <c r="D70" s="235">
        <v>446</v>
      </c>
      <c r="E70" s="236">
        <v>438</v>
      </c>
      <c r="F70" s="236">
        <v>438</v>
      </c>
      <c r="G70" s="236">
        <v>420</v>
      </c>
      <c r="H70" s="140">
        <v>397</v>
      </c>
      <c r="I70" s="115">
        <v>49</v>
      </c>
      <c r="J70" s="116">
        <v>12.342569269521411</v>
      </c>
    </row>
    <row r="71" spans="1:12" s="110" customFormat="1" ht="12" customHeight="1" x14ac:dyDescent="0.2">
      <c r="A71" s="120"/>
      <c r="B71" s="121" t="s">
        <v>112</v>
      </c>
      <c r="C71" s="113">
        <v>0.26474221952032634</v>
      </c>
      <c r="D71" s="235">
        <v>135</v>
      </c>
      <c r="E71" s="236">
        <v>140</v>
      </c>
      <c r="F71" s="236">
        <v>134</v>
      </c>
      <c r="G71" s="236">
        <v>111</v>
      </c>
      <c r="H71" s="140">
        <v>102</v>
      </c>
      <c r="I71" s="115">
        <v>33</v>
      </c>
      <c r="J71" s="116">
        <v>32.352941176470587</v>
      </c>
    </row>
    <row r="72" spans="1:12" s="110" customFormat="1" ht="12" customHeight="1" x14ac:dyDescent="0.2">
      <c r="A72" s="118" t="s">
        <v>113</v>
      </c>
      <c r="B72" s="119" t="s">
        <v>181</v>
      </c>
      <c r="C72" s="113">
        <v>70.886200066675812</v>
      </c>
      <c r="D72" s="235">
        <v>36147</v>
      </c>
      <c r="E72" s="236">
        <v>36268</v>
      </c>
      <c r="F72" s="236">
        <v>36935</v>
      </c>
      <c r="G72" s="236">
        <v>36294</v>
      </c>
      <c r="H72" s="140">
        <v>36260</v>
      </c>
      <c r="I72" s="115">
        <v>-113</v>
      </c>
      <c r="J72" s="116">
        <v>-0.3116381687810259</v>
      </c>
    </row>
    <row r="73" spans="1:12" s="110" customFormat="1" ht="12" customHeight="1" x14ac:dyDescent="0.2">
      <c r="A73" s="118"/>
      <c r="B73" s="119" t="s">
        <v>182</v>
      </c>
      <c r="C73" s="113">
        <v>29.113799933324181</v>
      </c>
      <c r="D73" s="115">
        <v>14846</v>
      </c>
      <c r="E73" s="114">
        <v>14786</v>
      </c>
      <c r="F73" s="114">
        <v>14746</v>
      </c>
      <c r="G73" s="114">
        <v>14598</v>
      </c>
      <c r="H73" s="140">
        <v>14485</v>
      </c>
      <c r="I73" s="115">
        <v>361</v>
      </c>
      <c r="J73" s="116">
        <v>2.4922333448394891</v>
      </c>
    </row>
    <row r="74" spans="1:12" s="110" customFormat="1" ht="12" customHeight="1" x14ac:dyDescent="0.2">
      <c r="A74" s="118" t="s">
        <v>113</v>
      </c>
      <c r="B74" s="119" t="s">
        <v>116</v>
      </c>
      <c r="C74" s="113">
        <v>92.859804286862897</v>
      </c>
      <c r="D74" s="115">
        <v>47352</v>
      </c>
      <c r="E74" s="114">
        <v>47548</v>
      </c>
      <c r="F74" s="114">
        <v>48060</v>
      </c>
      <c r="G74" s="114">
        <v>47390</v>
      </c>
      <c r="H74" s="140">
        <v>47425</v>
      </c>
      <c r="I74" s="115">
        <v>-73</v>
      </c>
      <c r="J74" s="116">
        <v>-0.15392725355824988</v>
      </c>
    </row>
    <row r="75" spans="1:12" s="110" customFormat="1" ht="12" customHeight="1" x14ac:dyDescent="0.2">
      <c r="A75" s="142"/>
      <c r="B75" s="124" t="s">
        <v>117</v>
      </c>
      <c r="C75" s="125">
        <v>7.1245072853136708</v>
      </c>
      <c r="D75" s="143">
        <v>3633</v>
      </c>
      <c r="E75" s="144">
        <v>3501</v>
      </c>
      <c r="F75" s="144">
        <v>3616</v>
      </c>
      <c r="G75" s="144">
        <v>3496</v>
      </c>
      <c r="H75" s="145">
        <v>3311</v>
      </c>
      <c r="I75" s="143">
        <v>322</v>
      </c>
      <c r="J75" s="146">
        <v>9.7251585623678647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32635</v>
      </c>
      <c r="G11" s="114">
        <v>32347</v>
      </c>
      <c r="H11" s="114">
        <v>33042</v>
      </c>
      <c r="I11" s="114">
        <v>32462</v>
      </c>
      <c r="J11" s="140">
        <v>32081</v>
      </c>
      <c r="K11" s="114">
        <v>554</v>
      </c>
      <c r="L11" s="116">
        <v>1.7268788379414606</v>
      </c>
    </row>
    <row r="12" spans="1:17" s="110" customFormat="1" ht="24.95" customHeight="1" x14ac:dyDescent="0.2">
      <c r="A12" s="604" t="s">
        <v>185</v>
      </c>
      <c r="B12" s="605"/>
      <c r="C12" s="605"/>
      <c r="D12" s="606"/>
      <c r="E12" s="113">
        <v>52.731729738011339</v>
      </c>
      <c r="F12" s="115">
        <v>17209</v>
      </c>
      <c r="G12" s="114">
        <v>16969</v>
      </c>
      <c r="H12" s="114">
        <v>17497</v>
      </c>
      <c r="I12" s="114">
        <v>17250</v>
      </c>
      <c r="J12" s="140">
        <v>16988</v>
      </c>
      <c r="K12" s="114">
        <v>221</v>
      </c>
      <c r="L12" s="116">
        <v>1.3009182952672476</v>
      </c>
    </row>
    <row r="13" spans="1:17" s="110" customFormat="1" ht="15" customHeight="1" x14ac:dyDescent="0.2">
      <c r="A13" s="120"/>
      <c r="B13" s="612" t="s">
        <v>107</v>
      </c>
      <c r="C13" s="612"/>
      <c r="E13" s="113">
        <v>47.268270261988661</v>
      </c>
      <c r="F13" s="115">
        <v>15426</v>
      </c>
      <c r="G13" s="114">
        <v>15378</v>
      </c>
      <c r="H13" s="114">
        <v>15545</v>
      </c>
      <c r="I13" s="114">
        <v>15212</v>
      </c>
      <c r="J13" s="140">
        <v>15093</v>
      </c>
      <c r="K13" s="114">
        <v>333</v>
      </c>
      <c r="L13" s="116">
        <v>2.2063208109719739</v>
      </c>
    </row>
    <row r="14" spans="1:17" s="110" customFormat="1" ht="24.95" customHeight="1" x14ac:dyDescent="0.2">
      <c r="A14" s="604" t="s">
        <v>186</v>
      </c>
      <c r="B14" s="605"/>
      <c r="C14" s="605"/>
      <c r="D14" s="606"/>
      <c r="E14" s="113">
        <v>11.214953271028037</v>
      </c>
      <c r="F14" s="115">
        <v>3660</v>
      </c>
      <c r="G14" s="114">
        <v>3740</v>
      </c>
      <c r="H14" s="114">
        <v>3907</v>
      </c>
      <c r="I14" s="114">
        <v>3624</v>
      </c>
      <c r="J14" s="140">
        <v>3650</v>
      </c>
      <c r="K14" s="114">
        <v>10</v>
      </c>
      <c r="L14" s="116">
        <v>0.27397260273972601</v>
      </c>
    </row>
    <row r="15" spans="1:17" s="110" customFormat="1" ht="15" customHeight="1" x14ac:dyDescent="0.2">
      <c r="A15" s="120"/>
      <c r="B15" s="119"/>
      <c r="C15" s="258" t="s">
        <v>106</v>
      </c>
      <c r="E15" s="113">
        <v>55.928961748633881</v>
      </c>
      <c r="F15" s="115">
        <v>2047</v>
      </c>
      <c r="G15" s="114">
        <v>2097</v>
      </c>
      <c r="H15" s="114">
        <v>2196</v>
      </c>
      <c r="I15" s="114">
        <v>2032</v>
      </c>
      <c r="J15" s="140">
        <v>2060</v>
      </c>
      <c r="K15" s="114">
        <v>-13</v>
      </c>
      <c r="L15" s="116">
        <v>-0.6310679611650486</v>
      </c>
    </row>
    <row r="16" spans="1:17" s="110" customFormat="1" ht="15" customHeight="1" x14ac:dyDescent="0.2">
      <c r="A16" s="120"/>
      <c r="B16" s="119"/>
      <c r="C16" s="258" t="s">
        <v>107</v>
      </c>
      <c r="E16" s="113">
        <v>44.071038251366119</v>
      </c>
      <c r="F16" s="115">
        <v>1613</v>
      </c>
      <c r="G16" s="114">
        <v>1643</v>
      </c>
      <c r="H16" s="114">
        <v>1711</v>
      </c>
      <c r="I16" s="114">
        <v>1592</v>
      </c>
      <c r="J16" s="140">
        <v>1590</v>
      </c>
      <c r="K16" s="114">
        <v>23</v>
      </c>
      <c r="L16" s="116">
        <v>1.4465408805031446</v>
      </c>
    </row>
    <row r="17" spans="1:12" s="110" customFormat="1" ht="15" customHeight="1" x14ac:dyDescent="0.2">
      <c r="A17" s="120"/>
      <c r="B17" s="121" t="s">
        <v>109</v>
      </c>
      <c r="C17" s="258"/>
      <c r="E17" s="113">
        <v>66.967979163474794</v>
      </c>
      <c r="F17" s="115">
        <v>21855</v>
      </c>
      <c r="G17" s="114">
        <v>21589</v>
      </c>
      <c r="H17" s="114">
        <v>22035</v>
      </c>
      <c r="I17" s="114">
        <v>21921</v>
      </c>
      <c r="J17" s="140">
        <v>21694</v>
      </c>
      <c r="K17" s="114">
        <v>161</v>
      </c>
      <c r="L17" s="116">
        <v>0.7421406840601088</v>
      </c>
    </row>
    <row r="18" spans="1:12" s="110" customFormat="1" ht="15" customHeight="1" x14ac:dyDescent="0.2">
      <c r="A18" s="120"/>
      <c r="B18" s="119"/>
      <c r="C18" s="258" t="s">
        <v>106</v>
      </c>
      <c r="E18" s="113">
        <v>52.44566460764127</v>
      </c>
      <c r="F18" s="115">
        <v>11462</v>
      </c>
      <c r="G18" s="114">
        <v>11268</v>
      </c>
      <c r="H18" s="114">
        <v>11645</v>
      </c>
      <c r="I18" s="114">
        <v>11637</v>
      </c>
      <c r="J18" s="140">
        <v>11453</v>
      </c>
      <c r="K18" s="114">
        <v>9</v>
      </c>
      <c r="L18" s="116">
        <v>7.8582030908932163E-2</v>
      </c>
    </row>
    <row r="19" spans="1:12" s="110" customFormat="1" ht="15" customHeight="1" x14ac:dyDescent="0.2">
      <c r="A19" s="120"/>
      <c r="B19" s="119"/>
      <c r="C19" s="258" t="s">
        <v>107</v>
      </c>
      <c r="E19" s="113">
        <v>47.55433539235873</v>
      </c>
      <c r="F19" s="115">
        <v>10393</v>
      </c>
      <c r="G19" s="114">
        <v>10321</v>
      </c>
      <c r="H19" s="114">
        <v>10390</v>
      </c>
      <c r="I19" s="114">
        <v>10284</v>
      </c>
      <c r="J19" s="140">
        <v>10241</v>
      </c>
      <c r="K19" s="114">
        <v>152</v>
      </c>
      <c r="L19" s="116">
        <v>1.484230055658627</v>
      </c>
    </row>
    <row r="20" spans="1:12" s="110" customFormat="1" ht="15" customHeight="1" x14ac:dyDescent="0.2">
      <c r="A20" s="120"/>
      <c r="B20" s="121" t="s">
        <v>110</v>
      </c>
      <c r="C20" s="258"/>
      <c r="E20" s="113">
        <v>20.805883254174965</v>
      </c>
      <c r="F20" s="115">
        <v>6790</v>
      </c>
      <c r="G20" s="114">
        <v>6677</v>
      </c>
      <c r="H20" s="114">
        <v>6759</v>
      </c>
      <c r="I20" s="114">
        <v>6596</v>
      </c>
      <c r="J20" s="140">
        <v>6443</v>
      </c>
      <c r="K20" s="114">
        <v>347</v>
      </c>
      <c r="L20" s="116">
        <v>5.3856898960111748</v>
      </c>
    </row>
    <row r="21" spans="1:12" s="110" customFormat="1" ht="15" customHeight="1" x14ac:dyDescent="0.2">
      <c r="A21" s="120"/>
      <c r="B21" s="119"/>
      <c r="C21" s="258" t="s">
        <v>106</v>
      </c>
      <c r="E21" s="113">
        <v>51.649484536082475</v>
      </c>
      <c r="F21" s="115">
        <v>3507</v>
      </c>
      <c r="G21" s="114">
        <v>3405</v>
      </c>
      <c r="H21" s="114">
        <v>3457</v>
      </c>
      <c r="I21" s="114">
        <v>3390</v>
      </c>
      <c r="J21" s="140">
        <v>3304</v>
      </c>
      <c r="K21" s="114">
        <v>203</v>
      </c>
      <c r="L21" s="116">
        <v>6.1440677966101696</v>
      </c>
    </row>
    <row r="22" spans="1:12" s="110" customFormat="1" ht="15" customHeight="1" x14ac:dyDescent="0.2">
      <c r="A22" s="120"/>
      <c r="B22" s="119"/>
      <c r="C22" s="258" t="s">
        <v>107</v>
      </c>
      <c r="E22" s="113">
        <v>48.350515463917525</v>
      </c>
      <c r="F22" s="115">
        <v>3283</v>
      </c>
      <c r="G22" s="114">
        <v>3272</v>
      </c>
      <c r="H22" s="114">
        <v>3302</v>
      </c>
      <c r="I22" s="114">
        <v>3206</v>
      </c>
      <c r="J22" s="140">
        <v>3139</v>
      </c>
      <c r="K22" s="114">
        <v>144</v>
      </c>
      <c r="L22" s="116">
        <v>4.5874482319209937</v>
      </c>
    </row>
    <row r="23" spans="1:12" s="110" customFormat="1" ht="15" customHeight="1" x14ac:dyDescent="0.2">
      <c r="A23" s="120"/>
      <c r="B23" s="121" t="s">
        <v>111</v>
      </c>
      <c r="C23" s="258"/>
      <c r="E23" s="113">
        <v>1.0111843113222001</v>
      </c>
      <c r="F23" s="115">
        <v>330</v>
      </c>
      <c r="G23" s="114">
        <v>341</v>
      </c>
      <c r="H23" s="114">
        <v>341</v>
      </c>
      <c r="I23" s="114">
        <v>321</v>
      </c>
      <c r="J23" s="140">
        <v>294</v>
      </c>
      <c r="K23" s="114">
        <v>36</v>
      </c>
      <c r="L23" s="116">
        <v>12.244897959183673</v>
      </c>
    </row>
    <row r="24" spans="1:12" s="110" customFormat="1" ht="15" customHeight="1" x14ac:dyDescent="0.2">
      <c r="A24" s="120"/>
      <c r="B24" s="119"/>
      <c r="C24" s="258" t="s">
        <v>106</v>
      </c>
      <c r="E24" s="113">
        <v>58.484848484848484</v>
      </c>
      <c r="F24" s="115">
        <v>193</v>
      </c>
      <c r="G24" s="114">
        <v>199</v>
      </c>
      <c r="H24" s="114">
        <v>199</v>
      </c>
      <c r="I24" s="114">
        <v>191</v>
      </c>
      <c r="J24" s="140">
        <v>171</v>
      </c>
      <c r="K24" s="114">
        <v>22</v>
      </c>
      <c r="L24" s="116">
        <v>12.865497076023392</v>
      </c>
    </row>
    <row r="25" spans="1:12" s="110" customFormat="1" ht="15" customHeight="1" x14ac:dyDescent="0.2">
      <c r="A25" s="120"/>
      <c r="B25" s="119"/>
      <c r="C25" s="258" t="s">
        <v>107</v>
      </c>
      <c r="E25" s="113">
        <v>41.515151515151516</v>
      </c>
      <c r="F25" s="115">
        <v>137</v>
      </c>
      <c r="G25" s="114">
        <v>142</v>
      </c>
      <c r="H25" s="114">
        <v>142</v>
      </c>
      <c r="I25" s="114">
        <v>130</v>
      </c>
      <c r="J25" s="140">
        <v>123</v>
      </c>
      <c r="K25" s="114">
        <v>14</v>
      </c>
      <c r="L25" s="116">
        <v>11.382113821138212</v>
      </c>
    </row>
    <row r="26" spans="1:12" s="110" customFormat="1" ht="15" customHeight="1" x14ac:dyDescent="0.2">
      <c r="A26" s="120"/>
      <c r="C26" s="121" t="s">
        <v>187</v>
      </c>
      <c r="D26" s="110" t="s">
        <v>188</v>
      </c>
      <c r="E26" s="113">
        <v>0.26045656503753639</v>
      </c>
      <c r="F26" s="115">
        <v>85</v>
      </c>
      <c r="G26" s="114">
        <v>86</v>
      </c>
      <c r="H26" s="114">
        <v>94</v>
      </c>
      <c r="I26" s="114">
        <v>77</v>
      </c>
      <c r="J26" s="140">
        <v>66</v>
      </c>
      <c r="K26" s="114">
        <v>19</v>
      </c>
      <c r="L26" s="116">
        <v>28.787878787878789</v>
      </c>
    </row>
    <row r="27" spans="1:12" s="110" customFormat="1" ht="15" customHeight="1" x14ac:dyDescent="0.2">
      <c r="A27" s="120"/>
      <c r="B27" s="119"/>
      <c r="D27" s="259" t="s">
        <v>106</v>
      </c>
      <c r="E27" s="113">
        <v>49.411764705882355</v>
      </c>
      <c r="F27" s="115">
        <v>42</v>
      </c>
      <c r="G27" s="114">
        <v>44</v>
      </c>
      <c r="H27" s="114">
        <v>46</v>
      </c>
      <c r="I27" s="114">
        <v>40</v>
      </c>
      <c r="J27" s="140">
        <v>33</v>
      </c>
      <c r="K27" s="114">
        <v>9</v>
      </c>
      <c r="L27" s="116">
        <v>27.272727272727273</v>
      </c>
    </row>
    <row r="28" spans="1:12" s="110" customFormat="1" ht="15" customHeight="1" x14ac:dyDescent="0.2">
      <c r="A28" s="120"/>
      <c r="B28" s="119"/>
      <c r="D28" s="259" t="s">
        <v>107</v>
      </c>
      <c r="E28" s="113">
        <v>50.588235294117645</v>
      </c>
      <c r="F28" s="115">
        <v>43</v>
      </c>
      <c r="G28" s="114">
        <v>42</v>
      </c>
      <c r="H28" s="114">
        <v>48</v>
      </c>
      <c r="I28" s="114">
        <v>37</v>
      </c>
      <c r="J28" s="140">
        <v>33</v>
      </c>
      <c r="K28" s="114">
        <v>10</v>
      </c>
      <c r="L28" s="116">
        <v>30.303030303030305</v>
      </c>
    </row>
    <row r="29" spans="1:12" s="110" customFormat="1" ht="24.95" customHeight="1" x14ac:dyDescent="0.2">
      <c r="A29" s="604" t="s">
        <v>189</v>
      </c>
      <c r="B29" s="605"/>
      <c r="C29" s="605"/>
      <c r="D29" s="606"/>
      <c r="E29" s="113">
        <v>90.173127010877892</v>
      </c>
      <c r="F29" s="115">
        <v>29428</v>
      </c>
      <c r="G29" s="114">
        <v>29340</v>
      </c>
      <c r="H29" s="114">
        <v>29833</v>
      </c>
      <c r="I29" s="114">
        <v>29316</v>
      </c>
      <c r="J29" s="140">
        <v>29145</v>
      </c>
      <c r="K29" s="114">
        <v>283</v>
      </c>
      <c r="L29" s="116">
        <v>0.97100703379653452</v>
      </c>
    </row>
    <row r="30" spans="1:12" s="110" customFormat="1" ht="15" customHeight="1" x14ac:dyDescent="0.2">
      <c r="A30" s="120"/>
      <c r="B30" s="119"/>
      <c r="C30" s="258" t="s">
        <v>106</v>
      </c>
      <c r="E30" s="113">
        <v>51.359249694168817</v>
      </c>
      <c r="F30" s="115">
        <v>15114</v>
      </c>
      <c r="G30" s="114">
        <v>15006</v>
      </c>
      <c r="H30" s="114">
        <v>15368</v>
      </c>
      <c r="I30" s="114">
        <v>15155</v>
      </c>
      <c r="J30" s="140">
        <v>15032</v>
      </c>
      <c r="K30" s="114">
        <v>82</v>
      </c>
      <c r="L30" s="116">
        <v>0.54550292708887704</v>
      </c>
    </row>
    <row r="31" spans="1:12" s="110" customFormat="1" ht="15" customHeight="1" x14ac:dyDescent="0.2">
      <c r="A31" s="120"/>
      <c r="B31" s="119"/>
      <c r="C31" s="258" t="s">
        <v>107</v>
      </c>
      <c r="E31" s="113">
        <v>48.640750305831183</v>
      </c>
      <c r="F31" s="115">
        <v>14314</v>
      </c>
      <c r="G31" s="114">
        <v>14334</v>
      </c>
      <c r="H31" s="114">
        <v>14465</v>
      </c>
      <c r="I31" s="114">
        <v>14161</v>
      </c>
      <c r="J31" s="140">
        <v>14113</v>
      </c>
      <c r="K31" s="114">
        <v>201</v>
      </c>
      <c r="L31" s="116">
        <v>1.4242188053567633</v>
      </c>
    </row>
    <row r="32" spans="1:12" s="110" customFormat="1" ht="15" customHeight="1" x14ac:dyDescent="0.2">
      <c r="A32" s="120"/>
      <c r="B32" s="119" t="s">
        <v>117</v>
      </c>
      <c r="C32" s="258"/>
      <c r="E32" s="113">
        <v>9.8115520147081359</v>
      </c>
      <c r="F32" s="115">
        <v>3202</v>
      </c>
      <c r="G32" s="114">
        <v>3004</v>
      </c>
      <c r="H32" s="114">
        <v>3206</v>
      </c>
      <c r="I32" s="114">
        <v>3143</v>
      </c>
      <c r="J32" s="140">
        <v>2932</v>
      </c>
      <c r="K32" s="114">
        <v>270</v>
      </c>
      <c r="L32" s="116">
        <v>9.2087312414733962</v>
      </c>
    </row>
    <row r="33" spans="1:12" s="110" customFormat="1" ht="15" customHeight="1" x14ac:dyDescent="0.2">
      <c r="A33" s="120"/>
      <c r="B33" s="119"/>
      <c r="C33" s="258" t="s">
        <v>106</v>
      </c>
      <c r="E33" s="113">
        <v>65.271705184259844</v>
      </c>
      <c r="F33" s="115">
        <v>2090</v>
      </c>
      <c r="G33" s="114">
        <v>1960</v>
      </c>
      <c r="H33" s="114">
        <v>2126</v>
      </c>
      <c r="I33" s="114">
        <v>2092</v>
      </c>
      <c r="J33" s="140">
        <v>1952</v>
      </c>
      <c r="K33" s="114">
        <v>138</v>
      </c>
      <c r="L33" s="116">
        <v>7.0696721311475406</v>
      </c>
    </row>
    <row r="34" spans="1:12" s="110" customFormat="1" ht="15" customHeight="1" x14ac:dyDescent="0.2">
      <c r="A34" s="120"/>
      <c r="B34" s="119"/>
      <c r="C34" s="258" t="s">
        <v>107</v>
      </c>
      <c r="E34" s="113">
        <v>34.728294815740163</v>
      </c>
      <c r="F34" s="115">
        <v>1112</v>
      </c>
      <c r="G34" s="114">
        <v>1044</v>
      </c>
      <c r="H34" s="114">
        <v>1080</v>
      </c>
      <c r="I34" s="114">
        <v>1051</v>
      </c>
      <c r="J34" s="140">
        <v>980</v>
      </c>
      <c r="K34" s="114">
        <v>132</v>
      </c>
      <c r="L34" s="116">
        <v>13.469387755102041</v>
      </c>
    </row>
    <row r="35" spans="1:12" s="110" customFormat="1" ht="24.95" customHeight="1" x14ac:dyDescent="0.2">
      <c r="A35" s="604" t="s">
        <v>190</v>
      </c>
      <c r="B35" s="605"/>
      <c r="C35" s="605"/>
      <c r="D35" s="606"/>
      <c r="E35" s="113">
        <v>68.831009652213879</v>
      </c>
      <c r="F35" s="115">
        <v>22463</v>
      </c>
      <c r="G35" s="114">
        <v>22283</v>
      </c>
      <c r="H35" s="114">
        <v>22958</v>
      </c>
      <c r="I35" s="114">
        <v>22552</v>
      </c>
      <c r="J35" s="140">
        <v>22331</v>
      </c>
      <c r="K35" s="114">
        <v>132</v>
      </c>
      <c r="L35" s="116">
        <v>0.59110653351842735</v>
      </c>
    </row>
    <row r="36" spans="1:12" s="110" customFormat="1" ht="15" customHeight="1" x14ac:dyDescent="0.2">
      <c r="A36" s="120"/>
      <c r="B36" s="119"/>
      <c r="C36" s="258" t="s">
        <v>106</v>
      </c>
      <c r="E36" s="113">
        <v>69.309531229132347</v>
      </c>
      <c r="F36" s="115">
        <v>15569</v>
      </c>
      <c r="G36" s="114">
        <v>15365</v>
      </c>
      <c r="H36" s="114">
        <v>15880</v>
      </c>
      <c r="I36" s="114">
        <v>15648</v>
      </c>
      <c r="J36" s="140">
        <v>15468</v>
      </c>
      <c r="K36" s="114">
        <v>101</v>
      </c>
      <c r="L36" s="116">
        <v>0.65296095164209977</v>
      </c>
    </row>
    <row r="37" spans="1:12" s="110" customFormat="1" ht="15" customHeight="1" x14ac:dyDescent="0.2">
      <c r="A37" s="120"/>
      <c r="B37" s="119"/>
      <c r="C37" s="258" t="s">
        <v>107</v>
      </c>
      <c r="E37" s="113">
        <v>30.69046877086765</v>
      </c>
      <c r="F37" s="115">
        <v>6894</v>
      </c>
      <c r="G37" s="114">
        <v>6918</v>
      </c>
      <c r="H37" s="114">
        <v>7078</v>
      </c>
      <c r="I37" s="114">
        <v>6904</v>
      </c>
      <c r="J37" s="140">
        <v>6863</v>
      </c>
      <c r="K37" s="114">
        <v>31</v>
      </c>
      <c r="L37" s="116">
        <v>0.45169750837826023</v>
      </c>
    </row>
    <row r="38" spans="1:12" s="110" customFormat="1" ht="15" customHeight="1" x14ac:dyDescent="0.2">
      <c r="A38" s="120"/>
      <c r="B38" s="119" t="s">
        <v>182</v>
      </c>
      <c r="C38" s="258"/>
      <c r="E38" s="113">
        <v>31.168990347786121</v>
      </c>
      <c r="F38" s="115">
        <v>10172</v>
      </c>
      <c r="G38" s="114">
        <v>10064</v>
      </c>
      <c r="H38" s="114">
        <v>10084</v>
      </c>
      <c r="I38" s="114">
        <v>9910</v>
      </c>
      <c r="J38" s="140">
        <v>9750</v>
      </c>
      <c r="K38" s="114">
        <v>422</v>
      </c>
      <c r="L38" s="116">
        <v>4.3282051282051279</v>
      </c>
    </row>
    <row r="39" spans="1:12" s="110" customFormat="1" ht="15" customHeight="1" x14ac:dyDescent="0.2">
      <c r="A39" s="120"/>
      <c r="B39" s="119"/>
      <c r="C39" s="258" t="s">
        <v>106</v>
      </c>
      <c r="E39" s="113">
        <v>16.122689736531655</v>
      </c>
      <c r="F39" s="115">
        <v>1640</v>
      </c>
      <c r="G39" s="114">
        <v>1604</v>
      </c>
      <c r="H39" s="114">
        <v>1617</v>
      </c>
      <c r="I39" s="114">
        <v>1602</v>
      </c>
      <c r="J39" s="140">
        <v>1520</v>
      </c>
      <c r="K39" s="114">
        <v>120</v>
      </c>
      <c r="L39" s="116">
        <v>7.8947368421052628</v>
      </c>
    </row>
    <row r="40" spans="1:12" s="110" customFormat="1" ht="15" customHeight="1" x14ac:dyDescent="0.2">
      <c r="A40" s="120"/>
      <c r="B40" s="119"/>
      <c r="C40" s="258" t="s">
        <v>107</v>
      </c>
      <c r="E40" s="113">
        <v>83.877310263468345</v>
      </c>
      <c r="F40" s="115">
        <v>8532</v>
      </c>
      <c r="G40" s="114">
        <v>8460</v>
      </c>
      <c r="H40" s="114">
        <v>8467</v>
      </c>
      <c r="I40" s="114">
        <v>8308</v>
      </c>
      <c r="J40" s="140">
        <v>8230</v>
      </c>
      <c r="K40" s="114">
        <v>302</v>
      </c>
      <c r="L40" s="116">
        <v>3.6695018226002429</v>
      </c>
    </row>
    <row r="41" spans="1:12" s="110" customFormat="1" ht="24.75" customHeight="1" x14ac:dyDescent="0.2">
      <c r="A41" s="604" t="s">
        <v>518</v>
      </c>
      <c r="B41" s="605"/>
      <c r="C41" s="605"/>
      <c r="D41" s="606"/>
      <c r="E41" s="113">
        <v>4.1397272866554315</v>
      </c>
      <c r="F41" s="115">
        <v>1351</v>
      </c>
      <c r="G41" s="114">
        <v>1513</v>
      </c>
      <c r="H41" s="114">
        <v>1554</v>
      </c>
      <c r="I41" s="114">
        <v>1362</v>
      </c>
      <c r="J41" s="140">
        <v>1403</v>
      </c>
      <c r="K41" s="114">
        <v>-52</v>
      </c>
      <c r="L41" s="116">
        <v>-3.7063435495367072</v>
      </c>
    </row>
    <row r="42" spans="1:12" s="110" customFormat="1" ht="15" customHeight="1" x14ac:dyDescent="0.2">
      <c r="A42" s="120"/>
      <c r="B42" s="119"/>
      <c r="C42" s="258" t="s">
        <v>106</v>
      </c>
      <c r="E42" s="113">
        <v>58.179126572908956</v>
      </c>
      <c r="F42" s="115">
        <v>786</v>
      </c>
      <c r="G42" s="114">
        <v>907</v>
      </c>
      <c r="H42" s="114">
        <v>937</v>
      </c>
      <c r="I42" s="114">
        <v>825</v>
      </c>
      <c r="J42" s="140">
        <v>854</v>
      </c>
      <c r="K42" s="114">
        <v>-68</v>
      </c>
      <c r="L42" s="116">
        <v>-7.9625292740046838</v>
      </c>
    </row>
    <row r="43" spans="1:12" s="110" customFormat="1" ht="15" customHeight="1" x14ac:dyDescent="0.2">
      <c r="A43" s="123"/>
      <c r="B43" s="124"/>
      <c r="C43" s="260" t="s">
        <v>107</v>
      </c>
      <c r="D43" s="261"/>
      <c r="E43" s="125">
        <v>41.820873427091044</v>
      </c>
      <c r="F43" s="143">
        <v>565</v>
      </c>
      <c r="G43" s="144">
        <v>606</v>
      </c>
      <c r="H43" s="144">
        <v>617</v>
      </c>
      <c r="I43" s="144">
        <v>537</v>
      </c>
      <c r="J43" s="145">
        <v>549</v>
      </c>
      <c r="K43" s="144">
        <v>16</v>
      </c>
      <c r="L43" s="146">
        <v>2.9143897996357011</v>
      </c>
    </row>
    <row r="44" spans="1:12" s="110" customFormat="1" ht="45.75" customHeight="1" x14ac:dyDescent="0.2">
      <c r="A44" s="604" t="s">
        <v>191</v>
      </c>
      <c r="B44" s="605"/>
      <c r="C44" s="605"/>
      <c r="D44" s="606"/>
      <c r="E44" s="113">
        <v>0.86716715183085646</v>
      </c>
      <c r="F44" s="115">
        <v>283</v>
      </c>
      <c r="G44" s="114">
        <v>286</v>
      </c>
      <c r="H44" s="114">
        <v>289</v>
      </c>
      <c r="I44" s="114">
        <v>282</v>
      </c>
      <c r="J44" s="140">
        <v>286</v>
      </c>
      <c r="K44" s="114">
        <v>-3</v>
      </c>
      <c r="L44" s="116">
        <v>-1.048951048951049</v>
      </c>
    </row>
    <row r="45" spans="1:12" s="110" customFormat="1" ht="15" customHeight="1" x14ac:dyDescent="0.2">
      <c r="A45" s="120"/>
      <c r="B45" s="119"/>
      <c r="C45" s="258" t="s">
        <v>106</v>
      </c>
      <c r="E45" s="113">
        <v>51.943462897526501</v>
      </c>
      <c r="F45" s="115">
        <v>147</v>
      </c>
      <c r="G45" s="114">
        <v>151</v>
      </c>
      <c r="H45" s="114">
        <v>151</v>
      </c>
      <c r="I45" s="114">
        <v>151</v>
      </c>
      <c r="J45" s="140">
        <v>153</v>
      </c>
      <c r="K45" s="114">
        <v>-6</v>
      </c>
      <c r="L45" s="116">
        <v>-3.9215686274509802</v>
      </c>
    </row>
    <row r="46" spans="1:12" s="110" customFormat="1" ht="15" customHeight="1" x14ac:dyDescent="0.2">
      <c r="A46" s="123"/>
      <c r="B46" s="124"/>
      <c r="C46" s="260" t="s">
        <v>107</v>
      </c>
      <c r="D46" s="261"/>
      <c r="E46" s="125">
        <v>48.056537102473499</v>
      </c>
      <c r="F46" s="143">
        <v>136</v>
      </c>
      <c r="G46" s="144">
        <v>135</v>
      </c>
      <c r="H46" s="144">
        <v>138</v>
      </c>
      <c r="I46" s="144">
        <v>131</v>
      </c>
      <c r="J46" s="145">
        <v>133</v>
      </c>
      <c r="K46" s="144">
        <v>3</v>
      </c>
      <c r="L46" s="146">
        <v>2.255639097744361</v>
      </c>
    </row>
    <row r="47" spans="1:12" s="110" customFormat="1" ht="39" customHeight="1" x14ac:dyDescent="0.2">
      <c r="A47" s="604" t="s">
        <v>519</v>
      </c>
      <c r="B47" s="607"/>
      <c r="C47" s="607"/>
      <c r="D47" s="608"/>
      <c r="E47" s="113">
        <v>0.12563199019457638</v>
      </c>
      <c r="F47" s="115">
        <v>41</v>
      </c>
      <c r="G47" s="114">
        <v>42</v>
      </c>
      <c r="H47" s="114">
        <v>34</v>
      </c>
      <c r="I47" s="114">
        <v>38</v>
      </c>
      <c r="J47" s="140">
        <v>39</v>
      </c>
      <c r="K47" s="114">
        <v>2</v>
      </c>
      <c r="L47" s="116">
        <v>5.1282051282051286</v>
      </c>
    </row>
    <row r="48" spans="1:12" s="110" customFormat="1" ht="15" customHeight="1" x14ac:dyDescent="0.2">
      <c r="A48" s="120"/>
      <c r="B48" s="119"/>
      <c r="C48" s="258" t="s">
        <v>106</v>
      </c>
      <c r="E48" s="113">
        <v>46.341463414634148</v>
      </c>
      <c r="F48" s="115">
        <v>19</v>
      </c>
      <c r="G48" s="114">
        <v>18</v>
      </c>
      <c r="H48" s="114">
        <v>11</v>
      </c>
      <c r="I48" s="114">
        <v>15</v>
      </c>
      <c r="J48" s="140">
        <v>17</v>
      </c>
      <c r="K48" s="114">
        <v>2</v>
      </c>
      <c r="L48" s="116">
        <v>11.764705882352942</v>
      </c>
    </row>
    <row r="49" spans="1:12" s="110" customFormat="1" ht="15" customHeight="1" x14ac:dyDescent="0.2">
      <c r="A49" s="123"/>
      <c r="B49" s="124"/>
      <c r="C49" s="260" t="s">
        <v>107</v>
      </c>
      <c r="D49" s="261"/>
      <c r="E49" s="125">
        <v>53.658536585365852</v>
      </c>
      <c r="F49" s="143">
        <v>22</v>
      </c>
      <c r="G49" s="144">
        <v>24</v>
      </c>
      <c r="H49" s="144">
        <v>23</v>
      </c>
      <c r="I49" s="144">
        <v>23</v>
      </c>
      <c r="J49" s="145">
        <v>22</v>
      </c>
      <c r="K49" s="144">
        <v>0</v>
      </c>
      <c r="L49" s="146">
        <v>0</v>
      </c>
    </row>
    <row r="50" spans="1:12" s="110" customFormat="1" ht="24.95" customHeight="1" x14ac:dyDescent="0.2">
      <c r="A50" s="609" t="s">
        <v>192</v>
      </c>
      <c r="B50" s="610"/>
      <c r="C50" s="610"/>
      <c r="D50" s="611"/>
      <c r="E50" s="262">
        <v>11.132220009192585</v>
      </c>
      <c r="F50" s="263">
        <v>3633</v>
      </c>
      <c r="G50" s="264">
        <v>3667</v>
      </c>
      <c r="H50" s="264">
        <v>3852</v>
      </c>
      <c r="I50" s="264">
        <v>3607</v>
      </c>
      <c r="J50" s="265">
        <v>3620</v>
      </c>
      <c r="K50" s="263">
        <v>13</v>
      </c>
      <c r="L50" s="266">
        <v>0.35911602209944754</v>
      </c>
    </row>
    <row r="51" spans="1:12" s="110" customFormat="1" ht="15" customHeight="1" x14ac:dyDescent="0.2">
      <c r="A51" s="120"/>
      <c r="B51" s="119"/>
      <c r="C51" s="258" t="s">
        <v>106</v>
      </c>
      <c r="E51" s="113">
        <v>56.619873382879163</v>
      </c>
      <c r="F51" s="115">
        <v>2057</v>
      </c>
      <c r="G51" s="114">
        <v>2064</v>
      </c>
      <c r="H51" s="114">
        <v>2179</v>
      </c>
      <c r="I51" s="114">
        <v>2061</v>
      </c>
      <c r="J51" s="140">
        <v>2041</v>
      </c>
      <c r="K51" s="114">
        <v>16</v>
      </c>
      <c r="L51" s="116">
        <v>0.78392944634982853</v>
      </c>
    </row>
    <row r="52" spans="1:12" s="110" customFormat="1" ht="15" customHeight="1" x14ac:dyDescent="0.2">
      <c r="A52" s="120"/>
      <c r="B52" s="119"/>
      <c r="C52" s="258" t="s">
        <v>107</v>
      </c>
      <c r="E52" s="113">
        <v>43.380126617120837</v>
      </c>
      <c r="F52" s="115">
        <v>1576</v>
      </c>
      <c r="G52" s="114">
        <v>1603</v>
      </c>
      <c r="H52" s="114">
        <v>1673</v>
      </c>
      <c r="I52" s="114">
        <v>1546</v>
      </c>
      <c r="J52" s="140">
        <v>1579</v>
      </c>
      <c r="K52" s="114">
        <v>-3</v>
      </c>
      <c r="L52" s="116">
        <v>-0.18999366687777075</v>
      </c>
    </row>
    <row r="53" spans="1:12" s="110" customFormat="1" ht="15" customHeight="1" x14ac:dyDescent="0.2">
      <c r="A53" s="120"/>
      <c r="B53" s="119"/>
      <c r="C53" s="258" t="s">
        <v>187</v>
      </c>
      <c r="D53" s="110" t="s">
        <v>193</v>
      </c>
      <c r="E53" s="113">
        <v>26.396917148362235</v>
      </c>
      <c r="F53" s="115">
        <v>959</v>
      </c>
      <c r="G53" s="114">
        <v>1092</v>
      </c>
      <c r="H53" s="114">
        <v>1152</v>
      </c>
      <c r="I53" s="114">
        <v>904</v>
      </c>
      <c r="J53" s="140">
        <v>984</v>
      </c>
      <c r="K53" s="114">
        <v>-25</v>
      </c>
      <c r="L53" s="116">
        <v>-2.5406504065040649</v>
      </c>
    </row>
    <row r="54" spans="1:12" s="110" customFormat="1" ht="15" customHeight="1" x14ac:dyDescent="0.2">
      <c r="A54" s="120"/>
      <c r="B54" s="119"/>
      <c r="D54" s="267" t="s">
        <v>194</v>
      </c>
      <c r="E54" s="113">
        <v>60.271115745568302</v>
      </c>
      <c r="F54" s="115">
        <v>578</v>
      </c>
      <c r="G54" s="114">
        <v>652</v>
      </c>
      <c r="H54" s="114">
        <v>703</v>
      </c>
      <c r="I54" s="114">
        <v>570</v>
      </c>
      <c r="J54" s="140">
        <v>618</v>
      </c>
      <c r="K54" s="114">
        <v>-40</v>
      </c>
      <c r="L54" s="116">
        <v>-6.4724919093851137</v>
      </c>
    </row>
    <row r="55" spans="1:12" s="110" customFormat="1" ht="15" customHeight="1" x14ac:dyDescent="0.2">
      <c r="A55" s="120"/>
      <c r="B55" s="119"/>
      <c r="D55" s="267" t="s">
        <v>195</v>
      </c>
      <c r="E55" s="113">
        <v>39.728884254431698</v>
      </c>
      <c r="F55" s="115">
        <v>381</v>
      </c>
      <c r="G55" s="114">
        <v>440</v>
      </c>
      <c r="H55" s="114">
        <v>449</v>
      </c>
      <c r="I55" s="114">
        <v>334</v>
      </c>
      <c r="J55" s="140">
        <v>366</v>
      </c>
      <c r="K55" s="114">
        <v>15</v>
      </c>
      <c r="L55" s="116">
        <v>4.0983606557377046</v>
      </c>
    </row>
    <row r="56" spans="1:12" s="110" customFormat="1" ht="15" customHeight="1" x14ac:dyDescent="0.2">
      <c r="A56" s="120"/>
      <c r="B56" s="119" t="s">
        <v>196</v>
      </c>
      <c r="C56" s="258"/>
      <c r="E56" s="113">
        <v>66.80557683468669</v>
      </c>
      <c r="F56" s="115">
        <v>21802</v>
      </c>
      <c r="G56" s="114">
        <v>21565</v>
      </c>
      <c r="H56" s="114">
        <v>21949</v>
      </c>
      <c r="I56" s="114">
        <v>21722</v>
      </c>
      <c r="J56" s="140">
        <v>21494</v>
      </c>
      <c r="K56" s="114">
        <v>308</v>
      </c>
      <c r="L56" s="116">
        <v>1.4329580348004094</v>
      </c>
    </row>
    <row r="57" spans="1:12" s="110" customFormat="1" ht="15" customHeight="1" x14ac:dyDescent="0.2">
      <c r="A57" s="120"/>
      <c r="B57" s="119"/>
      <c r="C57" s="258" t="s">
        <v>106</v>
      </c>
      <c r="E57" s="113">
        <v>50.421979634895884</v>
      </c>
      <c r="F57" s="115">
        <v>10993</v>
      </c>
      <c r="G57" s="114">
        <v>10803</v>
      </c>
      <c r="H57" s="114">
        <v>11093</v>
      </c>
      <c r="I57" s="114">
        <v>11008</v>
      </c>
      <c r="J57" s="140">
        <v>10888</v>
      </c>
      <c r="K57" s="114">
        <v>105</v>
      </c>
      <c r="L57" s="116">
        <v>0.96436443791329907</v>
      </c>
    </row>
    <row r="58" spans="1:12" s="110" customFormat="1" ht="15" customHeight="1" x14ac:dyDescent="0.2">
      <c r="A58" s="120"/>
      <c r="B58" s="119"/>
      <c r="C58" s="258" t="s">
        <v>107</v>
      </c>
      <c r="E58" s="113">
        <v>49.578020365104116</v>
      </c>
      <c r="F58" s="115">
        <v>10809</v>
      </c>
      <c r="G58" s="114">
        <v>10762</v>
      </c>
      <c r="H58" s="114">
        <v>10856</v>
      </c>
      <c r="I58" s="114">
        <v>10714</v>
      </c>
      <c r="J58" s="140">
        <v>10606</v>
      </c>
      <c r="K58" s="114">
        <v>203</v>
      </c>
      <c r="L58" s="116">
        <v>1.9140109372053555</v>
      </c>
    </row>
    <row r="59" spans="1:12" s="110" customFormat="1" ht="15" customHeight="1" x14ac:dyDescent="0.2">
      <c r="A59" s="120"/>
      <c r="B59" s="119"/>
      <c r="C59" s="258" t="s">
        <v>105</v>
      </c>
      <c r="D59" s="110" t="s">
        <v>197</v>
      </c>
      <c r="E59" s="113">
        <v>91.698009356939735</v>
      </c>
      <c r="F59" s="115">
        <v>19992</v>
      </c>
      <c r="G59" s="114">
        <v>19781</v>
      </c>
      <c r="H59" s="114">
        <v>20141</v>
      </c>
      <c r="I59" s="114">
        <v>19939</v>
      </c>
      <c r="J59" s="140">
        <v>19740</v>
      </c>
      <c r="K59" s="114">
        <v>252</v>
      </c>
      <c r="L59" s="116">
        <v>1.2765957446808511</v>
      </c>
    </row>
    <row r="60" spans="1:12" s="110" customFormat="1" ht="15" customHeight="1" x14ac:dyDescent="0.2">
      <c r="A60" s="120"/>
      <c r="B60" s="119"/>
      <c r="C60" s="258"/>
      <c r="D60" s="267" t="s">
        <v>198</v>
      </c>
      <c r="E60" s="113">
        <v>48.999599839935975</v>
      </c>
      <c r="F60" s="115">
        <v>9796</v>
      </c>
      <c r="G60" s="114">
        <v>9633</v>
      </c>
      <c r="H60" s="114">
        <v>9907</v>
      </c>
      <c r="I60" s="114">
        <v>9823</v>
      </c>
      <c r="J60" s="140">
        <v>9712</v>
      </c>
      <c r="K60" s="114">
        <v>84</v>
      </c>
      <c r="L60" s="116">
        <v>0.86490939044481052</v>
      </c>
    </row>
    <row r="61" spans="1:12" s="110" customFormat="1" ht="15" customHeight="1" x14ac:dyDescent="0.2">
      <c r="A61" s="120"/>
      <c r="B61" s="119"/>
      <c r="C61" s="258"/>
      <c r="D61" s="267" t="s">
        <v>199</v>
      </c>
      <c r="E61" s="113">
        <v>51.000400160064025</v>
      </c>
      <c r="F61" s="115">
        <v>10196</v>
      </c>
      <c r="G61" s="114">
        <v>10148</v>
      </c>
      <c r="H61" s="114">
        <v>10234</v>
      </c>
      <c r="I61" s="114">
        <v>10116</v>
      </c>
      <c r="J61" s="140">
        <v>10028</v>
      </c>
      <c r="K61" s="114">
        <v>168</v>
      </c>
      <c r="L61" s="116">
        <v>1.675309134423614</v>
      </c>
    </row>
    <row r="62" spans="1:12" s="110" customFormat="1" ht="15" customHeight="1" x14ac:dyDescent="0.2">
      <c r="A62" s="120"/>
      <c r="B62" s="119"/>
      <c r="C62" s="258"/>
      <c r="D62" s="258" t="s">
        <v>200</v>
      </c>
      <c r="E62" s="113">
        <v>8.3019906430602699</v>
      </c>
      <c r="F62" s="115">
        <v>1810</v>
      </c>
      <c r="G62" s="114">
        <v>1784</v>
      </c>
      <c r="H62" s="114">
        <v>1808</v>
      </c>
      <c r="I62" s="114">
        <v>1783</v>
      </c>
      <c r="J62" s="140">
        <v>1754</v>
      </c>
      <c r="K62" s="114">
        <v>56</v>
      </c>
      <c r="L62" s="116">
        <v>3.1927023945267958</v>
      </c>
    </row>
    <row r="63" spans="1:12" s="110" customFormat="1" ht="15" customHeight="1" x14ac:dyDescent="0.2">
      <c r="A63" s="120"/>
      <c r="B63" s="119"/>
      <c r="C63" s="258"/>
      <c r="D63" s="267" t="s">
        <v>198</v>
      </c>
      <c r="E63" s="113">
        <v>66.132596685082873</v>
      </c>
      <c r="F63" s="115">
        <v>1197</v>
      </c>
      <c r="G63" s="114">
        <v>1170</v>
      </c>
      <c r="H63" s="114">
        <v>1186</v>
      </c>
      <c r="I63" s="114">
        <v>1185</v>
      </c>
      <c r="J63" s="140">
        <v>1176</v>
      </c>
      <c r="K63" s="114">
        <v>21</v>
      </c>
      <c r="L63" s="116">
        <v>1.7857142857142858</v>
      </c>
    </row>
    <row r="64" spans="1:12" s="110" customFormat="1" ht="15" customHeight="1" x14ac:dyDescent="0.2">
      <c r="A64" s="120"/>
      <c r="B64" s="119"/>
      <c r="C64" s="258"/>
      <c r="D64" s="267" t="s">
        <v>199</v>
      </c>
      <c r="E64" s="113">
        <v>33.867403314917127</v>
      </c>
      <c r="F64" s="115">
        <v>613</v>
      </c>
      <c r="G64" s="114">
        <v>614</v>
      </c>
      <c r="H64" s="114">
        <v>622</v>
      </c>
      <c r="I64" s="114">
        <v>598</v>
      </c>
      <c r="J64" s="140">
        <v>578</v>
      </c>
      <c r="K64" s="114">
        <v>35</v>
      </c>
      <c r="L64" s="116">
        <v>6.0553633217993079</v>
      </c>
    </row>
    <row r="65" spans="1:12" s="110" customFormat="1" ht="15" customHeight="1" x14ac:dyDescent="0.2">
      <c r="A65" s="120"/>
      <c r="B65" s="119" t="s">
        <v>201</v>
      </c>
      <c r="C65" s="258"/>
      <c r="E65" s="113">
        <v>14.242377815229048</v>
      </c>
      <c r="F65" s="115">
        <v>4648</v>
      </c>
      <c r="G65" s="114">
        <v>4637</v>
      </c>
      <c r="H65" s="114">
        <v>4609</v>
      </c>
      <c r="I65" s="114">
        <v>4516</v>
      </c>
      <c r="J65" s="140">
        <v>4427</v>
      </c>
      <c r="K65" s="114">
        <v>221</v>
      </c>
      <c r="L65" s="116">
        <v>4.9920939688276489</v>
      </c>
    </row>
    <row r="66" spans="1:12" s="110" customFormat="1" ht="15" customHeight="1" x14ac:dyDescent="0.2">
      <c r="A66" s="120"/>
      <c r="B66" s="119"/>
      <c r="C66" s="258" t="s">
        <v>106</v>
      </c>
      <c r="E66" s="113">
        <v>57.809810671256457</v>
      </c>
      <c r="F66" s="115">
        <v>2687</v>
      </c>
      <c r="G66" s="114">
        <v>2693</v>
      </c>
      <c r="H66" s="114">
        <v>2696</v>
      </c>
      <c r="I66" s="114">
        <v>2648</v>
      </c>
      <c r="J66" s="140">
        <v>2578</v>
      </c>
      <c r="K66" s="114">
        <v>109</v>
      </c>
      <c r="L66" s="116">
        <v>4.2280837858805276</v>
      </c>
    </row>
    <row r="67" spans="1:12" s="110" customFormat="1" ht="15" customHeight="1" x14ac:dyDescent="0.2">
      <c r="A67" s="120"/>
      <c r="B67" s="119"/>
      <c r="C67" s="258" t="s">
        <v>107</v>
      </c>
      <c r="E67" s="113">
        <v>42.190189328743543</v>
      </c>
      <c r="F67" s="115">
        <v>1961</v>
      </c>
      <c r="G67" s="114">
        <v>1944</v>
      </c>
      <c r="H67" s="114">
        <v>1913</v>
      </c>
      <c r="I67" s="114">
        <v>1868</v>
      </c>
      <c r="J67" s="140">
        <v>1849</v>
      </c>
      <c r="K67" s="114">
        <v>112</v>
      </c>
      <c r="L67" s="116">
        <v>6.0573282855597617</v>
      </c>
    </row>
    <row r="68" spans="1:12" s="110" customFormat="1" ht="15" customHeight="1" x14ac:dyDescent="0.2">
      <c r="A68" s="120"/>
      <c r="B68" s="119"/>
      <c r="C68" s="258" t="s">
        <v>105</v>
      </c>
      <c r="D68" s="110" t="s">
        <v>202</v>
      </c>
      <c r="E68" s="113">
        <v>16.222030981067125</v>
      </c>
      <c r="F68" s="115">
        <v>754</v>
      </c>
      <c r="G68" s="114">
        <v>739</v>
      </c>
      <c r="H68" s="114">
        <v>708</v>
      </c>
      <c r="I68" s="114">
        <v>663</v>
      </c>
      <c r="J68" s="140">
        <v>627</v>
      </c>
      <c r="K68" s="114">
        <v>127</v>
      </c>
      <c r="L68" s="116">
        <v>20.25518341307815</v>
      </c>
    </row>
    <row r="69" spans="1:12" s="110" customFormat="1" ht="15" customHeight="1" x14ac:dyDescent="0.2">
      <c r="A69" s="120"/>
      <c r="B69" s="119"/>
      <c r="C69" s="258"/>
      <c r="D69" s="267" t="s">
        <v>198</v>
      </c>
      <c r="E69" s="113">
        <v>50</v>
      </c>
      <c r="F69" s="115">
        <v>377</v>
      </c>
      <c r="G69" s="114">
        <v>361</v>
      </c>
      <c r="H69" s="114">
        <v>350</v>
      </c>
      <c r="I69" s="114">
        <v>316</v>
      </c>
      <c r="J69" s="140">
        <v>296</v>
      </c>
      <c r="K69" s="114">
        <v>81</v>
      </c>
      <c r="L69" s="116">
        <v>27.364864864864863</v>
      </c>
    </row>
    <row r="70" spans="1:12" s="110" customFormat="1" ht="15" customHeight="1" x14ac:dyDescent="0.2">
      <c r="A70" s="120"/>
      <c r="B70" s="119"/>
      <c r="C70" s="258"/>
      <c r="D70" s="267" t="s">
        <v>199</v>
      </c>
      <c r="E70" s="113">
        <v>50</v>
      </c>
      <c r="F70" s="115">
        <v>377</v>
      </c>
      <c r="G70" s="114">
        <v>378</v>
      </c>
      <c r="H70" s="114">
        <v>358</v>
      </c>
      <c r="I70" s="114">
        <v>347</v>
      </c>
      <c r="J70" s="140">
        <v>331</v>
      </c>
      <c r="K70" s="114">
        <v>46</v>
      </c>
      <c r="L70" s="116">
        <v>13.897280966767372</v>
      </c>
    </row>
    <row r="71" spans="1:12" s="110" customFormat="1" ht="15" customHeight="1" x14ac:dyDescent="0.2">
      <c r="A71" s="120"/>
      <c r="B71" s="119"/>
      <c r="C71" s="258"/>
      <c r="D71" s="110" t="s">
        <v>203</v>
      </c>
      <c r="E71" s="113">
        <v>76.484509466437174</v>
      </c>
      <c r="F71" s="115">
        <v>3555</v>
      </c>
      <c r="G71" s="114">
        <v>3559</v>
      </c>
      <c r="H71" s="114">
        <v>3565</v>
      </c>
      <c r="I71" s="114">
        <v>3526</v>
      </c>
      <c r="J71" s="140">
        <v>3483</v>
      </c>
      <c r="K71" s="114">
        <v>72</v>
      </c>
      <c r="L71" s="116">
        <v>2.0671834625322996</v>
      </c>
    </row>
    <row r="72" spans="1:12" s="110" customFormat="1" ht="15" customHeight="1" x14ac:dyDescent="0.2">
      <c r="A72" s="120"/>
      <c r="B72" s="119"/>
      <c r="C72" s="258"/>
      <c r="D72" s="267" t="s">
        <v>198</v>
      </c>
      <c r="E72" s="113">
        <v>59.634317862165965</v>
      </c>
      <c r="F72" s="115">
        <v>2120</v>
      </c>
      <c r="G72" s="114">
        <v>2136</v>
      </c>
      <c r="H72" s="114">
        <v>2150</v>
      </c>
      <c r="I72" s="114">
        <v>2144</v>
      </c>
      <c r="J72" s="140">
        <v>2105</v>
      </c>
      <c r="K72" s="114">
        <v>15</v>
      </c>
      <c r="L72" s="116">
        <v>0.71258907363420432</v>
      </c>
    </row>
    <row r="73" spans="1:12" s="110" customFormat="1" ht="15" customHeight="1" x14ac:dyDescent="0.2">
      <c r="A73" s="120"/>
      <c r="B73" s="119"/>
      <c r="C73" s="258"/>
      <c r="D73" s="267" t="s">
        <v>199</v>
      </c>
      <c r="E73" s="113">
        <v>40.365682137834035</v>
      </c>
      <c r="F73" s="115">
        <v>1435</v>
      </c>
      <c r="G73" s="114">
        <v>1423</v>
      </c>
      <c r="H73" s="114">
        <v>1415</v>
      </c>
      <c r="I73" s="114">
        <v>1382</v>
      </c>
      <c r="J73" s="140">
        <v>1378</v>
      </c>
      <c r="K73" s="114">
        <v>57</v>
      </c>
      <c r="L73" s="116">
        <v>4.1364296081277212</v>
      </c>
    </row>
    <row r="74" spans="1:12" s="110" customFormat="1" ht="15" customHeight="1" x14ac:dyDescent="0.2">
      <c r="A74" s="120"/>
      <c r="B74" s="119"/>
      <c r="C74" s="258"/>
      <c r="D74" s="110" t="s">
        <v>204</v>
      </c>
      <c r="E74" s="113">
        <v>7.2934595524956967</v>
      </c>
      <c r="F74" s="115">
        <v>339</v>
      </c>
      <c r="G74" s="114">
        <v>339</v>
      </c>
      <c r="H74" s="114">
        <v>336</v>
      </c>
      <c r="I74" s="114">
        <v>327</v>
      </c>
      <c r="J74" s="140">
        <v>317</v>
      </c>
      <c r="K74" s="114">
        <v>22</v>
      </c>
      <c r="L74" s="116">
        <v>6.9400630914826502</v>
      </c>
    </row>
    <row r="75" spans="1:12" s="110" customFormat="1" ht="15" customHeight="1" x14ac:dyDescent="0.2">
      <c r="A75" s="120"/>
      <c r="B75" s="119"/>
      <c r="C75" s="258"/>
      <c r="D75" s="267" t="s">
        <v>198</v>
      </c>
      <c r="E75" s="113">
        <v>56.047197640117993</v>
      </c>
      <c r="F75" s="115">
        <v>190</v>
      </c>
      <c r="G75" s="114">
        <v>196</v>
      </c>
      <c r="H75" s="114">
        <v>196</v>
      </c>
      <c r="I75" s="114">
        <v>188</v>
      </c>
      <c r="J75" s="140">
        <v>177</v>
      </c>
      <c r="K75" s="114">
        <v>13</v>
      </c>
      <c r="L75" s="116">
        <v>7.3446327683615822</v>
      </c>
    </row>
    <row r="76" spans="1:12" s="110" customFormat="1" ht="15" customHeight="1" x14ac:dyDescent="0.2">
      <c r="A76" s="120"/>
      <c r="B76" s="119"/>
      <c r="C76" s="258"/>
      <c r="D76" s="267" t="s">
        <v>199</v>
      </c>
      <c r="E76" s="113">
        <v>43.952802359882007</v>
      </c>
      <c r="F76" s="115">
        <v>149</v>
      </c>
      <c r="G76" s="114">
        <v>143</v>
      </c>
      <c r="H76" s="114">
        <v>140</v>
      </c>
      <c r="I76" s="114">
        <v>139</v>
      </c>
      <c r="J76" s="140">
        <v>140</v>
      </c>
      <c r="K76" s="114">
        <v>9</v>
      </c>
      <c r="L76" s="116">
        <v>6.4285714285714288</v>
      </c>
    </row>
    <row r="77" spans="1:12" s="110" customFormat="1" ht="15" customHeight="1" x14ac:dyDescent="0.2">
      <c r="A77" s="534"/>
      <c r="B77" s="119" t="s">
        <v>205</v>
      </c>
      <c r="C77" s="268"/>
      <c r="D77" s="182"/>
      <c r="E77" s="113">
        <v>7.8198253408916809</v>
      </c>
      <c r="F77" s="115">
        <v>2552</v>
      </c>
      <c r="G77" s="114">
        <v>2478</v>
      </c>
      <c r="H77" s="114">
        <v>2632</v>
      </c>
      <c r="I77" s="114">
        <v>2617</v>
      </c>
      <c r="J77" s="140">
        <v>2540</v>
      </c>
      <c r="K77" s="114">
        <v>12</v>
      </c>
      <c r="L77" s="116">
        <v>0.47244094488188976</v>
      </c>
    </row>
    <row r="78" spans="1:12" s="110" customFormat="1" ht="15" customHeight="1" x14ac:dyDescent="0.2">
      <c r="A78" s="120"/>
      <c r="B78" s="119"/>
      <c r="C78" s="268" t="s">
        <v>106</v>
      </c>
      <c r="D78" s="182"/>
      <c r="E78" s="113">
        <v>57.680250783699059</v>
      </c>
      <c r="F78" s="115">
        <v>1472</v>
      </c>
      <c r="G78" s="114">
        <v>1409</v>
      </c>
      <c r="H78" s="114">
        <v>1529</v>
      </c>
      <c r="I78" s="114">
        <v>1533</v>
      </c>
      <c r="J78" s="140">
        <v>1481</v>
      </c>
      <c r="K78" s="114">
        <v>-9</v>
      </c>
      <c r="L78" s="116">
        <v>-0.60769750168804859</v>
      </c>
    </row>
    <row r="79" spans="1:12" s="110" customFormat="1" ht="15" customHeight="1" x14ac:dyDescent="0.2">
      <c r="A79" s="123"/>
      <c r="B79" s="124"/>
      <c r="C79" s="260" t="s">
        <v>107</v>
      </c>
      <c r="D79" s="261"/>
      <c r="E79" s="125">
        <v>42.319749216300941</v>
      </c>
      <c r="F79" s="143">
        <v>1080</v>
      </c>
      <c r="G79" s="144">
        <v>1069</v>
      </c>
      <c r="H79" s="144">
        <v>1103</v>
      </c>
      <c r="I79" s="144">
        <v>1084</v>
      </c>
      <c r="J79" s="145">
        <v>1059</v>
      </c>
      <c r="K79" s="144">
        <v>21</v>
      </c>
      <c r="L79" s="146">
        <v>1.9830028328611897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32635</v>
      </c>
      <c r="E11" s="114">
        <v>32347</v>
      </c>
      <c r="F11" s="114">
        <v>33042</v>
      </c>
      <c r="G11" s="114">
        <v>32462</v>
      </c>
      <c r="H11" s="140">
        <v>32081</v>
      </c>
      <c r="I11" s="115">
        <v>554</v>
      </c>
      <c r="J11" s="116">
        <v>1.7268788379414606</v>
      </c>
    </row>
    <row r="12" spans="1:15" s="110" customFormat="1" ht="24.95" customHeight="1" x14ac:dyDescent="0.2">
      <c r="A12" s="193" t="s">
        <v>132</v>
      </c>
      <c r="B12" s="194" t="s">
        <v>133</v>
      </c>
      <c r="C12" s="113">
        <v>0.81201164394055458</v>
      </c>
      <c r="D12" s="115">
        <v>265</v>
      </c>
      <c r="E12" s="114">
        <v>227</v>
      </c>
      <c r="F12" s="114">
        <v>288</v>
      </c>
      <c r="G12" s="114">
        <v>359</v>
      </c>
      <c r="H12" s="140">
        <v>273</v>
      </c>
      <c r="I12" s="115">
        <v>-8</v>
      </c>
      <c r="J12" s="116">
        <v>-2.9304029304029302</v>
      </c>
    </row>
    <row r="13" spans="1:15" s="110" customFormat="1" ht="24.95" customHeight="1" x14ac:dyDescent="0.2">
      <c r="A13" s="193" t="s">
        <v>134</v>
      </c>
      <c r="B13" s="199" t="s">
        <v>214</v>
      </c>
      <c r="C13" s="113">
        <v>1.1858434196414891</v>
      </c>
      <c r="D13" s="115">
        <v>387</v>
      </c>
      <c r="E13" s="114">
        <v>336</v>
      </c>
      <c r="F13" s="114">
        <v>321</v>
      </c>
      <c r="G13" s="114">
        <v>315</v>
      </c>
      <c r="H13" s="140">
        <v>317</v>
      </c>
      <c r="I13" s="115">
        <v>70</v>
      </c>
      <c r="J13" s="116">
        <v>22.082018927444796</v>
      </c>
    </row>
    <row r="14" spans="1:15" s="287" customFormat="1" ht="24" customHeight="1" x14ac:dyDescent="0.2">
      <c r="A14" s="193" t="s">
        <v>215</v>
      </c>
      <c r="B14" s="199" t="s">
        <v>137</v>
      </c>
      <c r="C14" s="113">
        <v>32.575455798988813</v>
      </c>
      <c r="D14" s="115">
        <v>10631</v>
      </c>
      <c r="E14" s="114">
        <v>10707</v>
      </c>
      <c r="F14" s="114">
        <v>10723</v>
      </c>
      <c r="G14" s="114">
        <v>10566</v>
      </c>
      <c r="H14" s="140">
        <v>10537</v>
      </c>
      <c r="I14" s="115">
        <v>94</v>
      </c>
      <c r="J14" s="116">
        <v>0.8920945240580811</v>
      </c>
      <c r="K14" s="110"/>
      <c r="L14" s="110"/>
      <c r="M14" s="110"/>
      <c r="N14" s="110"/>
      <c r="O14" s="110"/>
    </row>
    <row r="15" spans="1:15" s="110" customFormat="1" ht="24.75" customHeight="1" x14ac:dyDescent="0.2">
      <c r="A15" s="193" t="s">
        <v>216</v>
      </c>
      <c r="B15" s="199" t="s">
        <v>217</v>
      </c>
      <c r="C15" s="113">
        <v>5.610540830396813</v>
      </c>
      <c r="D15" s="115">
        <v>1831</v>
      </c>
      <c r="E15" s="114">
        <v>1839</v>
      </c>
      <c r="F15" s="114">
        <v>1851</v>
      </c>
      <c r="G15" s="114">
        <v>1804</v>
      </c>
      <c r="H15" s="140">
        <v>1816</v>
      </c>
      <c r="I15" s="115">
        <v>15</v>
      </c>
      <c r="J15" s="116">
        <v>0.82599118942731276</v>
      </c>
    </row>
    <row r="16" spans="1:15" s="287" customFormat="1" ht="24.95" customHeight="1" x14ac:dyDescent="0.2">
      <c r="A16" s="193" t="s">
        <v>218</v>
      </c>
      <c r="B16" s="199" t="s">
        <v>141</v>
      </c>
      <c r="C16" s="113">
        <v>21.872223073387467</v>
      </c>
      <c r="D16" s="115">
        <v>7138</v>
      </c>
      <c r="E16" s="114">
        <v>7200</v>
      </c>
      <c r="F16" s="114">
        <v>7165</v>
      </c>
      <c r="G16" s="114">
        <v>7078</v>
      </c>
      <c r="H16" s="140">
        <v>7028</v>
      </c>
      <c r="I16" s="115">
        <v>110</v>
      </c>
      <c r="J16" s="116">
        <v>1.5651678998292544</v>
      </c>
      <c r="K16" s="110"/>
      <c r="L16" s="110"/>
      <c r="M16" s="110"/>
      <c r="N16" s="110"/>
      <c r="O16" s="110"/>
    </row>
    <row r="17" spans="1:15" s="110" customFormat="1" ht="24.95" customHeight="1" x14ac:dyDescent="0.2">
      <c r="A17" s="193" t="s">
        <v>219</v>
      </c>
      <c r="B17" s="199" t="s">
        <v>220</v>
      </c>
      <c r="C17" s="113">
        <v>5.0926918952045348</v>
      </c>
      <c r="D17" s="115">
        <v>1662</v>
      </c>
      <c r="E17" s="114">
        <v>1668</v>
      </c>
      <c r="F17" s="114">
        <v>1707</v>
      </c>
      <c r="G17" s="114">
        <v>1684</v>
      </c>
      <c r="H17" s="140">
        <v>1693</v>
      </c>
      <c r="I17" s="115">
        <v>-31</v>
      </c>
      <c r="J17" s="116">
        <v>-1.8310691080921442</v>
      </c>
    </row>
    <row r="18" spans="1:15" s="287" customFormat="1" ht="24.95" customHeight="1" x14ac:dyDescent="0.2">
      <c r="A18" s="201" t="s">
        <v>144</v>
      </c>
      <c r="B18" s="202" t="s">
        <v>145</v>
      </c>
      <c r="C18" s="113">
        <v>7.0966753485521679</v>
      </c>
      <c r="D18" s="115">
        <v>2316</v>
      </c>
      <c r="E18" s="114">
        <v>2236</v>
      </c>
      <c r="F18" s="114">
        <v>2365</v>
      </c>
      <c r="G18" s="114">
        <v>2326</v>
      </c>
      <c r="H18" s="140">
        <v>2292</v>
      </c>
      <c r="I18" s="115">
        <v>24</v>
      </c>
      <c r="J18" s="116">
        <v>1.0471204188481675</v>
      </c>
      <c r="K18" s="110"/>
      <c r="L18" s="110"/>
      <c r="M18" s="110"/>
      <c r="N18" s="110"/>
      <c r="O18" s="110"/>
    </row>
    <row r="19" spans="1:15" s="110" customFormat="1" ht="24.95" customHeight="1" x14ac:dyDescent="0.2">
      <c r="A19" s="193" t="s">
        <v>146</v>
      </c>
      <c r="B19" s="199" t="s">
        <v>147</v>
      </c>
      <c r="C19" s="113">
        <v>12.979929523517695</v>
      </c>
      <c r="D19" s="115">
        <v>4236</v>
      </c>
      <c r="E19" s="114">
        <v>4255</v>
      </c>
      <c r="F19" s="114">
        <v>4332</v>
      </c>
      <c r="G19" s="114">
        <v>4157</v>
      </c>
      <c r="H19" s="140">
        <v>4153</v>
      </c>
      <c r="I19" s="115">
        <v>83</v>
      </c>
      <c r="J19" s="116">
        <v>1.9985552612569226</v>
      </c>
    </row>
    <row r="20" spans="1:15" s="287" customFormat="1" ht="24.95" customHeight="1" x14ac:dyDescent="0.2">
      <c r="A20" s="193" t="s">
        <v>148</v>
      </c>
      <c r="B20" s="199" t="s">
        <v>149</v>
      </c>
      <c r="C20" s="113">
        <v>6.7381645472652059</v>
      </c>
      <c r="D20" s="115">
        <v>2199</v>
      </c>
      <c r="E20" s="114">
        <v>2179</v>
      </c>
      <c r="F20" s="114">
        <v>2200</v>
      </c>
      <c r="G20" s="114">
        <v>2077</v>
      </c>
      <c r="H20" s="140">
        <v>2024</v>
      </c>
      <c r="I20" s="115">
        <v>175</v>
      </c>
      <c r="J20" s="116">
        <v>8.6462450592885371</v>
      </c>
      <c r="K20" s="110"/>
      <c r="L20" s="110"/>
      <c r="M20" s="110"/>
      <c r="N20" s="110"/>
      <c r="O20" s="110"/>
    </row>
    <row r="21" spans="1:15" s="110" customFormat="1" ht="24.95" customHeight="1" x14ac:dyDescent="0.2">
      <c r="A21" s="201" t="s">
        <v>150</v>
      </c>
      <c r="B21" s="202" t="s">
        <v>151</v>
      </c>
      <c r="C21" s="113">
        <v>2.6597211582656657</v>
      </c>
      <c r="D21" s="115">
        <v>868</v>
      </c>
      <c r="E21" s="114">
        <v>842</v>
      </c>
      <c r="F21" s="114">
        <v>927</v>
      </c>
      <c r="G21" s="114">
        <v>922</v>
      </c>
      <c r="H21" s="140">
        <v>832</v>
      </c>
      <c r="I21" s="115">
        <v>36</v>
      </c>
      <c r="J21" s="116">
        <v>4.3269230769230766</v>
      </c>
    </row>
    <row r="22" spans="1:15" s="110" customFormat="1" ht="24.95" customHeight="1" x14ac:dyDescent="0.2">
      <c r="A22" s="201" t="s">
        <v>152</v>
      </c>
      <c r="B22" s="199" t="s">
        <v>153</v>
      </c>
      <c r="C22" s="113">
        <v>0.97441397272866559</v>
      </c>
      <c r="D22" s="115">
        <v>318</v>
      </c>
      <c r="E22" s="114">
        <v>319</v>
      </c>
      <c r="F22" s="114">
        <v>311</v>
      </c>
      <c r="G22" s="114">
        <v>303</v>
      </c>
      <c r="H22" s="140">
        <v>294</v>
      </c>
      <c r="I22" s="115">
        <v>24</v>
      </c>
      <c r="J22" s="116">
        <v>8.1632653061224492</v>
      </c>
    </row>
    <row r="23" spans="1:15" s="110" customFormat="1" ht="24.95" customHeight="1" x14ac:dyDescent="0.2">
      <c r="A23" s="193" t="s">
        <v>154</v>
      </c>
      <c r="B23" s="199" t="s">
        <v>155</v>
      </c>
      <c r="C23" s="113">
        <v>1.9028650222154129</v>
      </c>
      <c r="D23" s="115">
        <v>621</v>
      </c>
      <c r="E23" s="114">
        <v>617</v>
      </c>
      <c r="F23" s="114">
        <v>776</v>
      </c>
      <c r="G23" s="114">
        <v>768</v>
      </c>
      <c r="H23" s="140">
        <v>774</v>
      </c>
      <c r="I23" s="115">
        <v>-153</v>
      </c>
      <c r="J23" s="116">
        <v>-19.767441860465116</v>
      </c>
    </row>
    <row r="24" spans="1:15" s="110" customFormat="1" ht="24.95" customHeight="1" x14ac:dyDescent="0.2">
      <c r="A24" s="193" t="s">
        <v>156</v>
      </c>
      <c r="B24" s="199" t="s">
        <v>221</v>
      </c>
      <c r="C24" s="113">
        <v>4.3634135130994327</v>
      </c>
      <c r="D24" s="115">
        <v>1424</v>
      </c>
      <c r="E24" s="114">
        <v>1400</v>
      </c>
      <c r="F24" s="114">
        <v>1415</v>
      </c>
      <c r="G24" s="114">
        <v>1387</v>
      </c>
      <c r="H24" s="140">
        <v>1373</v>
      </c>
      <c r="I24" s="115">
        <v>51</v>
      </c>
      <c r="J24" s="116">
        <v>3.7144938091769846</v>
      </c>
    </row>
    <row r="25" spans="1:15" s="110" customFormat="1" ht="24.95" customHeight="1" x14ac:dyDescent="0.2">
      <c r="A25" s="193" t="s">
        <v>222</v>
      </c>
      <c r="B25" s="204" t="s">
        <v>159</v>
      </c>
      <c r="C25" s="113">
        <v>3.1714417036923548</v>
      </c>
      <c r="D25" s="115">
        <v>1035</v>
      </c>
      <c r="E25" s="114">
        <v>1017</v>
      </c>
      <c r="F25" s="114">
        <v>1094</v>
      </c>
      <c r="G25" s="114">
        <v>1126</v>
      </c>
      <c r="H25" s="140">
        <v>1102</v>
      </c>
      <c r="I25" s="115">
        <v>-67</v>
      </c>
      <c r="J25" s="116">
        <v>-6.0798548094373865</v>
      </c>
    </row>
    <row r="26" spans="1:15" s="110" customFormat="1" ht="24.95" customHeight="1" x14ac:dyDescent="0.2">
      <c r="A26" s="201">
        <v>782.78300000000002</v>
      </c>
      <c r="B26" s="203" t="s">
        <v>160</v>
      </c>
      <c r="C26" s="113">
        <v>0.78443388999540375</v>
      </c>
      <c r="D26" s="115">
        <v>256</v>
      </c>
      <c r="E26" s="114">
        <v>229</v>
      </c>
      <c r="F26" s="114">
        <v>278</v>
      </c>
      <c r="G26" s="114">
        <v>277</v>
      </c>
      <c r="H26" s="140">
        <v>293</v>
      </c>
      <c r="I26" s="115">
        <v>-37</v>
      </c>
      <c r="J26" s="116">
        <v>-12.627986348122867</v>
      </c>
    </row>
    <row r="27" spans="1:15" s="110" customFormat="1" ht="24.95" customHeight="1" x14ac:dyDescent="0.2">
      <c r="A27" s="193" t="s">
        <v>161</v>
      </c>
      <c r="B27" s="199" t="s">
        <v>223</v>
      </c>
      <c r="C27" s="113">
        <v>5.058985751493795</v>
      </c>
      <c r="D27" s="115">
        <v>1651</v>
      </c>
      <c r="E27" s="114">
        <v>1647</v>
      </c>
      <c r="F27" s="114">
        <v>1664</v>
      </c>
      <c r="G27" s="114">
        <v>1625</v>
      </c>
      <c r="H27" s="140">
        <v>1618</v>
      </c>
      <c r="I27" s="115">
        <v>33</v>
      </c>
      <c r="J27" s="116">
        <v>2.0395550061804699</v>
      </c>
    </row>
    <row r="28" spans="1:15" s="110" customFormat="1" ht="24.95" customHeight="1" x14ac:dyDescent="0.2">
      <c r="A28" s="193" t="s">
        <v>163</v>
      </c>
      <c r="B28" s="199" t="s">
        <v>164</v>
      </c>
      <c r="C28" s="113">
        <v>3.4318982687298911</v>
      </c>
      <c r="D28" s="115">
        <v>1120</v>
      </c>
      <c r="E28" s="114">
        <v>1104</v>
      </c>
      <c r="F28" s="114">
        <v>1083</v>
      </c>
      <c r="G28" s="114">
        <v>1076</v>
      </c>
      <c r="H28" s="140">
        <v>1077</v>
      </c>
      <c r="I28" s="115">
        <v>43</v>
      </c>
      <c r="J28" s="116">
        <v>3.9925719591457751</v>
      </c>
    </row>
    <row r="29" spans="1:15" s="110" customFormat="1" ht="24.95" customHeight="1" x14ac:dyDescent="0.2">
      <c r="A29" s="193">
        <v>86</v>
      </c>
      <c r="B29" s="199" t="s">
        <v>165</v>
      </c>
      <c r="C29" s="113">
        <v>7.2314999233951278</v>
      </c>
      <c r="D29" s="115">
        <v>2360</v>
      </c>
      <c r="E29" s="114">
        <v>2351</v>
      </c>
      <c r="F29" s="114">
        <v>2319</v>
      </c>
      <c r="G29" s="114">
        <v>2291</v>
      </c>
      <c r="H29" s="140">
        <v>2302</v>
      </c>
      <c r="I29" s="115">
        <v>58</v>
      </c>
      <c r="J29" s="116">
        <v>2.5195482189400522</v>
      </c>
    </row>
    <row r="30" spans="1:15" s="110" customFormat="1" ht="24.95" customHeight="1" x14ac:dyDescent="0.2">
      <c r="A30" s="193">
        <v>87.88</v>
      </c>
      <c r="B30" s="204" t="s">
        <v>166</v>
      </c>
      <c r="C30" s="113">
        <v>6.8239620039834534</v>
      </c>
      <c r="D30" s="115">
        <v>2227</v>
      </c>
      <c r="E30" s="114">
        <v>2207</v>
      </c>
      <c r="F30" s="114">
        <v>2189</v>
      </c>
      <c r="G30" s="114">
        <v>2141</v>
      </c>
      <c r="H30" s="140">
        <v>2140</v>
      </c>
      <c r="I30" s="115">
        <v>87</v>
      </c>
      <c r="J30" s="116">
        <v>4.0654205607476639</v>
      </c>
    </row>
    <row r="31" spans="1:15" s="110" customFormat="1" ht="24.95" customHeight="1" x14ac:dyDescent="0.2">
      <c r="A31" s="193" t="s">
        <v>167</v>
      </c>
      <c r="B31" s="199" t="s">
        <v>168</v>
      </c>
      <c r="C31" s="113">
        <v>2.2092845104948675</v>
      </c>
      <c r="D31" s="115">
        <v>721</v>
      </c>
      <c r="E31" s="114">
        <v>674</v>
      </c>
      <c r="F31" s="114">
        <v>757</v>
      </c>
      <c r="G31" s="114">
        <v>746</v>
      </c>
      <c r="H31" s="140">
        <v>680</v>
      </c>
      <c r="I31" s="115">
        <v>41</v>
      </c>
      <c r="J31" s="116">
        <v>6.0294117647058822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0.81201164394055458</v>
      </c>
      <c r="D34" s="115">
        <v>265</v>
      </c>
      <c r="E34" s="114">
        <v>227</v>
      </c>
      <c r="F34" s="114">
        <v>288</v>
      </c>
      <c r="G34" s="114">
        <v>359</v>
      </c>
      <c r="H34" s="140">
        <v>273</v>
      </c>
      <c r="I34" s="115">
        <v>-8</v>
      </c>
      <c r="J34" s="116">
        <v>-2.9304029304029302</v>
      </c>
    </row>
    <row r="35" spans="1:10" s="110" customFormat="1" ht="24.95" customHeight="1" x14ac:dyDescent="0.2">
      <c r="A35" s="292" t="s">
        <v>171</v>
      </c>
      <c r="B35" s="293" t="s">
        <v>172</v>
      </c>
      <c r="C35" s="113">
        <v>40.857974567182474</v>
      </c>
      <c r="D35" s="115">
        <v>13334</v>
      </c>
      <c r="E35" s="114">
        <v>13279</v>
      </c>
      <c r="F35" s="114">
        <v>13409</v>
      </c>
      <c r="G35" s="114">
        <v>13207</v>
      </c>
      <c r="H35" s="140">
        <v>13146</v>
      </c>
      <c r="I35" s="115">
        <v>188</v>
      </c>
      <c r="J35" s="116">
        <v>1.4300928038947209</v>
      </c>
    </row>
    <row r="36" spans="1:10" s="110" customFormat="1" ht="24.95" customHeight="1" x14ac:dyDescent="0.2">
      <c r="A36" s="294" t="s">
        <v>173</v>
      </c>
      <c r="B36" s="295" t="s">
        <v>174</v>
      </c>
      <c r="C36" s="125">
        <v>58.330013788876975</v>
      </c>
      <c r="D36" s="143">
        <v>19036</v>
      </c>
      <c r="E36" s="144">
        <v>18841</v>
      </c>
      <c r="F36" s="144">
        <v>19345</v>
      </c>
      <c r="G36" s="144">
        <v>18896</v>
      </c>
      <c r="H36" s="145">
        <v>18662</v>
      </c>
      <c r="I36" s="143">
        <v>374</v>
      </c>
      <c r="J36" s="146">
        <v>2.0040724466830993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2020-09-25T11:32:45Z</dcterms:created>
  <dcterms:modified xsi:type="dcterms:W3CDTF">2020-09-28T08:11:32Z</dcterms:modified>
</cp:coreProperties>
</file>