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M44" i="24"/>
  <c r="L44" i="24"/>
  <c r="I44" i="24"/>
  <c r="F44" i="24"/>
  <c r="E44" i="24"/>
  <c r="D44" i="24"/>
  <c r="C44" i="24"/>
  <c r="G44" i="24" s="1"/>
  <c r="B44" i="24"/>
  <c r="K44" i="24" s="1"/>
  <c r="M43" i="24"/>
  <c r="I43" i="24"/>
  <c r="G43" i="24"/>
  <c r="E43" i="24"/>
  <c r="C43" i="24"/>
  <c r="L43" i="24" s="1"/>
  <c r="B43" i="24"/>
  <c r="J43" i="24" s="1"/>
  <c r="M42" i="24"/>
  <c r="L42" i="24"/>
  <c r="I42" i="24"/>
  <c r="F42" i="24"/>
  <c r="E42" i="24"/>
  <c r="D42" i="24"/>
  <c r="C42" i="24"/>
  <c r="G42" i="24" s="1"/>
  <c r="B42" i="24"/>
  <c r="K42" i="24" s="1"/>
  <c r="M41" i="24"/>
  <c r="J41" i="24"/>
  <c r="I41" i="24"/>
  <c r="G41" i="24"/>
  <c r="E41" i="24"/>
  <c r="C41" i="24"/>
  <c r="L41" i="24" s="1"/>
  <c r="B41" i="24"/>
  <c r="M40" i="24"/>
  <c r="L40" i="24"/>
  <c r="K40" i="24"/>
  <c r="I40" i="24"/>
  <c r="F40" i="24"/>
  <c r="E40" i="24"/>
  <c r="D40" i="24"/>
  <c r="C40" i="24"/>
  <c r="G40" i="24" s="1"/>
  <c r="B40" i="24"/>
  <c r="J40" i="24" s="1"/>
  <c r="M36" i="24"/>
  <c r="L36" i="24"/>
  <c r="K36" i="24"/>
  <c r="J36" i="24"/>
  <c r="I36" i="24"/>
  <c r="H36" i="24"/>
  <c r="G36" i="24"/>
  <c r="F36" i="24"/>
  <c r="E36" i="24"/>
  <c r="D36" i="24"/>
  <c r="K57" i="15"/>
  <c r="L57" i="15" s="1"/>
  <c r="C38" i="24"/>
  <c r="C37" i="24"/>
  <c r="E37" i="24" s="1"/>
  <c r="C35" i="24"/>
  <c r="C34" i="24"/>
  <c r="C33" i="24"/>
  <c r="C32" i="24"/>
  <c r="L32" i="24" s="1"/>
  <c r="C31" i="24"/>
  <c r="C30" i="24"/>
  <c r="L30" i="24" s="1"/>
  <c r="C29" i="24"/>
  <c r="C28" i="24"/>
  <c r="L28" i="24" s="1"/>
  <c r="C27" i="24"/>
  <c r="C26" i="24"/>
  <c r="C25" i="24"/>
  <c r="C24" i="24"/>
  <c r="C23" i="24"/>
  <c r="C22" i="24"/>
  <c r="L22" i="24" s="1"/>
  <c r="C21" i="24"/>
  <c r="C20" i="24"/>
  <c r="L20" i="24" s="1"/>
  <c r="C19" i="24"/>
  <c r="C18" i="24"/>
  <c r="C17" i="24"/>
  <c r="C16" i="24"/>
  <c r="L16" i="24" s="1"/>
  <c r="C15" i="24"/>
  <c r="C9" i="24"/>
  <c r="C8" i="24"/>
  <c r="C7" i="24"/>
  <c r="B38" i="24"/>
  <c r="B37" i="24"/>
  <c r="B35" i="24"/>
  <c r="H35" i="24" s="1"/>
  <c r="B34" i="24"/>
  <c r="B33" i="24"/>
  <c r="B32" i="24"/>
  <c r="B31" i="24"/>
  <c r="B30" i="24"/>
  <c r="D30" i="24" s="1"/>
  <c r="B29" i="24"/>
  <c r="B28" i="24"/>
  <c r="B27" i="24"/>
  <c r="H27" i="24" s="1"/>
  <c r="B26" i="24"/>
  <c r="B25" i="24"/>
  <c r="B24" i="24"/>
  <c r="B23" i="24"/>
  <c r="B22" i="24"/>
  <c r="B21" i="24"/>
  <c r="B20" i="24"/>
  <c r="B19" i="24"/>
  <c r="H19" i="24" s="1"/>
  <c r="B18" i="24"/>
  <c r="B17" i="24"/>
  <c r="B16" i="24"/>
  <c r="B15" i="24"/>
  <c r="B9" i="24"/>
  <c r="B8" i="24"/>
  <c r="B7" i="24"/>
  <c r="F7" i="24" l="1"/>
  <c r="D7" i="24"/>
  <c r="J7" i="24"/>
  <c r="K7" i="24"/>
  <c r="H7" i="24"/>
  <c r="F9" i="24"/>
  <c r="D9" i="24"/>
  <c r="J9" i="24"/>
  <c r="H9" i="24"/>
  <c r="K9" i="24"/>
  <c r="F23" i="24"/>
  <c r="D23" i="24"/>
  <c r="J23" i="24"/>
  <c r="K23" i="24"/>
  <c r="H23" i="24"/>
  <c r="K20" i="24"/>
  <c r="J20" i="24"/>
  <c r="H20" i="24"/>
  <c r="F20" i="24"/>
  <c r="D20" i="24"/>
  <c r="K26" i="24"/>
  <c r="J26" i="24"/>
  <c r="H26" i="24"/>
  <c r="F26" i="24"/>
  <c r="D26" i="24"/>
  <c r="H37" i="24"/>
  <c r="F37" i="24"/>
  <c r="D37" i="24"/>
  <c r="K37" i="24"/>
  <c r="J37" i="24"/>
  <c r="G7" i="24"/>
  <c r="M7" i="24"/>
  <c r="E7" i="24"/>
  <c r="L7" i="24"/>
  <c r="I7" i="24"/>
  <c r="G9" i="24"/>
  <c r="M9" i="24"/>
  <c r="E9" i="24"/>
  <c r="L9" i="24"/>
  <c r="I9" i="24"/>
  <c r="G17" i="24"/>
  <c r="M17" i="24"/>
  <c r="E17" i="24"/>
  <c r="L17" i="24"/>
  <c r="I17" i="24"/>
  <c r="G27" i="24"/>
  <c r="M27" i="24"/>
  <c r="E27" i="24"/>
  <c r="L27" i="24"/>
  <c r="I27" i="24"/>
  <c r="M38" i="24"/>
  <c r="E38" i="24"/>
  <c r="L38" i="24"/>
  <c r="G38" i="24"/>
  <c r="I38" i="24"/>
  <c r="B14" i="24"/>
  <c r="B6" i="24"/>
  <c r="F17" i="24"/>
  <c r="D17" i="24"/>
  <c r="J17" i="24"/>
  <c r="K17" i="24"/>
  <c r="H17" i="24"/>
  <c r="K30" i="24"/>
  <c r="J30" i="24"/>
  <c r="H30" i="24"/>
  <c r="F30" i="24"/>
  <c r="F33" i="24"/>
  <c r="D33" i="24"/>
  <c r="J33" i="24"/>
  <c r="K33" i="24"/>
  <c r="H33" i="24"/>
  <c r="I8" i="24"/>
  <c r="M8" i="24"/>
  <c r="E8" i="24"/>
  <c r="L8" i="24"/>
  <c r="G8" i="24"/>
  <c r="I24" i="24"/>
  <c r="M24" i="24"/>
  <c r="E24" i="24"/>
  <c r="G24" i="24"/>
  <c r="I34" i="24"/>
  <c r="M34" i="24"/>
  <c r="E34" i="24"/>
  <c r="L34" i="24"/>
  <c r="G34" i="24"/>
  <c r="K58" i="24"/>
  <c r="J58" i="24"/>
  <c r="I58" i="24"/>
  <c r="F27" i="24"/>
  <c r="D27" i="24"/>
  <c r="J27" i="24"/>
  <c r="K27" i="24"/>
  <c r="G21" i="24"/>
  <c r="M21" i="24"/>
  <c r="E21" i="24"/>
  <c r="L21" i="24"/>
  <c r="I21" i="24"/>
  <c r="G31" i="24"/>
  <c r="M31" i="24"/>
  <c r="E31" i="24"/>
  <c r="L31" i="24"/>
  <c r="I31" i="24"/>
  <c r="K74" i="24"/>
  <c r="J74" i="24"/>
  <c r="I74" i="24"/>
  <c r="I77" i="24" s="1"/>
  <c r="F21" i="24"/>
  <c r="D21" i="24"/>
  <c r="J21" i="24"/>
  <c r="H21" i="24"/>
  <c r="K21" i="24"/>
  <c r="K24" i="24"/>
  <c r="J24" i="24"/>
  <c r="H24" i="24"/>
  <c r="F24" i="24"/>
  <c r="D24" i="24"/>
  <c r="D38" i="24"/>
  <c r="K38" i="24"/>
  <c r="J38" i="24"/>
  <c r="H38" i="24"/>
  <c r="F15" i="24"/>
  <c r="D15" i="24"/>
  <c r="J15" i="24"/>
  <c r="K15" i="24"/>
  <c r="H15" i="24"/>
  <c r="F31" i="24"/>
  <c r="D31" i="24"/>
  <c r="J31" i="24"/>
  <c r="K31" i="24"/>
  <c r="H31" i="24"/>
  <c r="I18" i="24"/>
  <c r="M18" i="24"/>
  <c r="E18" i="24"/>
  <c r="L18" i="24"/>
  <c r="G18" i="24"/>
  <c r="G25" i="24"/>
  <c r="M25" i="24"/>
  <c r="E25" i="24"/>
  <c r="L25" i="24"/>
  <c r="I25" i="24"/>
  <c r="G35" i="24"/>
  <c r="M35" i="24"/>
  <c r="E35" i="24"/>
  <c r="L35" i="24"/>
  <c r="I35" i="24"/>
  <c r="K18" i="24"/>
  <c r="J18" i="24"/>
  <c r="H18" i="24"/>
  <c r="F18" i="24"/>
  <c r="D18" i="24"/>
  <c r="K28" i="24"/>
  <c r="J28" i="24"/>
  <c r="H28" i="24"/>
  <c r="F28" i="24"/>
  <c r="D28" i="24"/>
  <c r="K34" i="24"/>
  <c r="J34" i="24"/>
  <c r="H34" i="24"/>
  <c r="F34" i="24"/>
  <c r="D34" i="24"/>
  <c r="G15" i="24"/>
  <c r="M15" i="24"/>
  <c r="E15" i="24"/>
  <c r="L15" i="24"/>
  <c r="I15" i="24"/>
  <c r="I32" i="24"/>
  <c r="M32" i="24"/>
  <c r="E32" i="24"/>
  <c r="G32" i="24"/>
  <c r="K8" i="24"/>
  <c r="J8" i="24"/>
  <c r="H8" i="24"/>
  <c r="F8" i="24"/>
  <c r="D8" i="24"/>
  <c r="K22" i="24"/>
  <c r="J22" i="24"/>
  <c r="H22" i="24"/>
  <c r="F22" i="24"/>
  <c r="F25" i="24"/>
  <c r="D25" i="24"/>
  <c r="J25" i="24"/>
  <c r="K25" i="24"/>
  <c r="H25" i="24"/>
  <c r="B45" i="24"/>
  <c r="B39" i="24"/>
  <c r="G19" i="24"/>
  <c r="M19" i="24"/>
  <c r="E19" i="24"/>
  <c r="L19" i="24"/>
  <c r="I19" i="24"/>
  <c r="G29" i="24"/>
  <c r="M29" i="24"/>
  <c r="E29" i="24"/>
  <c r="L29" i="24"/>
  <c r="I29" i="24"/>
  <c r="D22" i="24"/>
  <c r="F38" i="24"/>
  <c r="G23" i="24"/>
  <c r="M23" i="24"/>
  <c r="E23" i="24"/>
  <c r="L23" i="24"/>
  <c r="I23" i="24"/>
  <c r="K16" i="24"/>
  <c r="J16" i="24"/>
  <c r="H16" i="24"/>
  <c r="F16" i="24"/>
  <c r="D16" i="24"/>
  <c r="F19" i="24"/>
  <c r="D19" i="24"/>
  <c r="J19" i="24"/>
  <c r="K19" i="24"/>
  <c r="F29" i="24"/>
  <c r="D29" i="24"/>
  <c r="J29" i="24"/>
  <c r="H29" i="24"/>
  <c r="K29" i="24"/>
  <c r="K32" i="24"/>
  <c r="J32" i="24"/>
  <c r="H32" i="24"/>
  <c r="F32" i="24"/>
  <c r="D32" i="24"/>
  <c r="F35" i="24"/>
  <c r="D35" i="24"/>
  <c r="J35" i="24"/>
  <c r="K35" i="24"/>
  <c r="I16" i="24"/>
  <c r="M16" i="24"/>
  <c r="E16" i="24"/>
  <c r="G16" i="24"/>
  <c r="I26" i="24"/>
  <c r="M26" i="24"/>
  <c r="E26" i="24"/>
  <c r="L26" i="24"/>
  <c r="G26" i="24"/>
  <c r="G33" i="24"/>
  <c r="M33" i="24"/>
  <c r="E33" i="24"/>
  <c r="L33" i="24"/>
  <c r="I33" i="24"/>
  <c r="L24" i="24"/>
  <c r="K66" i="24"/>
  <c r="J66" i="24"/>
  <c r="I66" i="24"/>
  <c r="M37" i="24"/>
  <c r="H41" i="24"/>
  <c r="F41" i="24"/>
  <c r="D41" i="24"/>
  <c r="K41" i="24"/>
  <c r="K53" i="24"/>
  <c r="J53" i="24"/>
  <c r="K61" i="24"/>
  <c r="J61" i="24"/>
  <c r="K69" i="24"/>
  <c r="J69" i="24"/>
  <c r="G22" i="24"/>
  <c r="G30" i="24"/>
  <c r="K55" i="24"/>
  <c r="J55" i="24"/>
  <c r="K63" i="24"/>
  <c r="J63" i="24"/>
  <c r="K71" i="24"/>
  <c r="J71" i="24"/>
  <c r="K52" i="24"/>
  <c r="J52" i="24"/>
  <c r="K60" i="24"/>
  <c r="J60" i="24"/>
  <c r="K68" i="24"/>
  <c r="J68" i="24"/>
  <c r="G20" i="24"/>
  <c r="G28" i="24"/>
  <c r="K57" i="24"/>
  <c r="J57" i="24"/>
  <c r="K65" i="24"/>
  <c r="J65" i="24"/>
  <c r="K73" i="24"/>
  <c r="J73" i="24"/>
  <c r="C14" i="24"/>
  <c r="C6" i="24"/>
  <c r="I22" i="24"/>
  <c r="M22" i="24"/>
  <c r="E22" i="24"/>
  <c r="I30" i="24"/>
  <c r="M30" i="24"/>
  <c r="E30" i="24"/>
  <c r="C45" i="24"/>
  <c r="C39" i="24"/>
  <c r="K54" i="24"/>
  <c r="J54" i="24"/>
  <c r="K62" i="24"/>
  <c r="J62" i="24"/>
  <c r="K70" i="24"/>
  <c r="J70" i="24"/>
  <c r="K51" i="24"/>
  <c r="J51" i="24"/>
  <c r="K59" i="24"/>
  <c r="J59" i="24"/>
  <c r="K67" i="24"/>
  <c r="J67" i="24"/>
  <c r="K75" i="24"/>
  <c r="K77" i="24" s="1"/>
  <c r="J75" i="24"/>
  <c r="I20" i="24"/>
  <c r="M20" i="24"/>
  <c r="E20" i="24"/>
  <c r="I28" i="24"/>
  <c r="M28" i="24"/>
  <c r="E28" i="24"/>
  <c r="I37" i="24"/>
  <c r="G37" i="24"/>
  <c r="L37" i="24"/>
  <c r="H43" i="24"/>
  <c r="F43" i="24"/>
  <c r="D43" i="24"/>
  <c r="K43" i="24"/>
  <c r="K56" i="24"/>
  <c r="J56" i="24"/>
  <c r="K64" i="24"/>
  <c r="J64" i="24"/>
  <c r="K72" i="24"/>
  <c r="J72" i="24"/>
  <c r="H40" i="24"/>
  <c r="H42" i="24"/>
  <c r="H44" i="24"/>
  <c r="J42" i="24"/>
  <c r="J44" i="24"/>
  <c r="I78" i="24" l="1"/>
  <c r="I79" i="24"/>
  <c r="K14" i="24"/>
  <c r="J14" i="24"/>
  <c r="H14" i="24"/>
  <c r="F14" i="24"/>
  <c r="D14" i="24"/>
  <c r="H45" i="24"/>
  <c r="F45" i="24"/>
  <c r="D45" i="24"/>
  <c r="K45" i="24"/>
  <c r="J45" i="24"/>
  <c r="I39" i="24"/>
  <c r="G39" i="24"/>
  <c r="L39" i="24"/>
  <c r="M39" i="24"/>
  <c r="E39" i="24"/>
  <c r="J77" i="24"/>
  <c r="I45" i="24"/>
  <c r="G45" i="24"/>
  <c r="L45" i="24"/>
  <c r="E45" i="24"/>
  <c r="M45" i="24"/>
  <c r="I14" i="24"/>
  <c r="M14" i="24"/>
  <c r="E14" i="24"/>
  <c r="L14" i="24"/>
  <c r="G14" i="24"/>
  <c r="H39" i="24"/>
  <c r="F39" i="24"/>
  <c r="D39" i="24"/>
  <c r="K39" i="24"/>
  <c r="J39" i="24"/>
  <c r="I6" i="24"/>
  <c r="M6" i="24"/>
  <c r="E6" i="24"/>
  <c r="L6" i="24"/>
  <c r="G6" i="24"/>
  <c r="K79" i="24"/>
  <c r="K78" i="24"/>
  <c r="K6" i="24"/>
  <c r="J6" i="24"/>
  <c r="H6" i="24"/>
  <c r="F6" i="24"/>
  <c r="D6" i="24"/>
  <c r="J79" i="24" l="1"/>
  <c r="I83" i="24" s="1"/>
  <c r="J78" i="24"/>
  <c r="I82" i="24"/>
  <c r="I81" i="24"/>
</calcChain>
</file>

<file path=xl/sharedStrings.xml><?xml version="1.0" encoding="utf-8"?>
<sst xmlns="http://schemas.openxmlformats.org/spreadsheetml/2006/main" count="1871" uniqueCount="522">
  <si>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</si>
  <si>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</si>
  <si>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</si>
  <si>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</si>
  <si>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</si>
  <si>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</si>
  <si>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</si>
  <si>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</si>
  <si>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</si>
  <si>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</si>
  <si>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</si>
  <si>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</si>
  <si>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</si>
  <si>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Hof (09475)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</si>
  <si>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</si>
  <si>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</si>
  <si>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</si>
  <si>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</si>
  <si>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</si>
  <si>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</si>
  <si>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</si>
  <si>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</si>
  <si>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</si>
  <si>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</si>
  <si>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</si>
  <si>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</si>
  <si>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</si>
  <si>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</si>
  <si>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</si>
  <si>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</si>
  <si>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</si>
  <si>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</si>
  <si>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</si>
  <si>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</si>
  <si>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</si>
  <si>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</si>
  <si>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</si>
  <si>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</si>
  <si>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</si>
  <si>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</si>
  <si>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</si>
  <si>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</si>
  <si>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</si>
  <si>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</si>
  <si>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</si>
  <si>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</si>
  <si>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</si>
  <si>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</si>
  <si>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</si>
  <si>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</si>
  <si>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</si>
  <si>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</si>
  <si>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</si>
  <si>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</si>
  <si>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</si>
  <si>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</si>
  <si>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</si>
  <si>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</si>
  <si>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</si>
  <si>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</si>
  <si>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</si>
  <si>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</si>
  <si>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</si>
  <si>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</si>
  <si>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</si>
  <si>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</si>
  <si>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</si>
  <si>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</si>
  <si>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</si>
  <si>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</si>
  <si>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</si>
  <si>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</si>
  <si>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</si>
  <si>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</si>
  <si>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</si>
  <si>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</si>
  <si>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</si>
  <si>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</si>
  <si>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</si>
  <si>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</si>
  <si>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</si>
  <si>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</si>
  <si>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</si>
  <si>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</si>
  <si>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</si>
  <si>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</si>
  <si>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</si>
  <si>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</si>
  <si>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</si>
  <si>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</si>
  <si>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</si>
  <si>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</si>
  <si>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Hof (09475);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</si>
  <si>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</si>
  <si>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</si>
  <si>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</si>
  <si>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</si>
  <si>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</si>
  <si>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</si>
  <si>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</si>
  <si>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</si>
  <si>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</si>
  <si>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</si>
  <si>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</si>
  <si>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</si>
  <si>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</si>
  <si>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</si>
  <si>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</si>
  <si>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</si>
  <si>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</si>
  <si>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</si>
  <si>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</si>
  <si>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</si>
  <si>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</si>
  <si>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</si>
  <si>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</si>
  <si>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</si>
  <si>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</si>
  <si>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</si>
  <si>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</si>
  <si>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</si>
  <si>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</si>
  <si>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</si>
  <si>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</si>
  <si>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</si>
  <si>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</si>
  <si>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</si>
  <si>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</si>
  <si>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</si>
  <si>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</si>
  <si>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</si>
  <si>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</si>
  <si>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</si>
  <si>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</si>
  <si>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</si>
  <si>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</si>
  <si>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</si>
  <si>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</si>
  <si>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</si>
  <si>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</si>
  <si>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</si>
  <si>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</si>
  <si>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</si>
  <si>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</si>
  <si>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</si>
  <si>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</si>
  <si>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</si>
  <si>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</si>
  <si>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</si>
  <si>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</si>
  <si>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</si>
  <si>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</si>
  <si>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</si>
  <si>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</si>
  <si>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</si>
  <si>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</si>
  <si>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</si>
  <si>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</si>
  <si>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</si>
  <si>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</si>
  <si>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</si>
  <si>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</si>
  <si>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</si>
  <si>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</si>
  <si>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</si>
  <si>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</si>
  <si>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</si>
  <si>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</si>
  <si>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</si>
  <si>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</si>
  <si>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</si>
  <si>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</si>
  <si>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</si>
  <si>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</si>
  <si>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</si>
  <si>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</si>
  <si>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</si>
  <si>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</si>
  <si>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</si>
  <si>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</si>
  <si>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</si>
  <si>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</si>
  <si>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</si>
  <si>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Hof (09475)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</si>
  <si>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</si>
  <si>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</si>
  <si>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</si>
  <si>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</si>
  <si>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</si>
  <si>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</si>
  <si>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</si>
  <si>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</si>
  <si>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</si>
  <si>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</si>
  <si>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</si>
  <si>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</si>
  <si>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</si>
  <si>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</si>
  <si>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</si>
  <si>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</si>
  <si>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</si>
  <si>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</si>
  <si>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</si>
  <si>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</si>
  <si>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</si>
  <si>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</si>
  <si>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</si>
  <si>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</si>
  <si>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</si>
  <si>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</si>
  <si>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</si>
  <si>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</si>
  <si>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</si>
  <si>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</si>
  <si>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</si>
  <si>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</si>
  <si>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</si>
  <si>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</si>
  <si>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</si>
  <si>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</si>
  <si>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</si>
  <si>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</si>
  <si>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</si>
  <si>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</si>
  <si>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</si>
  <si>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</si>
  <si>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</si>
  <si>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</si>
  <si>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</si>
  <si>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</si>
  <si>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</si>
  <si>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</si>
  <si>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</si>
  <si>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</si>
  <si>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</si>
  <si>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</si>
  <si>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</si>
  <si>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</si>
  <si>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</si>
  <si>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</si>
  <si>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</si>
  <si>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</si>
  <si>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</si>
  <si>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</si>
  <si>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</si>
  <si>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</si>
  <si>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</si>
  <si>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</si>
  <si>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</si>
  <si>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</si>
  <si>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</si>
  <si>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</si>
  <si>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</si>
  <si>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</si>
  <si>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</si>
  <si>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</si>
  <si>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</si>
  <si>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</si>
  <si>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</si>
  <si>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</si>
  <si>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</si>
  <si>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</si>
  <si>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</si>
  <si>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</si>
  <si>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</si>
  <si>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</si>
  <si>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</si>
  <si>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</si>
  <si>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</si>
  <si>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</si>
  <si>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</si>
  <si>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</si>
  <si>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</si>
  <si>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</si>
  <si>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</si>
  <si>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</si>
  <si>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</si>
  <si>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</si>
  <si>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</si>
  <si>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</si>
  <si>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</si>
  <si>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</si>
  <si>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</si>
  <si>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</si>
  <si>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</si>
  <si>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</si>
  <si>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</si>
  <si>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</si>
  <si>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</si>
  <si>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</si>
  <si>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</si>
  <si>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</si>
  <si>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</si>
  <si>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</si>
  <si>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</si>
  <si>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</si>
  <si>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</si>
  <si>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</si>
  <si>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</si>
  <si>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</si>
  <si>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</si>
  <si>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</si>
  <si>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</si>
  <si>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</si>
  <si>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</si>
  <si>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</si>
  <si>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</si>
  <si>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</si>
  <si>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</si>
  <si>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</si>
  <si>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</si>
  <si>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</si>
  <si>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</si>
  <si>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</si>
  <si>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</si>
  <si>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</si>
  <si>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</si>
  <si>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</si>
  <si>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</si>
  <si>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</si>
  <si>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</si>
  <si>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</si>
  <si>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</si>
  <si>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</si>
  <si>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</si>
  <si>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</si>
  <si>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</si>
  <si>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</si>
  <si>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</si>
  <si>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</si>
  <si>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</si>
  <si>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</si>
  <si>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</si>
  <si>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</si>
  <si>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</si>
  <si>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</si>
  <si>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</si>
  <si>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</si>
  <si>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</si>
  <si>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</si>
  <si>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</si>
  <si>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</si>
  <si>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</si>
  <si>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</si>
  <si>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</si>
  <si>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</si>
  <si>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</si>
  <si>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</si>
  <si>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</si>
  <si>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</si>
  <si>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</si>
  <si>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</si>
  <si>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</si>
  <si>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</si>
  <si>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</si>
  <si>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</si>
  <si>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</si>
  <si>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</si>
  <si>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</si>
  <si>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</si>
  <si>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</si>
  <si>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</si>
  <si>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</si>
  <si>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</si>
  <si>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</si>
  <si>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</si>
  <si>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</si>
  <si>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</si>
  <si>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</si>
  <si>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</si>
  <si>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</si>
  <si>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</si>
  <si>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</si>
  <si>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Hof (09475);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</si>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</sst>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{5D1A3D45-AA44-4E24-8DFF-D21DDEB26095}</c15:txfldGUID>
                      <c15:f>Daten_Diagramme!$D$6</c15:f>
                      <c15:dlblFieldTableCache>
                        <c:ptCount val="1"/>
                        <c:pt idx="0">
                          <c:v>-5.5</c:v>
                        </c:pt>
                      </c15:dlblFieldTableCache>
                    </c15:dlblFTEntry>
                  </c15:dlblFieldTable>
                  <c15:showDataLabelsRange val="0"/>
                </c:ext>
                <c:ext xmlns:c16="http://schemas.microsoft.com/office/drawing/2014/chart" uri="{C3380CC4-5D6E-409C-BE32-E72D297353CC}">
                  <c16:uniqueId val="{00000000-3313-4C9B-A1C7-B2C942EAC3EC}"/>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{E7649939-0B63-4860-83AF-D3B74C56FDF7}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3313-4C9B-A1C7-B2C942EAC3E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{FC4CB08A-8E5A-4CEE-B466-48CC806354F0}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313-4C9B-A1C7-B2C942EAC3E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{B2B2BAC6-B0CD-47A2-8019-BA26A84E7D26}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313-4C9B-A1C7-B2C942EAC3E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-5.464366796273584</c:v>
                </c:pt>
                <c:pt idx="1">
                  <c:v>1.0013227114154917</c:v>
                </c:pt>
                <c:pt idx="2">
                  <c:v>1.1186464311118853</c:v>
                </c:pt>
                <c:pt idx="3">
                  <c:v>1.0875687030768</c:v>
                </c:pt>
              </c:numCache>
            </c:numRef>
          </c:val>
          <c:extLst>
            <c:ext xmlns:c16="http://schemas.microsoft.com/office/drawing/2014/chart" uri="{C3380CC4-5D6E-409C-BE32-E72D297353CC}">
              <c16:uniqueId val="{00000004-3313-4C9B-A1C7-B2C942EAC3E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{20B9C897-05FF-479B-975E-21C06C10957F}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313-4C9B-A1C7-B2C942EAC3E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{F734F9CD-139D-459C-A889-F032CA2FC024}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313-4C9B-A1C7-B2C942EAC3E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{A0CC575C-25C7-4830-9E50-739EE8C00235}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313-4C9B-A1C7-B2C942EAC3E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{7B932401-D130-40C9-A7D8-BE13572A692D}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313-4C9B-A1C7-B2C942EAC3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13-4C9B-A1C7-B2C942EAC3E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13-4C9B-A1C7-B2C942EAC3E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{403FA9E5-22FD-4B61-A2B2-8E6601CEFCEC}</c15:txfldGUID>
                      <c15:f>Daten_Diagramme!$E$6</c15:f>
                      <c15:dlblFieldTableCache>
                        <c:ptCount val="1"/>
                        <c:pt idx="0">
                          <c:v>-7.6</c:v>
                        </c:pt>
                      </c15:dlblFieldTableCache>
                    </c15:dlblFTEntry>
                  </c15:dlblFieldTable>
                  <c15:showDataLabelsRange val="0"/>
                </c:ext>
                <c:ext xmlns:c16="http://schemas.microsoft.com/office/drawing/2014/chart" uri="{C3380CC4-5D6E-409C-BE32-E72D297353CC}">
                  <c16:uniqueId val="{00000000-E9CC-48A3-8B80-67146C478B9B}"/>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{C33FEDD2-CD8C-4046-9B74-DD0A45CE1CB5}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9CC-48A3-8B80-67146C478B9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{407E09B3-0AA7-440D-AE2B-430732C27B98}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9CC-48A3-8B80-67146C478B9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{9DDDB6AB-FAE0-4B67-AA0D-41FD89610D6F}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9CC-48A3-8B80-67146C478B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-7.5601374570446733</c:v>
                </c:pt>
                <c:pt idx="1">
                  <c:v>-1.8915068707011207</c:v>
                </c:pt>
                <c:pt idx="2">
                  <c:v>-2.7637010795899166</c:v>
                </c:pt>
                <c:pt idx="3">
                  <c:v>-2.8655893304673015</c:v>
                </c:pt>
              </c:numCache>
            </c:numRef>
          </c:val>
          <c:extLst>
            <c:ext xmlns:c16="http://schemas.microsoft.com/office/drawing/2014/chart" uri="{C3380CC4-5D6E-409C-BE32-E72D297353CC}">
              <c16:uniqueId val="{00000004-E9CC-48A3-8B80-67146C478B9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{7EE961F8-44A0-4282-B4C3-E9A3619A3DE7}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9CC-48A3-8B80-67146C478B9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{A6D46085-DE94-4EB7-9441-5521A7876632}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9CC-48A3-8B80-67146C478B9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{1C8B5B10-E6D7-4767-BFFC-FD275F989F9F}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9CC-48A3-8B80-67146C478B9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{3A2FDA97-D1F9-4F53-94FB-E8435D65A7D0}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9CC-48A3-8B80-67146C478B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9CC-48A3-8B80-67146C478B9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9CC-48A3-8B80-67146C478B9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{692E2695-9BAF-4FB7-84CD-18DE29682162}</c15:txfldGUID>
                      <c15:f>Daten_Diagramme!$D$14</c15:f>
                      <c15:dlblFieldTableCache>
                        <c:ptCount val="1"/>
                        <c:pt idx="0">
                          <c:v>-5.5</c:v>
                        </c:pt>
                      </c15:dlblFieldTableCache>
                    </c15:dlblFTEntry>
                  </c15:dlblFieldTable>
                  <c15:showDataLabelsRange val="0"/>
                </c:ext>
                <c:ext xmlns:c16="http://schemas.microsoft.com/office/drawing/2014/chart" uri="{C3380CC4-5D6E-409C-BE32-E72D297353CC}">
                  <c16:uniqueId val="{00000000-655D-46B8-8493-6C7876CF1FDE}"/>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{D079026A-D0B6-4837-B54A-7CA06276765A}</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655D-46B8-8493-6C7876CF1FDE}"/>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{39B4D788-B220-4E78-9D9F-EC7F2E6DAFFF}</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655D-46B8-8493-6C7876CF1FDE}"/>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{BFED95E5-545C-4E9D-BEB8-2F06A6BCF3BB}</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655D-46B8-8493-6C7876CF1FDE}"/>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{363E2EF5-3FBB-405C-B842-F0D66E0FA1FF}</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655D-46B8-8493-6C7876CF1FDE}"/>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{D933B027-5EF6-49FB-A240-40A0A6CF2635}</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655D-46B8-8493-6C7876CF1FDE}"/>
                </c:ext>
              </c:extLst>
            </c:dLbl>
            <c:dLbl>
              <c:idx val="6"/>
              <c:tx>
                <c:strRef>
                  <c:f>Daten_Diagramme!$D$20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{7D3E4F5D-2C15-4385-A8B1-75B2744D7C44}</c15:txfldGUID>
                      <c15:f>Daten_Diagramme!$D$20</c15:f>
                      <c15:dlblFieldTableCache>
                        <c:ptCount val="1"/>
                        <c:pt idx="0">
                          <c:v>-4.3</c:v>
                        </c:pt>
                      </c15:dlblFieldTableCache>
                    </c15:dlblFTEntry>
                  </c15:dlblFieldTable>
                  <c15:showDataLabelsRange val="0"/>
                </c:ext>
                <c:ext xmlns:c16="http://schemas.microsoft.com/office/drawing/2014/chart" uri="{C3380CC4-5D6E-409C-BE32-E72D297353CC}">
                  <c16:uniqueId val="{00000006-655D-46B8-8493-6C7876CF1FDE}"/>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{A5CEAD38-6610-4AFA-ACD2-3C26FD1D0D6A}</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655D-46B8-8493-6C7876CF1FDE}"/>
                </c:ext>
              </c:extLst>
            </c:dLbl>
            <c:dLbl>
              <c:idx val="8"/>
              <c:tx>
                <c:strRef>
                  <c:f>Daten_Diagramme!$D$22</c:f>
                  <c:strCache>
                    <c:ptCount val="1"/>
                    <c:pt idx="0">
                      <c:v>-27.1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{AEE49826-9C46-433C-8CB0-ECA70E14B1CD}</c15:txfldGUID>
                      <c15:f>Daten_Diagramme!$D$22</c15:f>
                      <c15:dlblFieldTableCache>
                        <c:ptCount val="1"/>
                        <c:pt idx="0">
                          <c:v>-27.1</c:v>
                        </c:pt>
                      </c15:dlblFieldTableCache>
                    </c15:dlblFTEntry>
                  </c15:dlblFieldTable>
                  <c15:showDataLabelsRange val="0"/>
                </c:ext>
                <c:ext xmlns:c16="http://schemas.microsoft.com/office/drawing/2014/chart" uri="{C3380CC4-5D6E-409C-BE32-E72D297353CC}">
                  <c16:uniqueId val="{00000008-655D-46B8-8493-6C7876CF1FDE}"/>
                </c:ext>
              </c:extLst>
            </c:dLbl>
            <c:dLbl>
              <c:idx val="9"/>
              <c:tx>
                <c:strRef>
                  <c:f>Daten_Diagramme!$D$23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{DF2947BA-0098-4298-928F-9801E21A0AB9}</c15:txfldGUID>
                      <c15:f>Daten_Diagramme!$D$23</c15:f>
                      <c15:dlblFieldTableCache>
                        <c:ptCount val="1"/>
                        <c:pt idx="0">
                          <c:v>-8.1</c:v>
                        </c:pt>
                      </c15:dlblFieldTableCache>
                    </c15:dlblFTEntry>
                  </c15:dlblFieldTable>
                  <c15:showDataLabelsRange val="0"/>
                </c:ext>
                <c:ext xmlns:c16="http://schemas.microsoft.com/office/drawing/2014/chart" uri="{C3380CC4-5D6E-409C-BE32-E72D297353CC}">
                  <c16:uniqueId val="{00000009-655D-46B8-8493-6C7876CF1FDE}"/>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{E5C56578-21A0-4E48-8946-BFDEE3F24BAF}</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655D-46B8-8493-6C7876CF1FDE}"/>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{45136BD9-D16C-4F99-871B-DEFD05DC55C4}</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655D-46B8-8493-6C7876CF1FDE}"/>
                </c:ext>
              </c:extLst>
            </c:dLbl>
            <c:dLbl>
              <c:idx val="12"/>
              <c:tx>
                <c:strRef>
                  <c:f>Daten_Diagramme!$D$26</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{31E96954-CCE1-4463-A129-8DC173AC9AF3}</c15:txfldGUID>
                      <c15:f>Daten_Diagramme!$D$26</c15:f>
                      <c15:dlblFieldTableCache>
                        <c:ptCount val="1"/>
                        <c:pt idx="0">
                          <c:v>-11.7</c:v>
                        </c:pt>
                      </c15:dlblFieldTableCache>
                    </c15:dlblFTEntry>
                  </c15:dlblFieldTable>
                  <c15:showDataLabelsRange val="0"/>
                </c:ext>
                <c:ext xmlns:c16="http://schemas.microsoft.com/office/drawing/2014/chart" uri="{C3380CC4-5D6E-409C-BE32-E72D297353CC}">
                  <c16:uniqueId val="{0000000C-655D-46B8-8493-6C7876CF1FDE}"/>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{1C301B6E-9CA5-4350-BB5F-0B7D7F37973E}</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655D-46B8-8493-6C7876CF1FDE}"/>
                </c:ext>
              </c:extLst>
            </c:dLbl>
            <c:dLbl>
              <c:idx val="14"/>
              <c:tx>
                <c:strRef>
                  <c:f>Daten_Diagramme!$D$28</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{1F284307-A3CF-4107-ACCF-B8C60D88011E}</c15:txfldGUID>
                      <c15:f>Daten_Diagramme!$D$28</c15:f>
                      <c15:dlblFieldTableCache>
                        <c:ptCount val="1"/>
                        <c:pt idx="0">
                          <c:v>14.7</c:v>
                        </c:pt>
                      </c15:dlblFieldTableCache>
                    </c15:dlblFTEntry>
                  </c15:dlblFieldTable>
                  <c15:showDataLabelsRange val="0"/>
                </c:ext>
                <c:ext xmlns:c16="http://schemas.microsoft.com/office/drawing/2014/chart" uri="{C3380CC4-5D6E-409C-BE32-E72D297353CC}">
                  <c16:uniqueId val="{0000000E-655D-46B8-8493-6C7876CF1FDE}"/>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{DC058E88-0B33-4089-91A2-833D3029904B}</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655D-46B8-8493-6C7876CF1FDE}"/>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{2047990A-57AF-4ACD-B713-8BB1104D7115}</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655D-46B8-8493-6C7876CF1FDE}"/>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{242A6460-F3F0-4460-83D4-AFBCE43EB2D1}</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655D-46B8-8493-6C7876CF1FDE}"/>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{216B02CC-080E-477E-97D0-35F70F9D8E94}</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655D-46B8-8493-6C7876CF1FDE}"/>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{92475B0D-B1D3-44E5-9906-F07BD716C759}</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655D-46B8-8493-6C7876CF1FDE}"/>
                </c:ext>
              </c:extLst>
            </c:dLbl>
            <c:dLbl>
              <c:idx val="20"/>
              <c:tx>
                <c:strRef>
                  <c:f>Daten_Diagramme!$D$34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{630A6357-07F7-4460-BAEB-D8C159C457DC}</c15:txfldGUID>
                      <c15:f>Daten_Diagramme!$D$34</c15:f>
                      <c15:dlblFieldTableCache>
                        <c:ptCount val="1"/>
                        <c:pt idx="0">
                          <c:v>8.5</c:v>
                        </c:pt>
                      </c15:dlblFieldTableCache>
                    </c15:dlblFTEntry>
                  </c15:dlblFieldTable>
                  <c15:showDataLabelsRange val="0"/>
                </c:ext>
                <c:ext xmlns:c16="http://schemas.microsoft.com/office/drawing/2014/chart" uri="{C3380CC4-5D6E-409C-BE32-E72D297353CC}">
                  <c16:uniqueId val="{00000014-655D-46B8-8493-6C7876CF1FD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{D9B7B31F-2D17-4499-8B63-91B107615139}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55D-46B8-8493-6C7876CF1FD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{B20E1A6A-5A2F-4084-93D0-1225CDA71036}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55D-46B8-8493-6C7876CF1FDE}"/>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{D086843C-5646-4063-8728-3C45AF33ABBF}</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655D-46B8-8493-6C7876CF1FDE}"/>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{EF56DC4F-BF2A-4BC9-A967-7C0D40B35EE4}</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655D-46B8-8493-6C7876CF1FDE}"/>
                </c:ext>
              </c:extLst>
            </c:dLbl>
            <c:dLbl>
              <c:idx val="25"/>
              <c:tx>
                <c:strRef>
                  <c:f>Daten_Diagramme!$D$39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{73F97A8E-E030-40E9-B0AD-613D63300A09}</c15:txfldGUID>
                      <c15:f>Daten_Diagramme!$D$39</c15:f>
                      <c15:dlblFieldTableCache>
                        <c:ptCount val="1"/>
                        <c:pt idx="0">
                          <c:v>-9.5</c:v>
                        </c:pt>
                      </c15:dlblFieldTableCache>
                    </c15:dlblFTEntry>
                  </c15:dlblFieldTable>
                  <c15:showDataLabelsRange val="0"/>
                </c:ext>
                <c:ext xmlns:c16="http://schemas.microsoft.com/office/drawing/2014/chart" uri="{C3380CC4-5D6E-409C-BE32-E72D297353CC}">
                  <c16:uniqueId val="{00000019-655D-46B8-8493-6C7876CF1FD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{2A18241C-E82C-4A43-ADAC-7F4326153DEA}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55D-46B8-8493-6C7876CF1FD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{8CFA20B9-CB8D-4551-B84F-E657186392A9}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55D-46B8-8493-6C7876CF1FD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{3D8DFA33-012C-4C3C-9046-97520064D782}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55D-46B8-8493-6C7876CF1FD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{933B8FFB-F1E6-481F-99CE-B9FBAF91AC35}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55D-46B8-8493-6C7876CF1FD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{8F4401A4-EFAA-4EA9-A1AF-4D41237CC4AC}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55D-46B8-8493-6C7876CF1FDE}"/>
                </c:ext>
              </c:extLst>
            </c:dLbl>
            <c:dLbl>
              <c:idx val="31"/>
              <c:tx>
                <c:strRef>
                  <c:f>Daten_Diagramme!$D$45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{C26A254C-0459-4B4A-A787-2223DE67D0D1}</c15:txfldGUID>
                      <c15:f>Daten_Diagramme!$D$45</c15:f>
                      <c15:dlblFieldTableCache>
                        <c:ptCount val="1"/>
                        <c:pt idx="0">
                          <c:v>-9.5</c:v>
                        </c:pt>
                      </c15:dlblFieldTableCache>
                    </c15:dlblFTEntry>
                  </c15:dlblFieldTable>
                  <c15:showDataLabelsRange val="0"/>
                </c:ext>
                <c:ext xmlns:c16="http://schemas.microsoft.com/office/drawing/2014/chart" uri="{C3380CC4-5D6E-409C-BE32-E72D297353CC}">
                  <c16:uniqueId val="{0000001F-655D-46B8-8493-6C7876CF1F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-5.464366796273584</c:v>
                </c:pt>
                <c:pt idx="1">
                  <c:v>0</c:v>
                </c:pt>
                <c:pt idx="2">
                  <c:v>0</c:v>
                </c:pt>
                <c:pt idx="3">
                  <c:v>-2.0683335515119778</c:v>
                </c:pt>
                <c:pt idx="4">
                  <c:v>-0.75728155339805825</c:v>
                </c:pt>
                <c:pt idx="5">
                  <c:v>-0.15625</c:v>
                </c:pt>
                <c:pt idx="6">
                  <c:v>-4.309796437659033</c:v>
                </c:pt>
                <c:pt idx="7">
                  <c:v>3.1765178930438278</c:v>
                </c:pt>
                <c:pt idx="8">
                  <c:v>-27.136839244462564</c:v>
                </c:pt>
                <c:pt idx="9">
                  <c:v>-8.1198646689221849</c:v>
                </c:pt>
                <c:pt idx="10">
                  <c:v>-1.0882708585247884</c:v>
                </c:pt>
                <c:pt idx="11">
                  <c:v>0</c:v>
                </c:pt>
                <c:pt idx="12">
                  <c:v>-11.690647482014388</c:v>
                </c:pt>
                <c:pt idx="13">
                  <c:v>-2.1164021164021163</c:v>
                </c:pt>
                <c:pt idx="14">
                  <c:v>14.666666666666666</c:v>
                </c:pt>
                <c:pt idx="15">
                  <c:v>0</c:v>
                </c:pt>
                <c:pt idx="16">
                  <c:v>3.2028469750889679</c:v>
                </c:pt>
                <c:pt idx="17">
                  <c:v>4.2857142857142856</c:v>
                </c:pt>
                <c:pt idx="18">
                  <c:v>1.4252696456086287</c:v>
                </c:pt>
                <c:pt idx="19">
                  <c:v>2.4185587364264562</c:v>
                </c:pt>
                <c:pt idx="20">
                  <c:v>8.4602368866328259</c:v>
                </c:pt>
                <c:pt idx="21">
                  <c:v>0</c:v>
                </c:pt>
                <c:pt idx="23">
                  <c:v>0</c:v>
                </c:pt>
                <c:pt idx="24">
                  <c:v>0</c:v>
                </c:pt>
                <c:pt idx="25">
                  <c:v>-9.5403339368336351</c:v>
                </c:pt>
              </c:numCache>
            </c:numRef>
          </c:val>
          <c:extLst>
            <c:ext xmlns:c16="http://schemas.microsoft.com/office/drawing/2014/chart" uri="{C3380CC4-5D6E-409C-BE32-E72D297353CC}">
              <c16:uniqueId val="{00000020-655D-46B8-8493-6C7876CF1FD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{D8C5B790-0276-41E9-8EBB-15423CA8B37E}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55D-46B8-8493-6C7876CF1FD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{CCF8BB9E-BC50-4F62-8532-DA8C8F10591F}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55D-46B8-8493-6C7876CF1FD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{DC4D28CD-B2C7-439C-8C44-9BA10CD545D2}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55D-46B8-8493-6C7876CF1FD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{73AD9294-21E3-47EA-8029-764F8C2CB36A}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55D-46B8-8493-6C7876CF1FD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{7F7DE6F6-60C1-4454-8BCF-0BB801CEA0D8}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55D-46B8-8493-6C7876CF1FD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{6591642A-359B-4102-B78D-ADB8F3E929F4}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55D-46B8-8493-6C7876CF1FD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{EE421A7E-8B99-4A38-80A3-EA7EB4ED5249}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55D-46B8-8493-6C7876CF1FD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{7D8E3C7F-5369-4521-BF69-18047C46448A}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55D-46B8-8493-6C7876CF1FD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{C81ABE77-23DF-46AE-AF73-5A64B6D9B326}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55D-46B8-8493-6C7876CF1FD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{74F65481-8C23-45D8-87A5-EDF94B3C0E2A}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55D-46B8-8493-6C7876CF1FD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{551F9E9F-59B7-4656-8194-27270A25BF71}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55D-46B8-8493-6C7876CF1FD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{CEFEC37F-B6A3-4678-99A1-EDDC1ABD418C}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55D-46B8-8493-6C7876CF1FD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{DFFAA7A8-F894-417C-896B-7451517B617F}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55D-46B8-8493-6C7876CF1FD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{3AD4841D-7130-4D55-9371-9D918101F500}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55D-46B8-8493-6C7876CF1FD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{B116344D-F117-4E24-A294-8E222F391D6D}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55D-46B8-8493-6C7876CF1FD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{82A2102E-FD23-4BDA-8FF3-8A1641E67CA5}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55D-46B8-8493-6C7876CF1FD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{14C79C40-735D-45D4-A340-97EF98E76ED1}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55D-46B8-8493-6C7876CF1FD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{A35776F6-ED51-4533-BFA8-8079965259AE}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55D-46B8-8493-6C7876CF1FD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{0AB509BD-B24A-4383-B020-4ECA7BC4AC90}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55D-46B8-8493-6C7876CF1FD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{1C9A8101-C368-4697-A707-DC6C0176907E}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55D-46B8-8493-6C7876CF1FD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{D937C998-2E10-41AD-B309-45D176B8DC63}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55D-46B8-8493-6C7876CF1FD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{013AC440-FA1A-4D6B-B43F-6D36E1D21F42}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55D-46B8-8493-6C7876CF1FD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{8598CBED-2933-4891-AA03-9E4451F4C42E}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55D-46B8-8493-6C7876CF1FD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{741D8881-DAF6-4C4A-A4CC-A28F8C19FF93}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55D-46B8-8493-6C7876CF1FD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{1386D3E7-DCE8-454F-A35D-B54315239BD9}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55D-46B8-8493-6C7876CF1FD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{221466B2-357C-41F5-B12B-419D2FB2F30C}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55D-46B8-8493-6C7876CF1FD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{3D1EC8C7-7CB4-40C3-AC10-835090A53F14}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55D-46B8-8493-6C7876CF1FD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{35879E97-0467-43DF-A5AA-C50CFE9C236C}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55D-46B8-8493-6C7876CF1FD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{463FADE0-A030-4D62-B5FB-C02372C5C3BA}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55D-46B8-8493-6C7876CF1FD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{EC9547B3-BEC4-405F-865D-1151D1D0707A}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55D-46B8-8493-6C7876CF1FD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{7D0FCAB8-E984-464F-B71B-1E6FEC763EEF}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55D-46B8-8493-6C7876CF1FD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{AEA158CF-FAEC-4923-8B19-B5E5E17DB4FC}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55D-46B8-8493-6C7876CF1F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655D-46B8-8493-6C7876CF1FD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655D-46B8-8493-6C7876CF1FD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{527D0656-F60D-4B5E-A1BF-BC565ACECB81}</c15:txfldGUID>
                      <c15:f>Daten_Diagramme!$E$14</c15:f>
                      <c15:dlblFieldTableCache>
                        <c:ptCount val="1"/>
                        <c:pt idx="0">
                          <c:v>-7.6</c:v>
                        </c:pt>
                      </c15:dlblFieldTableCache>
                    </c15:dlblFTEntry>
                  </c15:dlblFieldTable>
                  <c15:showDataLabelsRange val="0"/>
                </c:ext>
                <c:ext xmlns:c16="http://schemas.microsoft.com/office/drawing/2014/chart" uri="{C3380CC4-5D6E-409C-BE32-E72D297353CC}">
                  <c16:uniqueId val="{00000000-8F85-4016-A233-B2EED233F5F3}"/>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{BC148F75-D27A-4F64-AECC-04FC7DD0BBAE}</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8F85-4016-A233-B2EED233F5F3}"/>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{4CF9E436-E924-4495-B6E8-A1120ACD91BB}</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8F85-4016-A233-B2EED233F5F3}"/>
                </c:ext>
              </c:extLst>
            </c:dLbl>
            <c:dLbl>
              <c:idx val="3"/>
              <c:tx>
                <c:strRef>
                  <c:f>Daten_Diagramme!$E$17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{4A76160C-B73A-4625-A0A6-73034D8BBD72}</c15:txfldGUID>
                      <c15:f>Daten_Diagramme!$E$17</c15:f>
                      <c15:dlblFieldTableCache>
                        <c:ptCount val="1"/>
                        <c:pt idx="0">
                          <c:v>-0.1</c:v>
                        </c:pt>
                      </c15:dlblFieldTableCache>
                    </c15:dlblFTEntry>
                  </c15:dlblFieldTable>
                  <c15:showDataLabelsRange val="0"/>
                </c:ext>
                <c:ext xmlns:c16="http://schemas.microsoft.com/office/drawing/2014/chart" uri="{C3380CC4-5D6E-409C-BE32-E72D297353CC}">
                  <c16:uniqueId val="{00000003-8F85-4016-A233-B2EED233F5F3}"/>
                </c:ext>
              </c:extLst>
            </c:dLbl>
            <c:dLbl>
              <c:idx val="4"/>
              <c:tx>
                <c:strRef>
                  <c:f>Daten_Diagramme!$E$18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{D97700B5-B9E2-43A3-AA8C-FA23C256FC3C}</c15:txfldGUID>
                      <c15:f>Daten_Diagramme!$E$18</c15:f>
                      <c15:dlblFieldTableCache>
                        <c:ptCount val="1"/>
                        <c:pt idx="0">
                          <c:v>10.0</c:v>
                        </c:pt>
                      </c15:dlblFieldTableCache>
                    </c15:dlblFTEntry>
                  </c15:dlblFieldTable>
                  <c15:showDataLabelsRange val="0"/>
                </c:ext>
                <c:ext xmlns:c16="http://schemas.microsoft.com/office/drawing/2014/chart" uri="{C3380CC4-5D6E-409C-BE32-E72D297353CC}">
                  <c16:uniqueId val="{00000004-8F85-4016-A233-B2EED233F5F3}"/>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{882758C2-FD34-44E4-9FB8-955088FD09E8}</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8F85-4016-A233-B2EED233F5F3}"/>
                </c:ext>
              </c:extLst>
            </c:dLbl>
            <c:dLbl>
              <c:idx val="6"/>
              <c:tx>
                <c:strRef>
                  <c:f>Daten_Diagramme!$E$20</c:f>
                  <c:strCache>
                    <c:ptCount val="1"/>
                    <c:pt idx="0">
                      <c:v>-21.9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{358E0E6F-4457-475C-925A-94A829783CF8}</c15:txfldGUID>
                      <c15:f>Daten_Diagramme!$E$20</c15:f>
                      <c15:dlblFieldTableCache>
                        <c:ptCount val="1"/>
                        <c:pt idx="0">
                          <c:v>-21.9</c:v>
                        </c:pt>
                      </c15:dlblFieldTableCache>
                    </c15:dlblFTEntry>
                  </c15:dlblFieldTable>
                  <c15:showDataLabelsRange val="0"/>
                </c:ext>
                <c:ext xmlns:c16="http://schemas.microsoft.com/office/drawing/2014/chart" uri="{C3380CC4-5D6E-409C-BE32-E72D297353CC}">
                  <c16:uniqueId val="{00000006-8F85-4016-A233-B2EED233F5F3}"/>
                </c:ext>
              </c:extLst>
            </c:dLbl>
            <c:dLbl>
              <c:idx val="7"/>
              <c:tx>
                <c:strRef>
                  <c:f>Daten_Diagramme!$E$21</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{C451A624-633C-4908-887B-F22B374D1D67}</c15:txfldGUID>
                      <c15:f>Daten_Diagramme!$E$21</c15:f>
                      <c15:dlblFieldTableCache>
                        <c:ptCount val="1"/>
                        <c:pt idx="0">
                          <c:v>8.0</c:v>
                        </c:pt>
                      </c15:dlblFieldTableCache>
                    </c15:dlblFTEntry>
                  </c15:dlblFieldTable>
                  <c15:showDataLabelsRange val="0"/>
                </c:ext>
                <c:ext xmlns:c16="http://schemas.microsoft.com/office/drawing/2014/chart" uri="{C3380CC4-5D6E-409C-BE32-E72D297353CC}">
                  <c16:uniqueId val="{00000007-8F85-4016-A233-B2EED233F5F3}"/>
                </c:ext>
              </c:extLst>
            </c:dLbl>
            <c:dLbl>
              <c:idx val="8"/>
              <c:tx>
                <c:strRef>
                  <c:f>Daten_Diagramme!$E$22</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{5890B8B8-6CD0-4B79-A65C-5A5D44EDA02B}</c15:txfldGUID>
                      <c15:f>Daten_Diagramme!$E$22</c15:f>
                      <c15:dlblFieldTableCache>
                        <c:ptCount val="1"/>
                        <c:pt idx="0">
                          <c:v>-23.4</c:v>
                        </c:pt>
                      </c15:dlblFieldTableCache>
                    </c15:dlblFTEntry>
                  </c15:dlblFieldTable>
                  <c15:showDataLabelsRange val="0"/>
                </c:ext>
                <c:ext xmlns:c16="http://schemas.microsoft.com/office/drawing/2014/chart" uri="{C3380CC4-5D6E-409C-BE32-E72D297353CC}">
                  <c16:uniqueId val="{00000008-8F85-4016-A233-B2EED233F5F3}"/>
                </c:ext>
              </c:extLst>
            </c:dLbl>
            <c:dLbl>
              <c:idx val="9"/>
              <c:tx>
                <c:strRef>
                  <c:f>Daten_Diagramme!$E$23</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{34B8C771-4FE9-4FA6-B285-0F2E70956D26}</c15:txfldGUID>
                      <c15:f>Daten_Diagramme!$E$23</c15:f>
                      <c15:dlblFieldTableCache>
                        <c:ptCount val="1"/>
                        <c:pt idx="0">
                          <c:v>-14.6</c:v>
                        </c:pt>
                      </c15:dlblFieldTableCache>
                    </c15:dlblFTEntry>
                  </c15:dlblFieldTable>
                  <c15:showDataLabelsRange val="0"/>
                </c:ext>
                <c:ext xmlns:c16="http://schemas.microsoft.com/office/drawing/2014/chart" uri="{C3380CC4-5D6E-409C-BE32-E72D297353CC}">
                  <c16:uniqueId val="{00000009-8F85-4016-A233-B2EED233F5F3}"/>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{C5298442-4B3C-4839-8A57-93D483B2459F}</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8F85-4016-A233-B2EED233F5F3}"/>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{3C3B6ED3-CE4C-45D7-B649-4E461F32A943}</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8F85-4016-A233-B2EED233F5F3}"/>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{A78B2F6D-ABFE-4AD9-B00B-2F5F7EE78E66}</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8F85-4016-A233-B2EED233F5F3}"/>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{D7728F23-5012-437D-BE35-C1676B042B69}</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8F85-4016-A233-B2EED233F5F3}"/>
                </c:ext>
              </c:extLst>
            </c:dLbl>
            <c:dLbl>
              <c:idx val="14"/>
              <c:tx>
                <c:strRef>
                  <c:f>Daten_Diagramme!$E$28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{6914AF57-AF4C-4BCB-9179-221C8A9834BC}</c15:txfldGUID>
                      <c15:f>Daten_Diagramme!$E$28</c15:f>
                      <c15:dlblFieldTableCache>
                        <c:ptCount val="1"/>
                        <c:pt idx="0">
                          <c:v>4.3</c:v>
                        </c:pt>
                      </c15:dlblFieldTableCache>
                    </c15:dlblFTEntry>
                  </c15:dlblFieldTable>
                  <c15:showDataLabelsRange val="0"/>
                </c:ext>
                <c:ext xmlns:c16="http://schemas.microsoft.com/office/drawing/2014/chart" uri="{C3380CC4-5D6E-409C-BE32-E72D297353CC}">
                  <c16:uniqueId val="{0000000E-8F85-4016-A233-B2EED233F5F3}"/>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{21B1AB34-A2FB-41B2-A34A-5257DF5B6264}</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8F85-4016-A233-B2EED233F5F3}"/>
                </c:ext>
              </c:extLst>
            </c:dLbl>
            <c:dLbl>
              <c:idx val="16"/>
              <c:tx>
                <c:strRef>
                  <c:f>Daten_Diagramme!$E$30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{015D8F3F-4885-4170-83E3-7832A121CDE0}</c15:txfldGUID>
                      <c15:f>Daten_Diagramme!$E$30</c15:f>
                      <c15:dlblFieldTableCache>
                        <c:ptCount val="1"/>
                        <c:pt idx="0">
                          <c:v>4.5</c:v>
                        </c:pt>
                      </c15:dlblFieldTableCache>
                    </c15:dlblFTEntry>
                  </c15:dlblFieldTable>
                  <c15:showDataLabelsRange val="0"/>
                </c:ext>
                <c:ext xmlns:c16="http://schemas.microsoft.com/office/drawing/2014/chart" uri="{C3380CC4-5D6E-409C-BE32-E72D297353CC}">
                  <c16:uniqueId val="{00000010-8F85-4016-A233-B2EED233F5F3}"/>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{B78D85BE-1160-42A2-BD8D-3810F9C8E518}</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8F85-4016-A233-B2EED233F5F3}"/>
                </c:ext>
              </c:extLst>
            </c:dLbl>
            <c:dLbl>
              <c:idx val="18"/>
              <c:tx>
                <c:strRef>
                  <c:f>Daten_Diagramme!$E$32</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{35372D14-0C9B-4366-AC5D-0675D84E0C39}</c15:txfldGUID>
                      <c15:f>Daten_Diagramme!$E$32</c15:f>
                      <c15:dlblFieldTableCache>
                        <c:ptCount val="1"/>
                        <c:pt idx="0">
                          <c:v>-6.6</c:v>
                        </c:pt>
                      </c15:dlblFieldTableCache>
                    </c15:dlblFTEntry>
                  </c15:dlblFieldTable>
                  <c15:showDataLabelsRange val="0"/>
                </c:ext>
                <c:ext xmlns:c16="http://schemas.microsoft.com/office/drawing/2014/chart" uri="{C3380CC4-5D6E-409C-BE32-E72D297353CC}">
                  <c16:uniqueId val="{00000012-8F85-4016-A233-B2EED233F5F3}"/>
                </c:ext>
              </c:extLst>
            </c:dLbl>
            <c:dLbl>
              <c:idx val="19"/>
              <c:tx>
                <c:strRef>
                  <c:f>Daten_Diagramme!$E$33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{B95A5EAC-7816-4F65-B542-250DB43C5664}</c15:txfldGUID>
                      <c15:f>Daten_Diagramme!$E$33</c15:f>
                      <c15:dlblFieldTableCache>
                        <c:ptCount val="1"/>
                        <c:pt idx="0">
                          <c:v>-7.2</c:v>
                        </c:pt>
                      </c15:dlblFieldTableCache>
                    </c15:dlblFTEntry>
                  </c15:dlblFieldTable>
                  <c15:showDataLabelsRange val="0"/>
                </c:ext>
                <c:ext xmlns:c16="http://schemas.microsoft.com/office/drawing/2014/chart" uri="{C3380CC4-5D6E-409C-BE32-E72D297353CC}">
                  <c16:uniqueId val="{00000013-8F85-4016-A233-B2EED233F5F3}"/>
                </c:ext>
              </c:extLst>
            </c:dLbl>
            <c:dLbl>
              <c:idx val="20"/>
              <c:tx>
                <c:strRef>
                  <c:f>Daten_Diagramme!$E$34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{C6CA9A22-C58C-4590-A81D-7BE48B45E368}</c15:txfldGUID>
                      <c15:f>Daten_Diagramme!$E$34</c15:f>
                      <c15:dlblFieldTableCache>
                        <c:ptCount val="1"/>
                        <c:pt idx="0">
                          <c:v>-6.3</c:v>
                        </c:pt>
                      </c15:dlblFieldTableCache>
                    </c15:dlblFTEntry>
                  </c15:dlblFieldTable>
                  <c15:showDataLabelsRange val="0"/>
                </c:ext>
                <c:ext xmlns:c16="http://schemas.microsoft.com/office/drawing/2014/chart" uri="{C3380CC4-5D6E-409C-BE32-E72D297353CC}">
                  <c16:uniqueId val="{00000014-8F85-4016-A233-B2EED233F5F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{B8CF3CF2-9E31-401D-B4FF-E232ABED7B1B}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F85-4016-A233-B2EED233F5F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{AB5F4FC2-3CB8-429A-9B80-2466E494EAE8}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F85-4016-A233-B2EED233F5F3}"/>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{9028FF3C-A85B-456A-832D-9E3AFE12EDD1}</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8F85-4016-A233-B2EED233F5F3}"/>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{7D8889FD-47C1-48C6-895F-90602D94F2B2}</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8F85-4016-A233-B2EED233F5F3}"/>
                </c:ext>
              </c:extLst>
            </c:dLbl>
            <c:dLbl>
              <c:idx val="25"/>
              <c:tx>
                <c:strRef>
                  <c:f>Daten_Diagramme!$E$39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{FC784726-2291-4901-913D-E5400C90F353}</c15:txfldGUID>
                      <c15:f>Daten_Diagramme!$E$39</c15:f>
                      <c15:dlblFieldTableCache>
                        <c:ptCount val="1"/>
                        <c:pt idx="0">
                          <c:v>-10.4</c:v>
                        </c:pt>
                      </c15:dlblFieldTableCache>
                    </c15:dlblFTEntry>
                  </c15:dlblFieldTable>
                  <c15:showDataLabelsRange val="0"/>
                </c:ext>
                <c:ext xmlns:c16="http://schemas.microsoft.com/office/drawing/2014/chart" uri="{C3380CC4-5D6E-409C-BE32-E72D297353CC}">
                  <c16:uniqueId val="{00000019-8F85-4016-A233-B2EED233F5F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{559CB0BF-A850-437E-A461-4C11A80E9243}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F85-4016-A233-B2EED233F5F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{43ED15B9-B502-4B40-B06E-5B724F55C381}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F85-4016-A233-B2EED233F5F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{5B951BDE-7BD2-4823-AA80-7FCBEDDAAFFB}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F85-4016-A233-B2EED233F5F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{E3A334C4-BE6E-4FA0-8D57-7B1499E8370B}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F85-4016-A233-B2EED233F5F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{D6D6F84D-05EE-4E75-A617-AEBDF1981D72}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F85-4016-A233-B2EED233F5F3}"/>
                </c:ext>
              </c:extLst>
            </c:dLbl>
            <c:dLbl>
              <c:idx val="31"/>
              <c:tx>
                <c:strRef>
                  <c:f>Daten_Diagramme!$E$45</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{A953EDFA-1F4B-4090-87B6-FE4B31D697BF}</c15:txfldGUID>
                      <c15:f>Daten_Diagramme!$E$45</c15:f>
                      <c15:dlblFieldTableCache>
                        <c:ptCount val="1"/>
                        <c:pt idx="0">
                          <c:v>-10.4</c:v>
                        </c:pt>
                      </c15:dlblFieldTableCache>
                    </c15:dlblFTEntry>
                  </c15:dlblFieldTable>
                  <c15:showDataLabelsRange val="0"/>
                </c:ext>
                <c:ext xmlns:c16="http://schemas.microsoft.com/office/drawing/2014/chart" uri="{C3380CC4-5D6E-409C-BE32-E72D297353CC}">
                  <c16:uniqueId val="{0000001F-8F85-4016-A233-B2EED233F5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-7.5601374570446733</c:v>
                </c:pt>
                <c:pt idx="1">
                  <c:v>0</c:v>
                </c:pt>
                <c:pt idx="2">
                  <c:v>0</c:v>
                </c:pt>
                <c:pt idx="3">
                  <c:v>-0.12285012285012285</c:v>
                </c:pt>
                <c:pt idx="4">
                  <c:v>9.9787685774946926</c:v>
                </c:pt>
                <c:pt idx="5">
                  <c:v>-5.4545454545454541</c:v>
                </c:pt>
                <c:pt idx="6">
                  <c:v>-21.910112359550563</c:v>
                </c:pt>
                <c:pt idx="7">
                  <c:v>8.0495356037151709</c:v>
                </c:pt>
                <c:pt idx="8">
                  <c:v>-23.395721925133689</c:v>
                </c:pt>
                <c:pt idx="9">
                  <c:v>-14.583333333333334</c:v>
                </c:pt>
                <c:pt idx="10">
                  <c:v>-5.8951965065502181</c:v>
                </c:pt>
                <c:pt idx="11">
                  <c:v>0</c:v>
                </c:pt>
                <c:pt idx="12">
                  <c:v>-2.8985507246376812</c:v>
                </c:pt>
                <c:pt idx="13">
                  <c:v>-0.29940119760479039</c:v>
                </c:pt>
                <c:pt idx="14">
                  <c:v>4.3103448275862073</c:v>
                </c:pt>
                <c:pt idx="15">
                  <c:v>0</c:v>
                </c:pt>
                <c:pt idx="16">
                  <c:v>4.5045045045045047</c:v>
                </c:pt>
                <c:pt idx="17">
                  <c:v>2.5641025641025643</c:v>
                </c:pt>
                <c:pt idx="18">
                  <c:v>-6.6465256797583079</c:v>
                </c:pt>
                <c:pt idx="19">
                  <c:v>-7.2463768115942031</c:v>
                </c:pt>
                <c:pt idx="20">
                  <c:v>-6.3051702395964693</c:v>
                </c:pt>
                <c:pt idx="21">
                  <c:v>0</c:v>
                </c:pt>
                <c:pt idx="23">
                  <c:v>0</c:v>
                </c:pt>
                <c:pt idx="24">
                  <c:v>0</c:v>
                </c:pt>
                <c:pt idx="25">
                  <c:v>-10.448057097541634</c:v>
                </c:pt>
              </c:numCache>
            </c:numRef>
          </c:val>
          <c:extLst>
            <c:ext xmlns:c16="http://schemas.microsoft.com/office/drawing/2014/chart" uri="{C3380CC4-5D6E-409C-BE32-E72D297353CC}">
              <c16:uniqueId val="{00000020-8F85-4016-A233-B2EED233F5F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{95287B77-9314-4AA1-A0F6-7203C48A868B}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F85-4016-A233-B2EED233F5F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{A9C39173-CAF3-4047-95B2-D935F757155F}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F85-4016-A233-B2EED233F5F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{2C181E31-EE80-4C00-A155-7DAB336E4C27}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F85-4016-A233-B2EED233F5F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{C1B9827D-359B-4F7D-8B34-E4659FA668F4}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F85-4016-A233-B2EED233F5F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{9C5D88A3-8979-4B74-A549-491E91267083}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F85-4016-A233-B2EED233F5F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{9819AE08-12B5-4F07-8501-F7CE2AB96BE2}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F85-4016-A233-B2EED233F5F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{09A65136-E49A-40F6-81D4-E9A9241D3A10}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F85-4016-A233-B2EED233F5F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{9CD5489F-6885-4506-B167-2A8ABDB273B4}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F85-4016-A233-B2EED233F5F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{6DEFDF1B-E365-4476-B2B0-2A9601633A77}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F85-4016-A233-B2EED233F5F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{82BD439C-1C7B-44DA-AB4F-A609E84F55C0}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F85-4016-A233-B2EED233F5F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{A1548A52-8328-4792-8103-EFF830F3E978}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F85-4016-A233-B2EED233F5F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{EBB608FA-EFDE-4C89-A6C6-EFC0E77BC415}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F85-4016-A233-B2EED233F5F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{40CEE689-B097-4EAB-BF88-ED8D61CAF0F8}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F85-4016-A233-B2EED233F5F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{F8FC17E4-0358-4326-A102-98591B4385E6}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F85-4016-A233-B2EED233F5F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{8C37BC27-EAFD-4ACC-B990-7033D7B82AFA}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F85-4016-A233-B2EED233F5F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{94A74E67-0E2B-41AA-AB3A-E2C8C6C7B617}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F85-4016-A233-B2EED233F5F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{D6AD6C85-54E6-4E01-9CB0-E2B3A8ECB202}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F85-4016-A233-B2EED233F5F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{F2EFC595-2C9F-49EB-BBEA-C00527DB6F32}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F85-4016-A233-B2EED233F5F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{68F26648-D7EF-40C0-A0A4-AEF090053DDA}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F85-4016-A233-B2EED233F5F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{AB15CA3D-9427-481B-83DD-4116D0EF591C}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F85-4016-A233-B2EED233F5F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{F94E5206-94B5-4395-B7CD-CBD7A340289A}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F85-4016-A233-B2EED233F5F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{9E8446B2-44EE-4E9C-AB69-FF8FAA248B16}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F85-4016-A233-B2EED233F5F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{A2F720B0-534A-4822-972A-ECC329DE60D7}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F85-4016-A233-B2EED233F5F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{3C61912A-08B6-432D-98A3-E2F5D549F6C0}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F85-4016-A233-B2EED233F5F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{4F3E0805-13A9-4D50-AA16-A84BA5FEC04E}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F85-4016-A233-B2EED233F5F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{F5177C30-863C-400B-B91F-EBE0D03FBEC1}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F85-4016-A233-B2EED233F5F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{E5778A87-1F4F-4C72-8F38-257BE292CAD6}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F85-4016-A233-B2EED233F5F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{04034551-1D3D-4471-A9C7-1FFAA1F09A82}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F85-4016-A233-B2EED233F5F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{EE08C45E-2699-4C8F-9BFA-3FAEBD930F36}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F85-4016-A233-B2EED233F5F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{B673D941-43F6-411F-9843-6953913CDFCE}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F85-4016-A233-B2EED233F5F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{030748E6-CED4-4D59-91F8-E309F2F20B30}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F85-4016-A233-B2EED233F5F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{817C0CD8-EA31-4750-870B-962E2E65C8CA}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F85-4016-A233-B2EED233F5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8F85-4016-A233-B2EED233F5F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8F85-4016-A233-B2EED233F5F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{FC524448-9929-43E8-81FB-D7B420CEADCF}</c15:txfldGUID>
                      <c15:f>Diagramm!$I$46</c15:f>
                      <c15:dlblFieldTableCache>
                        <c:ptCount val="1"/>
                      </c15:dlblFieldTableCache>
                    </c15:dlblFTEntry>
                  </c15:dlblFieldTable>
                  <c15:showDataLabelsRange val="0"/>
                </c:ext>
                <c:ext xmlns:c16="http://schemas.microsoft.com/office/drawing/2014/chart" uri="{C3380CC4-5D6E-409C-BE32-E72D297353CC}">
                  <c16:uniqueId val="{00000000-A770-443F-9218-7E0BE9AD18C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{72C095D3-23C3-4403-A401-B082A332799A}</c15:txfldGUID>
                      <c15:f>Diagramm!$I$47</c15:f>
                      <c15:dlblFieldTableCache>
                        <c:ptCount val="1"/>
                      </c15:dlblFieldTableCache>
                    </c15:dlblFTEntry>
                  </c15:dlblFieldTable>
                  <c15:showDataLabelsRange val="0"/>
                </c:ext>
                <c:ext xmlns:c16="http://schemas.microsoft.com/office/drawing/2014/chart" uri="{C3380CC4-5D6E-409C-BE32-E72D297353CC}">
                  <c16:uniqueId val="{00000001-A770-443F-9218-7E0BE9AD18C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{9309FAAB-A8D4-44D1-B6A3-F1A8FB56993D}</c15:txfldGUID>
                      <c15:f>Diagramm!$I$48</c15:f>
                      <c15:dlblFieldTableCache>
                        <c:ptCount val="1"/>
                      </c15:dlblFieldTableCache>
                    </c15:dlblFTEntry>
                  </c15:dlblFieldTable>
                  <c15:showDataLabelsRange val="0"/>
                </c:ext>
                <c:ext xmlns:c16="http://schemas.microsoft.com/office/drawing/2014/chart" uri="{C3380CC4-5D6E-409C-BE32-E72D297353CC}">
                  <c16:uniqueId val="{00000002-A770-443F-9218-7E0BE9AD18C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{F494BD7E-9FFF-4A4F-B44C-9508021D0B8F}</c15:txfldGUID>
                      <c15:f>Diagramm!$I$49</c15:f>
                      <c15:dlblFieldTableCache>
                        <c:ptCount val="1"/>
                      </c15:dlblFieldTableCache>
                    </c15:dlblFTEntry>
                  </c15:dlblFieldTable>
                  <c15:showDataLabelsRange val="0"/>
                </c:ext>
                <c:ext xmlns:c16="http://schemas.microsoft.com/office/drawing/2014/chart" uri="{C3380CC4-5D6E-409C-BE32-E72D297353CC}">
                  <c16:uniqueId val="{00000003-A770-443F-9218-7E0BE9AD18C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{F70B1763-505D-48E1-9E7C-D1F32B7361B1}</c15:txfldGUID>
                      <c15:f>Diagramm!$I$50</c15:f>
                      <c15:dlblFieldTableCache>
                        <c:ptCount val="1"/>
                      </c15:dlblFieldTableCache>
                    </c15:dlblFTEntry>
                  </c15:dlblFieldTable>
                  <c15:showDataLabelsRange val="0"/>
                </c:ext>
                <c:ext xmlns:c16="http://schemas.microsoft.com/office/drawing/2014/chart" uri="{C3380CC4-5D6E-409C-BE32-E72D297353CC}">
                  <c16:uniqueId val="{00000004-A770-443F-9218-7E0BE9AD18C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{6FBC7CA5-3F70-4F85-9A93-048F24276E6F}</c15:txfldGUID>
                      <c15:f>Diagramm!$I$51</c15:f>
                      <c15:dlblFieldTableCache>
                        <c:ptCount val="1"/>
                      </c15:dlblFieldTableCache>
                    </c15:dlblFTEntry>
                  </c15:dlblFieldTable>
                  <c15:showDataLabelsRange val="0"/>
                </c:ext>
                <c:ext xmlns:c16="http://schemas.microsoft.com/office/drawing/2014/chart" uri="{C3380CC4-5D6E-409C-BE32-E72D297353CC}">
                  <c16:uniqueId val="{00000005-A770-443F-9218-7E0BE9AD18C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{85E7DAE6-0654-4A9E-88DE-0AE0F05F33D1}</c15:txfldGUID>
                      <c15:f>Diagramm!$I$52</c15:f>
                      <c15:dlblFieldTableCache>
                        <c:ptCount val="1"/>
                      </c15:dlblFieldTableCache>
                    </c15:dlblFTEntry>
                  </c15:dlblFieldTable>
                  <c15:showDataLabelsRange val="0"/>
                </c:ext>
                <c:ext xmlns:c16="http://schemas.microsoft.com/office/drawing/2014/chart" uri="{C3380CC4-5D6E-409C-BE32-E72D297353CC}">
                  <c16:uniqueId val="{00000006-A770-443F-9218-7E0BE9AD18C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{9FA6A227-1CBC-4B85-8BAF-3B08161155FE}</c15:txfldGUID>
                      <c15:f>Diagramm!$I$53</c15:f>
                      <c15:dlblFieldTableCache>
                        <c:ptCount val="1"/>
                      </c15:dlblFieldTableCache>
                    </c15:dlblFTEntry>
                  </c15:dlblFieldTable>
                  <c15:showDataLabelsRange val="0"/>
                </c:ext>
                <c:ext xmlns:c16="http://schemas.microsoft.com/office/drawing/2014/chart" uri="{C3380CC4-5D6E-409C-BE32-E72D297353CC}">
                  <c16:uniqueId val="{00000007-A770-443F-9218-7E0BE9AD18C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{32850744-BFE2-4031-AD99-88013AF5C6E8}</c15:txfldGUID>
                      <c15:f>Diagramm!$I$54</c15:f>
                      <c15:dlblFieldTableCache>
                        <c:ptCount val="1"/>
                      </c15:dlblFieldTableCache>
                    </c15:dlblFTEntry>
                  </c15:dlblFieldTable>
                  <c15:showDataLabelsRange val="0"/>
                </c:ext>
                <c:ext xmlns:c16="http://schemas.microsoft.com/office/drawing/2014/chart" uri="{C3380CC4-5D6E-409C-BE32-E72D297353CC}">
                  <c16:uniqueId val="{00000008-A770-443F-9218-7E0BE9AD18C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{A0978DAE-8881-434C-A70E-BB5497B6C669}</c15:txfldGUID>
                      <c15:f>Diagramm!$I$55</c15:f>
                      <c15:dlblFieldTableCache>
                        <c:ptCount val="1"/>
                      </c15:dlblFieldTableCache>
                    </c15:dlblFTEntry>
                  </c15:dlblFieldTable>
                  <c15:showDataLabelsRange val="0"/>
                </c:ext>
                <c:ext xmlns:c16="http://schemas.microsoft.com/office/drawing/2014/chart" uri="{C3380CC4-5D6E-409C-BE32-E72D297353CC}">
                  <c16:uniqueId val="{00000009-A770-443F-9218-7E0BE9AD18C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{096BE0B7-C48B-4063-A0AD-0C2A7724A85D}</c15:txfldGUID>
                      <c15:f>Diagramm!$I$56</c15:f>
                      <c15:dlblFieldTableCache>
                        <c:ptCount val="1"/>
                      </c15:dlblFieldTableCache>
                    </c15:dlblFTEntry>
                  </c15:dlblFieldTable>
                  <c15:showDataLabelsRange val="0"/>
                </c:ext>
                <c:ext xmlns:c16="http://schemas.microsoft.com/office/drawing/2014/chart" uri="{C3380CC4-5D6E-409C-BE32-E72D297353CC}">
                  <c16:uniqueId val="{0000000A-A770-443F-9218-7E0BE9AD18C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{A74C636B-FEA6-4B51-BA6C-48D677FEC356}</c15:txfldGUID>
                      <c15:f>Diagramm!$I$57</c15:f>
                      <c15:dlblFieldTableCache>
                        <c:ptCount val="1"/>
                      </c15:dlblFieldTableCache>
                    </c15:dlblFTEntry>
                  </c15:dlblFieldTable>
                  <c15:showDataLabelsRange val="0"/>
                </c:ext>
                <c:ext xmlns:c16="http://schemas.microsoft.com/office/drawing/2014/chart" uri="{C3380CC4-5D6E-409C-BE32-E72D297353CC}">
                  <c16:uniqueId val="{0000000B-A770-443F-9218-7E0BE9AD18C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{594A0749-69B1-429A-B5CE-FBBF48DE0000}</c15:txfldGUID>
                      <c15:f>Diagramm!$I$58</c15:f>
                      <c15:dlblFieldTableCache>
                        <c:ptCount val="1"/>
                      </c15:dlblFieldTableCache>
                    </c15:dlblFTEntry>
                  </c15:dlblFieldTable>
                  <c15:showDataLabelsRange val="0"/>
                </c:ext>
                <c:ext xmlns:c16="http://schemas.microsoft.com/office/drawing/2014/chart" uri="{C3380CC4-5D6E-409C-BE32-E72D297353CC}">
                  <c16:uniqueId val="{0000000C-A770-443F-9218-7E0BE9AD18C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{E85A5C36-59CE-4312-A013-C6F013CD63F6}</c15:txfldGUID>
                      <c15:f>Diagramm!$I$59</c15:f>
                      <c15:dlblFieldTableCache>
                        <c:ptCount val="1"/>
                      </c15:dlblFieldTableCache>
                    </c15:dlblFTEntry>
                  </c15:dlblFieldTable>
                  <c15:showDataLabelsRange val="0"/>
                </c:ext>
                <c:ext xmlns:c16="http://schemas.microsoft.com/office/drawing/2014/chart" uri="{C3380CC4-5D6E-409C-BE32-E72D297353CC}">
                  <c16:uniqueId val="{0000000D-A770-443F-9218-7E0BE9AD18C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{73995F6D-2DD7-447E-9052-6CB1F2BEF545}</c15:txfldGUID>
                      <c15:f>Diagramm!$I$60</c15:f>
                      <c15:dlblFieldTableCache>
                        <c:ptCount val="1"/>
                      </c15:dlblFieldTableCache>
                    </c15:dlblFTEntry>
                  </c15:dlblFieldTable>
                  <c15:showDataLabelsRange val="0"/>
                </c:ext>
                <c:ext xmlns:c16="http://schemas.microsoft.com/office/drawing/2014/chart" uri="{C3380CC4-5D6E-409C-BE32-E72D297353CC}">
                  <c16:uniqueId val="{0000000E-A770-443F-9218-7E0BE9AD18C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{DC8E3C5A-B63C-4596-AEB3-8BE582DDD024}</c15:txfldGUID>
                      <c15:f>Diagramm!$I$61</c15:f>
                      <c15:dlblFieldTableCache>
                        <c:ptCount val="1"/>
                      </c15:dlblFieldTableCache>
                    </c15:dlblFTEntry>
                  </c15:dlblFieldTable>
                  <c15:showDataLabelsRange val="0"/>
                </c:ext>
                <c:ext xmlns:c16="http://schemas.microsoft.com/office/drawing/2014/chart" uri="{C3380CC4-5D6E-409C-BE32-E72D297353CC}">
                  <c16:uniqueId val="{0000000F-A770-443F-9218-7E0BE9AD18C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{31B9AD8B-CB87-4F97-AAB6-F04E58391AA6}</c15:txfldGUID>
                      <c15:f>Diagramm!$I$62</c15:f>
                      <c15:dlblFieldTableCache>
                        <c:ptCount val="1"/>
                      </c15:dlblFieldTableCache>
                    </c15:dlblFTEntry>
                  </c15:dlblFieldTable>
                  <c15:showDataLabelsRange val="0"/>
                </c:ext>
                <c:ext xmlns:c16="http://schemas.microsoft.com/office/drawing/2014/chart" uri="{C3380CC4-5D6E-409C-BE32-E72D297353CC}">
                  <c16:uniqueId val="{00000010-A770-443F-9218-7E0BE9AD18C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{0C08E679-D9A5-494C-B958-B309ECB355BE}</c15:txfldGUID>
                      <c15:f>Diagramm!$I$63</c15:f>
                      <c15:dlblFieldTableCache>
                        <c:ptCount val="1"/>
                      </c15:dlblFieldTableCache>
                    </c15:dlblFTEntry>
                  </c15:dlblFieldTable>
                  <c15:showDataLabelsRange val="0"/>
                </c:ext>
                <c:ext xmlns:c16="http://schemas.microsoft.com/office/drawing/2014/chart" uri="{C3380CC4-5D6E-409C-BE32-E72D297353CC}">
                  <c16:uniqueId val="{00000011-A770-443F-9218-7E0BE9AD18C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{CBDE4AF8-9565-45BB-B122-275565F0D479}</c15:txfldGUID>
                      <c15:f>Diagramm!$I$64</c15:f>
                      <c15:dlblFieldTableCache>
                        <c:ptCount val="1"/>
                      </c15:dlblFieldTableCache>
                    </c15:dlblFTEntry>
                  </c15:dlblFieldTable>
                  <c15:showDataLabelsRange val="0"/>
                </c:ext>
                <c:ext xmlns:c16="http://schemas.microsoft.com/office/drawing/2014/chart" uri="{C3380CC4-5D6E-409C-BE32-E72D297353CC}">
                  <c16:uniqueId val="{00000012-A770-443F-9218-7E0BE9AD18C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{911D218D-5587-4092-96CB-571B677D91EA}</c15:txfldGUID>
                      <c15:f>Diagramm!$I$65</c15:f>
                      <c15:dlblFieldTableCache>
                        <c:ptCount val="1"/>
                      </c15:dlblFieldTableCache>
                    </c15:dlblFTEntry>
                  </c15:dlblFieldTable>
                  <c15:showDataLabelsRange val="0"/>
                </c:ext>
                <c:ext xmlns:c16="http://schemas.microsoft.com/office/drawing/2014/chart" uri="{C3380CC4-5D6E-409C-BE32-E72D297353CC}">
                  <c16:uniqueId val="{00000013-A770-443F-9218-7E0BE9AD18C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{1A90D993-E627-49EA-BB1B-EC1EE82571FA}</c15:txfldGUID>
                      <c15:f>Diagramm!$I$66</c15:f>
                      <c15:dlblFieldTableCache>
                        <c:ptCount val="1"/>
                      </c15:dlblFieldTableCache>
                    </c15:dlblFTEntry>
                  </c15:dlblFieldTable>
                  <c15:showDataLabelsRange val="0"/>
                </c:ext>
                <c:ext xmlns:c16="http://schemas.microsoft.com/office/drawing/2014/chart" uri="{C3380CC4-5D6E-409C-BE32-E72D297353CC}">
                  <c16:uniqueId val="{00000014-A770-443F-9218-7E0BE9AD18C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{93A218B5-B0E7-4958-92D4-727F77EB93DB}</c15:txfldGUID>
                      <c15:f>Diagramm!$I$67</c15:f>
                      <c15:dlblFieldTableCache>
                        <c:ptCount val="1"/>
                      </c15:dlblFieldTableCache>
                    </c15:dlblFTEntry>
                  </c15:dlblFieldTable>
                  <c15:showDataLabelsRange val="0"/>
                </c:ext>
                <c:ext xmlns:c16="http://schemas.microsoft.com/office/drawing/2014/chart" uri="{C3380CC4-5D6E-409C-BE32-E72D297353CC}">
                  <c16:uniqueId val="{00000015-A770-443F-9218-7E0BE9AD18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770-443F-9218-7E0BE9AD18C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{1FA86A4F-E240-464F-A704-3EC3027C9DB8}</c15:txfldGUID>
                      <c15:f>Diagramm!$K$46</c15:f>
                      <c15:dlblFieldTableCache>
                        <c:ptCount val="1"/>
                      </c15:dlblFieldTableCache>
                    </c15:dlblFTEntry>
                  </c15:dlblFieldTable>
                  <c15:showDataLabelsRange val="0"/>
                </c:ext>
                <c:ext xmlns:c16="http://schemas.microsoft.com/office/drawing/2014/chart" uri="{C3380CC4-5D6E-409C-BE32-E72D297353CC}">
                  <c16:uniqueId val="{00000017-A770-443F-9218-7E0BE9AD18C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{EB226372-3072-4EB5-A201-6CDE95EA59F1}</c15:txfldGUID>
                      <c15:f>Diagramm!$K$47</c15:f>
                      <c15:dlblFieldTableCache>
                        <c:ptCount val="1"/>
                      </c15:dlblFieldTableCache>
                    </c15:dlblFTEntry>
                  </c15:dlblFieldTable>
                  <c15:showDataLabelsRange val="0"/>
                </c:ext>
                <c:ext xmlns:c16="http://schemas.microsoft.com/office/drawing/2014/chart" uri="{C3380CC4-5D6E-409C-BE32-E72D297353CC}">
                  <c16:uniqueId val="{00000018-A770-443F-9218-7E0BE9AD18C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{6C777307-450A-4FCA-8CC2-A746F3F6BC41}</c15:txfldGUID>
                      <c15:f>Diagramm!$K$48</c15:f>
                      <c15:dlblFieldTableCache>
                        <c:ptCount val="1"/>
                      </c15:dlblFieldTableCache>
                    </c15:dlblFTEntry>
                  </c15:dlblFieldTable>
                  <c15:showDataLabelsRange val="0"/>
                </c:ext>
                <c:ext xmlns:c16="http://schemas.microsoft.com/office/drawing/2014/chart" uri="{C3380CC4-5D6E-409C-BE32-E72D297353CC}">
                  <c16:uniqueId val="{00000019-A770-443F-9218-7E0BE9AD18C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{4741133F-9B3F-44A6-99FD-568D4E5CB206}</c15:txfldGUID>
                      <c15:f>Diagramm!$K$49</c15:f>
                      <c15:dlblFieldTableCache>
                        <c:ptCount val="1"/>
                      </c15:dlblFieldTableCache>
                    </c15:dlblFTEntry>
                  </c15:dlblFieldTable>
                  <c15:showDataLabelsRange val="0"/>
                </c:ext>
                <c:ext xmlns:c16="http://schemas.microsoft.com/office/drawing/2014/chart" uri="{C3380CC4-5D6E-409C-BE32-E72D297353CC}">
                  <c16:uniqueId val="{0000001A-A770-443F-9218-7E0BE9AD18C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{E6F457CF-3AD9-421F-9644-B5AE3BDAB3ED}</c15:txfldGUID>
                      <c15:f>Diagramm!$K$50</c15:f>
                      <c15:dlblFieldTableCache>
                        <c:ptCount val="1"/>
                      </c15:dlblFieldTableCache>
                    </c15:dlblFTEntry>
                  </c15:dlblFieldTable>
                  <c15:showDataLabelsRange val="0"/>
                </c:ext>
                <c:ext xmlns:c16="http://schemas.microsoft.com/office/drawing/2014/chart" uri="{C3380CC4-5D6E-409C-BE32-E72D297353CC}">
                  <c16:uniqueId val="{0000001B-A770-443F-9218-7E0BE9AD18C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{A078EFF2-06F0-41B7-B592-B610CCD036BA}</c15:txfldGUID>
                      <c15:f>Diagramm!$K$51</c15:f>
                      <c15:dlblFieldTableCache>
                        <c:ptCount val="1"/>
                      </c15:dlblFieldTableCache>
                    </c15:dlblFTEntry>
                  </c15:dlblFieldTable>
                  <c15:showDataLabelsRange val="0"/>
                </c:ext>
                <c:ext xmlns:c16="http://schemas.microsoft.com/office/drawing/2014/chart" uri="{C3380CC4-5D6E-409C-BE32-E72D297353CC}">
                  <c16:uniqueId val="{0000001C-A770-443F-9218-7E0BE9AD18C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{F65DDFDE-7A87-4E31-8AA4-95EFB569CD5B}</c15:txfldGUID>
                      <c15:f>Diagramm!$K$52</c15:f>
                      <c15:dlblFieldTableCache>
                        <c:ptCount val="1"/>
                      </c15:dlblFieldTableCache>
                    </c15:dlblFTEntry>
                  </c15:dlblFieldTable>
                  <c15:showDataLabelsRange val="0"/>
                </c:ext>
                <c:ext xmlns:c16="http://schemas.microsoft.com/office/drawing/2014/chart" uri="{C3380CC4-5D6E-409C-BE32-E72D297353CC}">
                  <c16:uniqueId val="{0000001D-A770-443F-9218-7E0BE9AD18C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{24E28657-3A44-4445-B995-5E86CCEC2F9A}</c15:txfldGUID>
                      <c15:f>Diagramm!$K$53</c15:f>
                      <c15:dlblFieldTableCache>
                        <c:ptCount val="1"/>
                      </c15:dlblFieldTableCache>
                    </c15:dlblFTEntry>
                  </c15:dlblFieldTable>
                  <c15:showDataLabelsRange val="0"/>
                </c:ext>
                <c:ext xmlns:c16="http://schemas.microsoft.com/office/drawing/2014/chart" uri="{C3380CC4-5D6E-409C-BE32-E72D297353CC}">
                  <c16:uniqueId val="{0000001E-A770-443F-9218-7E0BE9AD18C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{5E79014F-0FA6-4025-9336-605A4457A5DA}</c15:txfldGUID>
                      <c15:f>Diagramm!$K$54</c15:f>
                      <c15:dlblFieldTableCache>
                        <c:ptCount val="1"/>
                      </c15:dlblFieldTableCache>
                    </c15:dlblFTEntry>
                  </c15:dlblFieldTable>
                  <c15:showDataLabelsRange val="0"/>
                </c:ext>
                <c:ext xmlns:c16="http://schemas.microsoft.com/office/drawing/2014/chart" uri="{C3380CC4-5D6E-409C-BE32-E72D297353CC}">
                  <c16:uniqueId val="{0000001F-A770-443F-9218-7E0BE9AD18C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{6B699FE3-4982-40E7-B2AC-D593F3251C89}</c15:txfldGUID>
                      <c15:f>Diagramm!$K$55</c15:f>
                      <c15:dlblFieldTableCache>
                        <c:ptCount val="1"/>
                      </c15:dlblFieldTableCache>
                    </c15:dlblFTEntry>
                  </c15:dlblFieldTable>
                  <c15:showDataLabelsRange val="0"/>
                </c:ext>
                <c:ext xmlns:c16="http://schemas.microsoft.com/office/drawing/2014/chart" uri="{C3380CC4-5D6E-409C-BE32-E72D297353CC}">
                  <c16:uniqueId val="{00000020-A770-443F-9218-7E0BE9AD18C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{51146ADA-4440-4A8C-976C-3BD047E0F51B}</c15:txfldGUID>
                      <c15:f>Diagramm!$K$56</c15:f>
                      <c15:dlblFieldTableCache>
                        <c:ptCount val="1"/>
                      </c15:dlblFieldTableCache>
                    </c15:dlblFTEntry>
                  </c15:dlblFieldTable>
                  <c15:showDataLabelsRange val="0"/>
                </c:ext>
                <c:ext xmlns:c16="http://schemas.microsoft.com/office/drawing/2014/chart" uri="{C3380CC4-5D6E-409C-BE32-E72D297353CC}">
                  <c16:uniqueId val="{00000021-A770-443F-9218-7E0BE9AD18C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{5088B044-9069-43C8-9236-ADA65027A43B}</c15:txfldGUID>
                      <c15:f>Diagramm!$K$57</c15:f>
                      <c15:dlblFieldTableCache>
                        <c:ptCount val="1"/>
                      </c15:dlblFieldTableCache>
                    </c15:dlblFTEntry>
                  </c15:dlblFieldTable>
                  <c15:showDataLabelsRange val="0"/>
                </c:ext>
                <c:ext xmlns:c16="http://schemas.microsoft.com/office/drawing/2014/chart" uri="{C3380CC4-5D6E-409C-BE32-E72D297353CC}">
                  <c16:uniqueId val="{00000022-A770-443F-9218-7E0BE9AD18C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{C2CC0051-B44B-48BC-9219-F289B8783383}</c15:txfldGUID>
                      <c15:f>Diagramm!$K$58</c15:f>
                      <c15:dlblFieldTableCache>
                        <c:ptCount val="1"/>
                      </c15:dlblFieldTableCache>
                    </c15:dlblFTEntry>
                  </c15:dlblFieldTable>
                  <c15:showDataLabelsRange val="0"/>
                </c:ext>
                <c:ext xmlns:c16="http://schemas.microsoft.com/office/drawing/2014/chart" uri="{C3380CC4-5D6E-409C-BE32-E72D297353CC}">
                  <c16:uniqueId val="{00000023-A770-443F-9218-7E0BE9AD18C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{3E10A245-FC31-4C9F-A2D8-6EB9EE11F4B9}</c15:txfldGUID>
                      <c15:f>Diagramm!$K$59</c15:f>
                      <c15:dlblFieldTableCache>
                        <c:ptCount val="1"/>
                      </c15:dlblFieldTableCache>
                    </c15:dlblFTEntry>
                  </c15:dlblFieldTable>
                  <c15:showDataLabelsRange val="0"/>
                </c:ext>
                <c:ext xmlns:c16="http://schemas.microsoft.com/office/drawing/2014/chart" uri="{C3380CC4-5D6E-409C-BE32-E72D297353CC}">
                  <c16:uniqueId val="{00000024-A770-443F-9218-7E0BE9AD18C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{A49B4882-02AE-4590-997C-12026A5F327B}</c15:txfldGUID>
                      <c15:f>Diagramm!$K$60</c15:f>
                      <c15:dlblFieldTableCache>
                        <c:ptCount val="1"/>
                      </c15:dlblFieldTableCache>
                    </c15:dlblFTEntry>
                  </c15:dlblFieldTable>
                  <c15:showDataLabelsRange val="0"/>
                </c:ext>
                <c:ext xmlns:c16="http://schemas.microsoft.com/office/drawing/2014/chart" uri="{C3380CC4-5D6E-409C-BE32-E72D297353CC}">
                  <c16:uniqueId val="{00000025-A770-443F-9218-7E0BE9AD18C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{D9E98DEC-27E2-404D-A790-5C03A6EE1501}</c15:txfldGUID>
                      <c15:f>Diagramm!$K$61</c15:f>
                      <c15:dlblFieldTableCache>
                        <c:ptCount val="1"/>
                      </c15:dlblFieldTableCache>
                    </c15:dlblFTEntry>
                  </c15:dlblFieldTable>
                  <c15:showDataLabelsRange val="0"/>
                </c:ext>
                <c:ext xmlns:c16="http://schemas.microsoft.com/office/drawing/2014/chart" uri="{C3380CC4-5D6E-409C-BE32-E72D297353CC}">
                  <c16:uniqueId val="{00000026-A770-443F-9218-7E0BE9AD18C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{49E42090-E746-49C6-8521-099F4F373942}</c15:txfldGUID>
                      <c15:f>Diagramm!$K$62</c15:f>
                      <c15:dlblFieldTableCache>
                        <c:ptCount val="1"/>
                      </c15:dlblFieldTableCache>
                    </c15:dlblFTEntry>
                  </c15:dlblFieldTable>
                  <c15:showDataLabelsRange val="0"/>
                </c:ext>
                <c:ext xmlns:c16="http://schemas.microsoft.com/office/drawing/2014/chart" uri="{C3380CC4-5D6E-409C-BE32-E72D297353CC}">
                  <c16:uniqueId val="{00000027-A770-443F-9218-7E0BE9AD18C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{2E3DF7D8-3A44-4C72-80E2-D7469FF5D3F8}</c15:txfldGUID>
                      <c15:f>Diagramm!$K$63</c15:f>
                      <c15:dlblFieldTableCache>
                        <c:ptCount val="1"/>
                      </c15:dlblFieldTableCache>
                    </c15:dlblFTEntry>
                  </c15:dlblFieldTable>
                  <c15:showDataLabelsRange val="0"/>
                </c:ext>
                <c:ext xmlns:c16="http://schemas.microsoft.com/office/drawing/2014/chart" uri="{C3380CC4-5D6E-409C-BE32-E72D297353CC}">
                  <c16:uniqueId val="{00000028-A770-443F-9218-7E0BE9AD18C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{161A0B1B-90BB-41C3-BFBB-AF042CF1AA20}</c15:txfldGUID>
                      <c15:f>Diagramm!$K$64</c15:f>
                      <c15:dlblFieldTableCache>
                        <c:ptCount val="1"/>
                      </c15:dlblFieldTableCache>
                    </c15:dlblFTEntry>
                  </c15:dlblFieldTable>
                  <c15:showDataLabelsRange val="0"/>
                </c:ext>
                <c:ext xmlns:c16="http://schemas.microsoft.com/office/drawing/2014/chart" uri="{C3380CC4-5D6E-409C-BE32-E72D297353CC}">
                  <c16:uniqueId val="{00000029-A770-443F-9218-7E0BE9AD18C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{B76D0BDB-0438-448A-A29A-3D7D59AC9D97}</c15:txfldGUID>
                      <c15:f>Diagramm!$K$65</c15:f>
                      <c15:dlblFieldTableCache>
                        <c:ptCount val="1"/>
                      </c15:dlblFieldTableCache>
                    </c15:dlblFTEntry>
                  </c15:dlblFieldTable>
                  <c15:showDataLabelsRange val="0"/>
                </c:ext>
                <c:ext xmlns:c16="http://schemas.microsoft.com/office/drawing/2014/chart" uri="{C3380CC4-5D6E-409C-BE32-E72D297353CC}">
                  <c16:uniqueId val="{0000002A-A770-443F-9218-7E0BE9AD18C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{CC89FCFD-AF6E-4BD6-823A-580EB12D549B}</c15:txfldGUID>
                      <c15:f>Diagramm!$K$66</c15:f>
                      <c15:dlblFieldTableCache>
                        <c:ptCount val="1"/>
                      </c15:dlblFieldTableCache>
                    </c15:dlblFTEntry>
                  </c15:dlblFieldTable>
                  <c15:showDataLabelsRange val="0"/>
                </c:ext>
                <c:ext xmlns:c16="http://schemas.microsoft.com/office/drawing/2014/chart" uri="{C3380CC4-5D6E-409C-BE32-E72D297353CC}">
                  <c16:uniqueId val="{0000002B-A770-443F-9218-7E0BE9AD18C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{C1BFBC72-344B-4B01-89AF-B92F06D6976E}</c15:txfldGUID>
                      <c15:f>Diagramm!$K$67</c15:f>
                      <c15:dlblFieldTableCache>
                        <c:ptCount val="1"/>
                      </c15:dlblFieldTableCache>
                    </c15:dlblFTEntry>
                  </c15:dlblFieldTable>
                  <c15:showDataLabelsRange val="0"/>
                </c:ext>
                <c:ext xmlns:c16="http://schemas.microsoft.com/office/drawing/2014/chart" uri="{C3380CC4-5D6E-409C-BE32-E72D297353CC}">
                  <c16:uniqueId val="{0000002C-A770-443F-9218-7E0BE9AD18C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770-443F-9218-7E0BE9AD18C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{3077DC91-0956-4493-98DF-CE8A105FADE9}</c15:txfldGUID>
                      <c15:f>Diagramm!$J$46</c15:f>
                      <c15:dlblFieldTableCache>
                        <c:ptCount val="1"/>
                      </c15:dlblFieldTableCache>
                    </c15:dlblFTEntry>
                  </c15:dlblFieldTable>
                  <c15:showDataLabelsRange val="0"/>
                </c:ext>
                <c:ext xmlns:c16="http://schemas.microsoft.com/office/drawing/2014/chart" uri="{C3380CC4-5D6E-409C-BE32-E72D297353CC}">
                  <c16:uniqueId val="{0000002E-A770-443F-9218-7E0BE9AD18C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{1D0DD56D-EB70-4EDB-BA15-247CE035EEE3}</c15:txfldGUID>
                      <c15:f>Diagramm!$J$47</c15:f>
                      <c15:dlblFieldTableCache>
                        <c:ptCount val="1"/>
                      </c15:dlblFieldTableCache>
                    </c15:dlblFTEntry>
                  </c15:dlblFieldTable>
                  <c15:showDataLabelsRange val="0"/>
                </c:ext>
                <c:ext xmlns:c16="http://schemas.microsoft.com/office/drawing/2014/chart" uri="{C3380CC4-5D6E-409C-BE32-E72D297353CC}">
                  <c16:uniqueId val="{0000002F-A770-443F-9218-7E0BE9AD18C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{703DC8CC-4820-450C-8973-83C2E96EB34B}</c15:txfldGUID>
                      <c15:f>Diagramm!$J$48</c15:f>
                      <c15:dlblFieldTableCache>
                        <c:ptCount val="1"/>
                      </c15:dlblFieldTableCache>
                    </c15:dlblFTEntry>
                  </c15:dlblFieldTable>
                  <c15:showDataLabelsRange val="0"/>
                </c:ext>
                <c:ext xmlns:c16="http://schemas.microsoft.com/office/drawing/2014/chart" uri="{C3380CC4-5D6E-409C-BE32-E72D297353CC}">
                  <c16:uniqueId val="{00000030-A770-443F-9218-7E0BE9AD18C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{968ECCD0-C612-41FB-B606-437ACEDDC54D}</c15:txfldGUID>
                      <c15:f>Diagramm!$J$49</c15:f>
                      <c15:dlblFieldTableCache>
                        <c:ptCount val="1"/>
                      </c15:dlblFieldTableCache>
                    </c15:dlblFTEntry>
                  </c15:dlblFieldTable>
                  <c15:showDataLabelsRange val="0"/>
                </c:ext>
                <c:ext xmlns:c16="http://schemas.microsoft.com/office/drawing/2014/chart" uri="{C3380CC4-5D6E-409C-BE32-E72D297353CC}">
                  <c16:uniqueId val="{00000031-A770-443F-9218-7E0BE9AD18C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{F3DCE0B3-F085-4076-8E9D-FF72C89A55DD}</c15:txfldGUID>
                      <c15:f>Diagramm!$J$50</c15:f>
                      <c15:dlblFieldTableCache>
                        <c:ptCount val="1"/>
                      </c15:dlblFieldTableCache>
                    </c15:dlblFTEntry>
                  </c15:dlblFieldTable>
                  <c15:showDataLabelsRange val="0"/>
                </c:ext>
                <c:ext xmlns:c16="http://schemas.microsoft.com/office/drawing/2014/chart" uri="{C3380CC4-5D6E-409C-BE32-E72D297353CC}">
                  <c16:uniqueId val="{00000032-A770-443F-9218-7E0BE9AD18C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{ACEF64B4-866F-46A3-8818-33F7FEADA57E}</c15:txfldGUID>
                      <c15:f>Diagramm!$J$51</c15:f>
                      <c15:dlblFieldTableCache>
                        <c:ptCount val="1"/>
                      </c15:dlblFieldTableCache>
                    </c15:dlblFTEntry>
                  </c15:dlblFieldTable>
                  <c15:showDataLabelsRange val="0"/>
                </c:ext>
                <c:ext xmlns:c16="http://schemas.microsoft.com/office/drawing/2014/chart" uri="{C3380CC4-5D6E-409C-BE32-E72D297353CC}">
                  <c16:uniqueId val="{00000033-A770-443F-9218-7E0BE9AD18C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{1DD2F8EC-F279-4422-A024-F1DE6D0CE7AC}</c15:txfldGUID>
                      <c15:f>Diagramm!$J$52</c15:f>
                      <c15:dlblFieldTableCache>
                        <c:ptCount val="1"/>
                      </c15:dlblFieldTableCache>
                    </c15:dlblFTEntry>
                  </c15:dlblFieldTable>
                  <c15:showDataLabelsRange val="0"/>
                </c:ext>
                <c:ext xmlns:c16="http://schemas.microsoft.com/office/drawing/2014/chart" uri="{C3380CC4-5D6E-409C-BE32-E72D297353CC}">
                  <c16:uniqueId val="{00000034-A770-443F-9218-7E0BE9AD18C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{AC849F02-5C47-4865-AE03-AAC4158FB36E}</c15:txfldGUID>
                      <c15:f>Diagramm!$J$53</c15:f>
                      <c15:dlblFieldTableCache>
                        <c:ptCount val="1"/>
                      </c15:dlblFieldTableCache>
                    </c15:dlblFTEntry>
                  </c15:dlblFieldTable>
                  <c15:showDataLabelsRange val="0"/>
                </c:ext>
                <c:ext xmlns:c16="http://schemas.microsoft.com/office/drawing/2014/chart" uri="{C3380CC4-5D6E-409C-BE32-E72D297353CC}">
                  <c16:uniqueId val="{00000035-A770-443F-9218-7E0BE9AD18C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{5F46B279-444D-4A00-8ED6-D1A1B1436777}</c15:txfldGUID>
                      <c15:f>Diagramm!$J$54</c15:f>
                      <c15:dlblFieldTableCache>
                        <c:ptCount val="1"/>
                      </c15:dlblFieldTableCache>
                    </c15:dlblFTEntry>
                  </c15:dlblFieldTable>
                  <c15:showDataLabelsRange val="0"/>
                </c:ext>
                <c:ext xmlns:c16="http://schemas.microsoft.com/office/drawing/2014/chart" uri="{C3380CC4-5D6E-409C-BE32-E72D297353CC}">
                  <c16:uniqueId val="{00000036-A770-443F-9218-7E0BE9AD18C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{2E0245A8-A130-48C1-A87D-42C2A877D70F}</c15:txfldGUID>
                      <c15:f>Diagramm!$J$55</c15:f>
                      <c15:dlblFieldTableCache>
                        <c:ptCount val="1"/>
                      </c15:dlblFieldTableCache>
                    </c15:dlblFTEntry>
                  </c15:dlblFieldTable>
                  <c15:showDataLabelsRange val="0"/>
                </c:ext>
                <c:ext xmlns:c16="http://schemas.microsoft.com/office/drawing/2014/chart" uri="{C3380CC4-5D6E-409C-BE32-E72D297353CC}">
                  <c16:uniqueId val="{00000037-A770-443F-9218-7E0BE9AD18C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{7AEF5048-11ED-4DA7-8BDE-5A3BFD9432A1}</c15:txfldGUID>
                      <c15:f>Diagramm!$J$56</c15:f>
                      <c15:dlblFieldTableCache>
                        <c:ptCount val="1"/>
                      </c15:dlblFieldTableCache>
                    </c15:dlblFTEntry>
                  </c15:dlblFieldTable>
                  <c15:showDataLabelsRange val="0"/>
                </c:ext>
                <c:ext xmlns:c16="http://schemas.microsoft.com/office/drawing/2014/chart" uri="{C3380CC4-5D6E-409C-BE32-E72D297353CC}">
                  <c16:uniqueId val="{00000038-A770-443F-9218-7E0BE9AD18C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{FF5C9BD2-0C63-4873-8332-1C275C0AC2E2}</c15:txfldGUID>
                      <c15:f>Diagramm!$J$57</c15:f>
                      <c15:dlblFieldTableCache>
                        <c:ptCount val="1"/>
                      </c15:dlblFieldTableCache>
                    </c15:dlblFTEntry>
                  </c15:dlblFieldTable>
                  <c15:showDataLabelsRange val="0"/>
                </c:ext>
                <c:ext xmlns:c16="http://schemas.microsoft.com/office/drawing/2014/chart" uri="{C3380CC4-5D6E-409C-BE32-E72D297353CC}">
                  <c16:uniqueId val="{00000039-A770-443F-9218-7E0BE9AD18C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{34BC886A-978C-44DA-AEC3-903E1D061846}</c15:txfldGUID>
                      <c15:f>Diagramm!$J$58</c15:f>
                      <c15:dlblFieldTableCache>
                        <c:ptCount val="1"/>
                      </c15:dlblFieldTableCache>
                    </c15:dlblFTEntry>
                  </c15:dlblFieldTable>
                  <c15:showDataLabelsRange val="0"/>
                </c:ext>
                <c:ext xmlns:c16="http://schemas.microsoft.com/office/drawing/2014/chart" uri="{C3380CC4-5D6E-409C-BE32-E72D297353CC}">
                  <c16:uniqueId val="{0000003A-A770-443F-9218-7E0BE9AD18C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{AC0A7887-6C6D-4BB8-A875-7C1805095847}</c15:txfldGUID>
                      <c15:f>Diagramm!$J$59</c15:f>
                      <c15:dlblFieldTableCache>
                        <c:ptCount val="1"/>
                      </c15:dlblFieldTableCache>
                    </c15:dlblFTEntry>
                  </c15:dlblFieldTable>
                  <c15:showDataLabelsRange val="0"/>
                </c:ext>
                <c:ext xmlns:c16="http://schemas.microsoft.com/office/drawing/2014/chart" uri="{C3380CC4-5D6E-409C-BE32-E72D297353CC}">
                  <c16:uniqueId val="{0000003B-A770-443F-9218-7E0BE9AD18C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{9A120AF9-A7C5-4F60-AE39-F6C0E99175C8}</c15:txfldGUID>
                      <c15:f>Diagramm!$J$60</c15:f>
                      <c15:dlblFieldTableCache>
                        <c:ptCount val="1"/>
                      </c15:dlblFieldTableCache>
                    </c15:dlblFTEntry>
                  </c15:dlblFieldTable>
                  <c15:showDataLabelsRange val="0"/>
                </c:ext>
                <c:ext xmlns:c16="http://schemas.microsoft.com/office/drawing/2014/chart" uri="{C3380CC4-5D6E-409C-BE32-E72D297353CC}">
                  <c16:uniqueId val="{0000003C-A770-443F-9218-7E0BE9AD18C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{C39AC3E8-515F-4FF8-B2DC-E903F603D5DE}</c15:txfldGUID>
                      <c15:f>Diagramm!$J$61</c15:f>
                      <c15:dlblFieldTableCache>
                        <c:ptCount val="1"/>
                      </c15:dlblFieldTableCache>
                    </c15:dlblFTEntry>
                  </c15:dlblFieldTable>
                  <c15:showDataLabelsRange val="0"/>
                </c:ext>
                <c:ext xmlns:c16="http://schemas.microsoft.com/office/drawing/2014/chart" uri="{C3380CC4-5D6E-409C-BE32-E72D297353CC}">
                  <c16:uniqueId val="{0000003D-A770-443F-9218-7E0BE9AD18C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{CC14FC09-71B4-408A-9341-0C6D2DF19A52}</c15:txfldGUID>
                      <c15:f>Diagramm!$J$62</c15:f>
                      <c15:dlblFieldTableCache>
                        <c:ptCount val="1"/>
                      </c15:dlblFieldTableCache>
                    </c15:dlblFTEntry>
                  </c15:dlblFieldTable>
                  <c15:showDataLabelsRange val="0"/>
                </c:ext>
                <c:ext xmlns:c16="http://schemas.microsoft.com/office/drawing/2014/chart" uri="{C3380CC4-5D6E-409C-BE32-E72D297353CC}">
                  <c16:uniqueId val="{0000003E-A770-443F-9218-7E0BE9AD18C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{FD8B2849-98F1-4C99-845D-7C2FEBABF048}</c15:txfldGUID>
                      <c15:f>Diagramm!$J$63</c15:f>
                      <c15:dlblFieldTableCache>
                        <c:ptCount val="1"/>
                      </c15:dlblFieldTableCache>
                    </c15:dlblFTEntry>
                  </c15:dlblFieldTable>
                  <c15:showDataLabelsRange val="0"/>
                </c:ext>
                <c:ext xmlns:c16="http://schemas.microsoft.com/office/drawing/2014/chart" uri="{C3380CC4-5D6E-409C-BE32-E72D297353CC}">
                  <c16:uniqueId val="{0000003F-A770-443F-9218-7E0BE9AD18C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{6E7F065A-25E9-4967-879F-B996F3199409}</c15:txfldGUID>
                      <c15:f>Diagramm!$J$64</c15:f>
                      <c15:dlblFieldTableCache>
                        <c:ptCount val="1"/>
                      </c15:dlblFieldTableCache>
                    </c15:dlblFTEntry>
                  </c15:dlblFieldTable>
                  <c15:showDataLabelsRange val="0"/>
                </c:ext>
                <c:ext xmlns:c16="http://schemas.microsoft.com/office/drawing/2014/chart" uri="{C3380CC4-5D6E-409C-BE32-E72D297353CC}">
                  <c16:uniqueId val="{00000040-A770-443F-9218-7E0BE9AD18C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{543F4545-7F3A-404C-A3CE-FEBABDE906E4}</c15:txfldGUID>
                      <c15:f>Diagramm!$J$65</c15:f>
                      <c15:dlblFieldTableCache>
                        <c:ptCount val="1"/>
                      </c15:dlblFieldTableCache>
                    </c15:dlblFTEntry>
                  </c15:dlblFieldTable>
                  <c15:showDataLabelsRange val="0"/>
                </c:ext>
                <c:ext xmlns:c16="http://schemas.microsoft.com/office/drawing/2014/chart" uri="{C3380CC4-5D6E-409C-BE32-E72D297353CC}">
                  <c16:uniqueId val="{00000041-A770-443F-9218-7E0BE9AD18C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{525EC6F7-FC0B-4A0D-BB9F-770E732783BF}</c15:txfldGUID>
                      <c15:f>Diagramm!$J$66</c15:f>
                      <c15:dlblFieldTableCache>
                        <c:ptCount val="1"/>
                      </c15:dlblFieldTableCache>
                    </c15:dlblFTEntry>
                  </c15:dlblFieldTable>
                  <c15:showDataLabelsRange val="0"/>
                </c:ext>
                <c:ext xmlns:c16="http://schemas.microsoft.com/office/drawing/2014/chart" uri="{C3380CC4-5D6E-409C-BE32-E72D297353CC}">
                  <c16:uniqueId val="{00000042-A770-443F-9218-7E0BE9AD18C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{22A6C3F4-0AB2-49EB-96F8-E525BC747949}</c15:txfldGUID>
                      <c15:f>Diagramm!$J$67</c15:f>
                      <c15:dlblFieldTableCache>
                        <c:ptCount val="1"/>
                      </c15:dlblFieldTableCache>
                    </c15:dlblFTEntry>
                  </c15:dlblFieldTable>
                  <c15:showDataLabelsRange val="0"/>
                </c:ext>
                <c:ext xmlns:c16="http://schemas.microsoft.com/office/drawing/2014/chart" uri="{C3380CC4-5D6E-409C-BE32-E72D297353CC}">
                  <c16:uniqueId val="{00000043-A770-443F-9218-7E0BE9AD18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770-443F-9218-7E0BE9AD18C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95-46DA-BBE1-A63D6925CC3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95-46DA-BBE1-A63D6925CC3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95-46DA-BBE1-A63D6925CC3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95-46DA-BBE1-A63D6925CC3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95-46DA-BBE1-A63D6925CC3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95-46DA-BBE1-A63D6925CC3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95-46DA-BBE1-A63D6925CC3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95-46DA-BBE1-A63D6925CC3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95-46DA-BBE1-A63D6925CC3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95-46DA-BBE1-A63D6925CC3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95-46DA-BBE1-A63D6925CC3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95-46DA-BBE1-A63D6925CC3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95-46DA-BBE1-A63D6925CC3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F95-46DA-BBE1-A63D6925CC3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95-46DA-BBE1-A63D6925CC3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F95-46DA-BBE1-A63D6925CC3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F95-46DA-BBE1-A63D6925CC3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F95-46DA-BBE1-A63D6925CC3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F95-46DA-BBE1-A63D6925CC3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F95-46DA-BBE1-A63D6925CC3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F95-46DA-BBE1-A63D6925CC3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F95-46DA-BBE1-A63D6925CC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95-46DA-BBE1-A63D6925CC3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F95-46DA-BBE1-A63D6925CC3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F95-46DA-BBE1-A63D6925CC3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F95-46DA-BBE1-A63D6925CC3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F95-46DA-BBE1-A63D6925CC3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F95-46DA-BBE1-A63D6925CC3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F95-46DA-BBE1-A63D6925CC3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F95-46DA-BBE1-A63D6925CC3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F95-46DA-BBE1-A63D6925CC3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F95-46DA-BBE1-A63D6925CC3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F95-46DA-BBE1-A63D6925CC3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F95-46DA-BBE1-A63D6925CC3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F95-46DA-BBE1-A63D6925CC3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F95-46DA-BBE1-A63D6925CC3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F95-46DA-BBE1-A63D6925CC3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F95-46DA-BBE1-A63D6925CC3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F95-46DA-BBE1-A63D6925CC3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F95-46DA-BBE1-A63D6925CC3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F95-46DA-BBE1-A63D6925CC3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F95-46DA-BBE1-A63D6925CC3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F95-46DA-BBE1-A63D6925CC3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F95-46DA-BBE1-A63D6925CC3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F95-46DA-BBE1-A63D6925CC3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95-46DA-BBE1-A63D6925CC3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F95-46DA-BBE1-A63D6925CC3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F95-46DA-BBE1-A63D6925CC3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F95-46DA-BBE1-A63D6925CC3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F95-46DA-BBE1-A63D6925CC3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F95-46DA-BBE1-A63D6925CC3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F95-46DA-BBE1-A63D6925CC3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F95-46DA-BBE1-A63D6925CC3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F95-46DA-BBE1-A63D6925CC3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F95-46DA-BBE1-A63D6925CC3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F95-46DA-BBE1-A63D6925CC3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F95-46DA-BBE1-A63D6925CC3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F95-46DA-BBE1-A63D6925CC3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F95-46DA-BBE1-A63D6925CC3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F95-46DA-BBE1-A63D6925CC3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F95-46DA-BBE1-A63D6925CC3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F95-46DA-BBE1-A63D6925CC3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F95-46DA-BBE1-A63D6925CC3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F95-46DA-BBE1-A63D6925CC3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F95-46DA-BBE1-A63D6925CC3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F95-46DA-BBE1-A63D6925CC3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F95-46DA-BBE1-A63D6925CC3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F95-46DA-BBE1-A63D6925CC3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95-46DA-BBE1-A63D6925CC3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101.09498642216836</c:v>
                </c:pt>
                <c:pt idx="2">
                  <c:v>102.94916343037346</c:v>
                </c:pt>
                <c:pt idx="3">
                  <c:v>100.92270855841387</c:v>
                </c:pt>
                <c:pt idx="4">
                  <c:v>102.43232983911</c:v>
                </c:pt>
                <c:pt idx="5">
                  <c:v>103.42511752854264</c:v>
                </c:pt>
                <c:pt idx="6">
                  <c:v>106.26624229859549</c:v>
                </c:pt>
                <c:pt idx="7">
                  <c:v>103.4105177095804</c:v>
                </c:pt>
                <c:pt idx="8">
                  <c:v>103.60323531988203</c:v>
                </c:pt>
                <c:pt idx="9">
                  <c:v>105.26177475399305</c:v>
                </c:pt>
                <c:pt idx="10">
                  <c:v>107.73206412240488</c:v>
                </c:pt>
                <c:pt idx="11">
                  <c:v>106.70715683125529</c:v>
                </c:pt>
                <c:pt idx="12">
                  <c:v>107.28822962595264</c:v>
                </c:pt>
                <c:pt idx="13">
                  <c:v>108.82121061698835</c:v>
                </c:pt>
                <c:pt idx="14">
                  <c:v>112.31348731275732</c:v>
                </c:pt>
                <c:pt idx="15">
                  <c:v>109.39936344789325</c:v>
                </c:pt>
                <c:pt idx="16">
                  <c:v>110.26367273045814</c:v>
                </c:pt>
                <c:pt idx="17">
                  <c:v>111.56305661809793</c:v>
                </c:pt>
                <c:pt idx="18">
                  <c:v>113.49607264869917</c:v>
                </c:pt>
                <c:pt idx="19">
                  <c:v>112.03901071626711</c:v>
                </c:pt>
                <c:pt idx="20">
                  <c:v>111.89593249043712</c:v>
                </c:pt>
                <c:pt idx="21">
                  <c:v>111.74993430081469</c:v>
                </c:pt>
                <c:pt idx="22">
                  <c:v>107.90726194995182</c:v>
                </c:pt>
                <c:pt idx="23">
                  <c:v>105.67056968493591</c:v>
                </c:pt>
                <c:pt idx="24">
                  <c:v>105.78152830904897</c:v>
                </c:pt>
              </c:numCache>
            </c:numRef>
          </c:val>
          <c:smooth val="0"/>
          <c:extLst>
            <c:ext xmlns:c16="http://schemas.microsoft.com/office/drawing/2014/chart" uri="{C3380CC4-5D6E-409C-BE32-E72D297353CC}">
              <c16:uniqueId val="{00000000-891F-4E84-9F49-D194225BBC8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103.6214389183969</c:v>
                </c:pt>
                <c:pt idx="2">
                  <c:v>105.26315789473684</c:v>
                </c:pt>
                <c:pt idx="3">
                  <c:v>102.94543698696282</c:v>
                </c:pt>
                <c:pt idx="4">
                  <c:v>99.179140511830028</c:v>
                </c:pt>
                <c:pt idx="5">
                  <c:v>100.43457267020763</c:v>
                </c:pt>
                <c:pt idx="6">
                  <c:v>103.13858039594399</c:v>
                </c:pt>
                <c:pt idx="7">
                  <c:v>104.20086914534042</c:v>
                </c:pt>
                <c:pt idx="8">
                  <c:v>102.89715113471753</c:v>
                </c:pt>
                <c:pt idx="9">
                  <c:v>107.62916465475615</c:v>
                </c:pt>
                <c:pt idx="10">
                  <c:v>111.58860453887011</c:v>
                </c:pt>
                <c:pt idx="11">
                  <c:v>111.0091743119266</c:v>
                </c:pt>
                <c:pt idx="12">
                  <c:v>111.29888942539836</c:v>
                </c:pt>
                <c:pt idx="13">
                  <c:v>114.58232737807823</c:v>
                </c:pt>
                <c:pt idx="14">
                  <c:v>115.74118783196523</c:v>
                </c:pt>
                <c:pt idx="15">
                  <c:v>115.59633027522935</c:v>
                </c:pt>
                <c:pt idx="16">
                  <c:v>114.58232737807823</c:v>
                </c:pt>
                <c:pt idx="17">
                  <c:v>119.99034282955094</c:v>
                </c:pt>
                <c:pt idx="18">
                  <c:v>121.58377595364558</c:v>
                </c:pt>
                <c:pt idx="19">
                  <c:v>124.09464027040077</c:v>
                </c:pt>
                <c:pt idx="20">
                  <c:v>121.92177691936263</c:v>
                </c:pt>
                <c:pt idx="21">
                  <c:v>126.07436021245775</c:v>
                </c:pt>
                <c:pt idx="22">
                  <c:v>129.30951231289231</c:v>
                </c:pt>
                <c:pt idx="23">
                  <c:v>127.76436504104298</c:v>
                </c:pt>
                <c:pt idx="24">
                  <c:v>123.22549492998552</c:v>
                </c:pt>
              </c:numCache>
            </c:numRef>
          </c:val>
          <c:smooth val="0"/>
          <c:extLst>
            <c:ext xmlns:c16="http://schemas.microsoft.com/office/drawing/2014/chart" uri="{C3380CC4-5D6E-409C-BE32-E72D297353CC}">
              <c16:uniqueId val="{00000001-891F-4E84-9F49-D194225BBC8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99.269895351667074</c:v>
                </c:pt>
                <c:pt idx="2">
                  <c:v>99.586274032611342</c:v>
                </c:pt>
                <c:pt idx="3">
                  <c:v>102.1173034801655</c:v>
                </c:pt>
                <c:pt idx="4">
                  <c:v>98.393769773667557</c:v>
                </c:pt>
                <c:pt idx="5">
                  <c:v>97.444633730834752</c:v>
                </c:pt>
                <c:pt idx="6">
                  <c:v>95.473351180335854</c:v>
                </c:pt>
                <c:pt idx="7">
                  <c:v>96.544171331224135</c:v>
                </c:pt>
                <c:pt idx="8">
                  <c:v>96.203455828668766</c:v>
                </c:pt>
                <c:pt idx="9">
                  <c:v>95.619372110002431</c:v>
                </c:pt>
                <c:pt idx="10">
                  <c:v>93.331710878559264</c:v>
                </c:pt>
                <c:pt idx="11">
                  <c:v>94.67023606716964</c:v>
                </c:pt>
                <c:pt idx="12">
                  <c:v>94.475541494280847</c:v>
                </c:pt>
                <c:pt idx="13">
                  <c:v>95.935750790946699</c:v>
                </c:pt>
                <c:pt idx="14">
                  <c:v>97.128255049890484</c:v>
                </c:pt>
                <c:pt idx="15">
                  <c:v>96.106108542224391</c:v>
                </c:pt>
                <c:pt idx="16">
                  <c:v>96.422487223168645</c:v>
                </c:pt>
                <c:pt idx="17">
                  <c:v>96.373813579946457</c:v>
                </c:pt>
                <c:pt idx="18">
                  <c:v>93.550742273059143</c:v>
                </c:pt>
                <c:pt idx="19">
                  <c:v>95.278656607447061</c:v>
                </c:pt>
                <c:pt idx="20">
                  <c:v>94.353857386225357</c:v>
                </c:pt>
                <c:pt idx="21">
                  <c:v>92.260890727670969</c:v>
                </c:pt>
                <c:pt idx="22">
                  <c:v>83.74300316378681</c:v>
                </c:pt>
                <c:pt idx="23">
                  <c:v>84.667802385008514</c:v>
                </c:pt>
                <c:pt idx="24">
                  <c:v>81.917741542954488</c:v>
                </c:pt>
              </c:numCache>
            </c:numRef>
          </c:val>
          <c:smooth val="0"/>
          <c:extLst>
            <c:ext xmlns:c16="http://schemas.microsoft.com/office/drawing/2014/chart" uri="{C3380CC4-5D6E-409C-BE32-E72D297353CC}">
              <c16:uniqueId val="{00000002-891F-4E84-9F49-D194225BBC8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91F-4E84-9F49-D194225BBC87}"/>
                </c:ext>
              </c:extLst>
            </c:dLbl>
            <c:dLbl>
              <c:idx val="1"/>
              <c:delete val="1"/>
              <c:extLst>
                <c:ext xmlns:c15="http://schemas.microsoft.com/office/drawing/2012/chart" uri="{CE6537A1-D6FC-4f65-9D91-7224C49458BB}"/>
                <c:ext xmlns:c16="http://schemas.microsoft.com/office/drawing/2014/chart" uri="{C3380CC4-5D6E-409C-BE32-E72D297353CC}">
                  <c16:uniqueId val="{00000004-891F-4E84-9F49-D194225BBC87}"/>
                </c:ext>
              </c:extLst>
            </c:dLbl>
            <c:dLbl>
              <c:idx val="2"/>
              <c:delete val="1"/>
              <c:extLst>
                <c:ext xmlns:c15="http://schemas.microsoft.com/office/drawing/2012/chart" uri="{CE6537A1-D6FC-4f65-9D91-7224C49458BB}"/>
                <c:ext xmlns:c16="http://schemas.microsoft.com/office/drawing/2014/chart" uri="{C3380CC4-5D6E-409C-BE32-E72D297353CC}">
                  <c16:uniqueId val="{00000005-891F-4E84-9F49-D194225BBC87}"/>
                </c:ext>
              </c:extLst>
            </c:dLbl>
            <c:dLbl>
              <c:idx val="3"/>
              <c:delete val="1"/>
              <c:extLst>
                <c:ext xmlns:c15="http://schemas.microsoft.com/office/drawing/2012/chart" uri="{CE6537A1-D6FC-4f65-9D91-7224C49458BB}"/>
                <c:ext xmlns:c16="http://schemas.microsoft.com/office/drawing/2014/chart" uri="{C3380CC4-5D6E-409C-BE32-E72D297353CC}">
                  <c16:uniqueId val="{00000006-891F-4E84-9F49-D194225BBC87}"/>
                </c:ext>
              </c:extLst>
            </c:dLbl>
            <c:dLbl>
              <c:idx val="4"/>
              <c:delete val="1"/>
              <c:extLst>
                <c:ext xmlns:c15="http://schemas.microsoft.com/office/drawing/2012/chart" uri="{CE6537A1-D6FC-4f65-9D91-7224C49458BB}"/>
                <c:ext xmlns:c16="http://schemas.microsoft.com/office/drawing/2014/chart" uri="{C3380CC4-5D6E-409C-BE32-E72D297353CC}">
                  <c16:uniqueId val="{00000007-891F-4E84-9F49-D194225BBC87}"/>
                </c:ext>
              </c:extLst>
            </c:dLbl>
            <c:dLbl>
              <c:idx val="5"/>
              <c:delete val="1"/>
              <c:extLst>
                <c:ext xmlns:c15="http://schemas.microsoft.com/office/drawing/2012/chart" uri="{CE6537A1-D6FC-4f65-9D91-7224C49458BB}"/>
                <c:ext xmlns:c16="http://schemas.microsoft.com/office/drawing/2014/chart" uri="{C3380CC4-5D6E-409C-BE32-E72D297353CC}">
                  <c16:uniqueId val="{00000008-891F-4E84-9F49-D194225BBC87}"/>
                </c:ext>
              </c:extLst>
            </c:dLbl>
            <c:dLbl>
              <c:idx val="6"/>
              <c:delete val="1"/>
              <c:extLst>
                <c:ext xmlns:c15="http://schemas.microsoft.com/office/drawing/2012/chart" uri="{CE6537A1-D6FC-4f65-9D91-7224C49458BB}"/>
                <c:ext xmlns:c16="http://schemas.microsoft.com/office/drawing/2014/chart" uri="{C3380CC4-5D6E-409C-BE32-E72D297353CC}">
                  <c16:uniqueId val="{00000009-891F-4E84-9F49-D194225BBC87}"/>
                </c:ext>
              </c:extLst>
            </c:dLbl>
            <c:dLbl>
              <c:idx val="7"/>
              <c:delete val="1"/>
              <c:extLst>
                <c:ext xmlns:c15="http://schemas.microsoft.com/office/drawing/2012/chart" uri="{CE6537A1-D6FC-4f65-9D91-7224C49458BB}"/>
                <c:ext xmlns:c16="http://schemas.microsoft.com/office/drawing/2014/chart" uri="{C3380CC4-5D6E-409C-BE32-E72D297353CC}">
                  <c16:uniqueId val="{0000000A-891F-4E84-9F49-D194225BBC87}"/>
                </c:ext>
              </c:extLst>
            </c:dLbl>
            <c:dLbl>
              <c:idx val="8"/>
              <c:delete val="1"/>
              <c:extLst>
                <c:ext xmlns:c15="http://schemas.microsoft.com/office/drawing/2012/chart" uri="{CE6537A1-D6FC-4f65-9D91-7224C49458BB}"/>
                <c:ext xmlns:c16="http://schemas.microsoft.com/office/drawing/2014/chart" uri="{C3380CC4-5D6E-409C-BE32-E72D297353CC}">
                  <c16:uniqueId val="{0000000B-891F-4E84-9F49-D194225BBC87}"/>
                </c:ext>
              </c:extLst>
            </c:dLbl>
            <c:dLbl>
              <c:idx val="9"/>
              <c:delete val="1"/>
              <c:extLst>
                <c:ext xmlns:c15="http://schemas.microsoft.com/office/drawing/2012/chart" uri="{CE6537A1-D6FC-4f65-9D91-7224C49458BB}"/>
                <c:ext xmlns:c16="http://schemas.microsoft.com/office/drawing/2014/chart" uri="{C3380CC4-5D6E-409C-BE32-E72D297353CC}">
                  <c16:uniqueId val="{0000000C-891F-4E84-9F49-D194225BBC87}"/>
                </c:ext>
              </c:extLst>
            </c:dLbl>
            <c:dLbl>
              <c:idx val="10"/>
              <c:delete val="1"/>
              <c:extLst>
                <c:ext xmlns:c15="http://schemas.microsoft.com/office/drawing/2012/chart" uri="{CE6537A1-D6FC-4f65-9D91-7224C49458BB}"/>
                <c:ext xmlns:c16="http://schemas.microsoft.com/office/drawing/2014/chart" uri="{C3380CC4-5D6E-409C-BE32-E72D297353CC}">
                  <c16:uniqueId val="{0000000D-891F-4E84-9F49-D194225BBC87}"/>
                </c:ext>
              </c:extLst>
            </c:dLbl>
            <c:dLbl>
              <c:idx val="11"/>
              <c:delete val="1"/>
              <c:extLst>
                <c:ext xmlns:c15="http://schemas.microsoft.com/office/drawing/2012/chart" uri="{CE6537A1-D6FC-4f65-9D91-7224C49458BB}"/>
                <c:ext xmlns:c16="http://schemas.microsoft.com/office/drawing/2014/chart" uri="{C3380CC4-5D6E-409C-BE32-E72D297353CC}">
                  <c16:uniqueId val="{0000000E-891F-4E84-9F49-D194225BBC87}"/>
                </c:ext>
              </c:extLst>
            </c:dLbl>
            <c:dLbl>
              <c:idx val="12"/>
              <c:delete val="1"/>
              <c:extLst>
                <c:ext xmlns:c15="http://schemas.microsoft.com/office/drawing/2012/chart" uri="{CE6537A1-D6FC-4f65-9D91-7224C49458BB}"/>
                <c:ext xmlns:c16="http://schemas.microsoft.com/office/drawing/2014/chart" uri="{C3380CC4-5D6E-409C-BE32-E72D297353CC}">
                  <c16:uniqueId val="{0000000F-891F-4E84-9F49-D194225BBC8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91F-4E84-9F49-D194225BBC87}"/>
                </c:ext>
              </c:extLst>
            </c:dLbl>
            <c:dLbl>
              <c:idx val="14"/>
              <c:delete val="1"/>
              <c:extLst>
                <c:ext xmlns:c15="http://schemas.microsoft.com/office/drawing/2012/chart" uri="{CE6537A1-D6FC-4f65-9D91-7224C49458BB}"/>
                <c:ext xmlns:c16="http://schemas.microsoft.com/office/drawing/2014/chart" uri="{C3380CC4-5D6E-409C-BE32-E72D297353CC}">
                  <c16:uniqueId val="{00000011-891F-4E84-9F49-D194225BBC87}"/>
                </c:ext>
              </c:extLst>
            </c:dLbl>
            <c:dLbl>
              <c:idx val="15"/>
              <c:delete val="1"/>
              <c:extLst>
                <c:ext xmlns:c15="http://schemas.microsoft.com/office/drawing/2012/chart" uri="{CE6537A1-D6FC-4f65-9D91-7224C49458BB}"/>
                <c:ext xmlns:c16="http://schemas.microsoft.com/office/drawing/2014/chart" uri="{C3380CC4-5D6E-409C-BE32-E72D297353CC}">
                  <c16:uniqueId val="{00000012-891F-4E84-9F49-D194225BBC87}"/>
                </c:ext>
              </c:extLst>
            </c:dLbl>
            <c:dLbl>
              <c:idx val="16"/>
              <c:delete val="1"/>
              <c:extLst>
                <c:ext xmlns:c15="http://schemas.microsoft.com/office/drawing/2012/chart" uri="{CE6537A1-D6FC-4f65-9D91-7224C49458BB}"/>
                <c:ext xmlns:c16="http://schemas.microsoft.com/office/drawing/2014/chart" uri="{C3380CC4-5D6E-409C-BE32-E72D297353CC}">
                  <c16:uniqueId val="{00000013-891F-4E84-9F49-D194225BBC87}"/>
                </c:ext>
              </c:extLst>
            </c:dLbl>
            <c:dLbl>
              <c:idx val="17"/>
              <c:delete val="1"/>
              <c:extLst>
                <c:ext xmlns:c15="http://schemas.microsoft.com/office/drawing/2012/chart" uri="{CE6537A1-D6FC-4f65-9D91-7224C49458BB}"/>
                <c:ext xmlns:c16="http://schemas.microsoft.com/office/drawing/2014/chart" uri="{C3380CC4-5D6E-409C-BE32-E72D297353CC}">
                  <c16:uniqueId val="{00000014-891F-4E84-9F49-D194225BBC87}"/>
                </c:ext>
              </c:extLst>
            </c:dLbl>
            <c:dLbl>
              <c:idx val="18"/>
              <c:delete val="1"/>
              <c:extLst>
                <c:ext xmlns:c15="http://schemas.microsoft.com/office/drawing/2012/chart" uri="{CE6537A1-D6FC-4f65-9D91-7224C49458BB}"/>
                <c:ext xmlns:c16="http://schemas.microsoft.com/office/drawing/2014/chart" uri="{C3380CC4-5D6E-409C-BE32-E72D297353CC}">
                  <c16:uniqueId val="{00000015-891F-4E84-9F49-D194225BBC87}"/>
                </c:ext>
              </c:extLst>
            </c:dLbl>
            <c:dLbl>
              <c:idx val="19"/>
              <c:delete val="1"/>
              <c:extLst>
                <c:ext xmlns:c15="http://schemas.microsoft.com/office/drawing/2012/chart" uri="{CE6537A1-D6FC-4f65-9D91-7224C49458BB}"/>
                <c:ext xmlns:c16="http://schemas.microsoft.com/office/drawing/2014/chart" uri="{C3380CC4-5D6E-409C-BE32-E72D297353CC}">
                  <c16:uniqueId val="{00000016-891F-4E84-9F49-D194225BBC87}"/>
                </c:ext>
              </c:extLst>
            </c:dLbl>
            <c:dLbl>
              <c:idx val="20"/>
              <c:delete val="1"/>
              <c:extLst>
                <c:ext xmlns:c15="http://schemas.microsoft.com/office/drawing/2012/chart" uri="{CE6537A1-D6FC-4f65-9D91-7224C49458BB}"/>
                <c:ext xmlns:c16="http://schemas.microsoft.com/office/drawing/2014/chart" uri="{C3380CC4-5D6E-409C-BE32-E72D297353CC}">
                  <c16:uniqueId val="{00000017-891F-4E84-9F49-D194225BBC87}"/>
                </c:ext>
              </c:extLst>
            </c:dLbl>
            <c:dLbl>
              <c:idx val="21"/>
              <c:delete val="1"/>
              <c:extLst>
                <c:ext xmlns:c15="http://schemas.microsoft.com/office/drawing/2012/chart" uri="{CE6537A1-D6FC-4f65-9D91-7224C49458BB}"/>
                <c:ext xmlns:c16="http://schemas.microsoft.com/office/drawing/2014/chart" uri="{C3380CC4-5D6E-409C-BE32-E72D297353CC}">
                  <c16:uniqueId val="{00000018-891F-4E84-9F49-D194225BBC87}"/>
                </c:ext>
              </c:extLst>
            </c:dLbl>
            <c:dLbl>
              <c:idx val="22"/>
              <c:delete val="1"/>
              <c:extLst>
                <c:ext xmlns:c15="http://schemas.microsoft.com/office/drawing/2012/chart" uri="{CE6537A1-D6FC-4f65-9D91-7224C49458BB}"/>
                <c:ext xmlns:c16="http://schemas.microsoft.com/office/drawing/2014/chart" uri="{C3380CC4-5D6E-409C-BE32-E72D297353CC}">
                  <c16:uniqueId val="{00000019-891F-4E84-9F49-D194225BBC87}"/>
                </c:ext>
              </c:extLst>
            </c:dLbl>
            <c:dLbl>
              <c:idx val="23"/>
              <c:delete val="1"/>
              <c:extLst>
                <c:ext xmlns:c15="http://schemas.microsoft.com/office/drawing/2012/chart" uri="{CE6537A1-D6FC-4f65-9D91-7224C49458BB}"/>
                <c:ext xmlns:c16="http://schemas.microsoft.com/office/drawing/2014/chart" uri="{C3380CC4-5D6E-409C-BE32-E72D297353CC}">
                  <c16:uniqueId val="{0000001A-891F-4E84-9F49-D194225BBC87}"/>
                </c:ext>
              </c:extLst>
            </c:dLbl>
            <c:dLbl>
              <c:idx val="24"/>
              <c:delete val="1"/>
              <c:extLst>
                <c:ext xmlns:c15="http://schemas.microsoft.com/office/drawing/2012/chart" uri="{CE6537A1-D6FC-4f65-9D91-7224C49458BB}"/>
                <c:ext xmlns:c16="http://schemas.microsoft.com/office/drawing/2014/chart" uri="{C3380CC4-5D6E-409C-BE32-E72D297353CC}">
                  <c16:uniqueId val="{0000001B-891F-4E84-9F49-D194225BBC8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91F-4E84-9F49-D194225BBC8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Hof (09475)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36227</v>
      </c>
      <c r="F11" s="238">
        <v>36189</v>
      </c>
      <c r="G11" s="238">
        <v>36955</v>
      </c>
      <c r="H11" s="238">
        <v>38271</v>
      </c>
      <c r="I11" s="265">
        <v>38321</v>
      </c>
      <c r="J11" s="263">
        <v>-2094</v>
      </c>
      <c r="K11" s="266">
        <v>-5.464366796273584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16.288955751235267</v>
      </c>
      <c r="E13" s="115">
        <v>5901</v>
      </c>
      <c r="F13" s="114">
        <v>5866</v>
      </c>
      <c r="G13" s="114">
        <v>6046</v>
      </c>
      <c r="H13" s="114">
        <v>6098</v>
      </c>
      <c r="I13" s="140">
        <v>5935</v>
      </c>
      <c r="J13" s="115">
        <v>-34</v>
      </c>
      <c r="K13" s="116">
        <v>-0.5728727885425442</v>
      </c>
    </row>
    <row r="14" spans="1:255" ht="14.1" customHeight="1" x14ac:dyDescent="0.2">
      <c r="A14" s="306" t="s">
        <v>230</v>
      </c>
      <c r="B14" s="307"/>
      <c r="C14" s="308"/>
      <c r="D14" s="113">
        <v>66.591216495983659</v>
      </c>
      <c r="E14" s="115">
        <v>24124</v>
      </c>
      <c r="F14" s="114">
        <v>24210</v>
      </c>
      <c r="G14" s="114">
        <v>24794</v>
      </c>
      <c r="H14" s="114">
        <v>25929</v>
      </c>
      <c r="I14" s="140">
        <v>26094</v>
      </c>
      <c r="J14" s="115">
        <v>-1970</v>
      </c>
      <c r="K14" s="116">
        <v>-7.5496282670345671</v>
      </c>
    </row>
    <row r="15" spans="1:255" ht="14.1" customHeight="1" x14ac:dyDescent="0.2">
      <c r="A15" s="306" t="s">
        <v>231</v>
      </c>
      <c r="B15" s="307"/>
      <c r="C15" s="308"/>
      <c r="D15" s="113">
        <v>10.166450437518977</v>
      </c>
      <c r="E15" s="115">
        <v>3683</v>
      </c>
      <c r="F15" s="114">
        <v>3641</v>
      </c>
      <c r="G15" s="114">
        <v>3632</v>
      </c>
      <c r="H15" s="114">
        <v>3594</v>
      </c>
      <c r="I15" s="140">
        <v>3637</v>
      </c>
      <c r="J15" s="115">
        <v>46</v>
      </c>
      <c r="K15" s="116">
        <v>1.2647786637338465</v>
      </c>
    </row>
    <row r="16" spans="1:255" ht="14.1" customHeight="1" x14ac:dyDescent="0.2">
      <c r="A16" s="306" t="s">
        <v>232</v>
      </c>
      <c r="B16" s="307"/>
      <c r="C16" s="308"/>
      <c r="D16" s="113">
        <v>6.953377315262097</v>
      </c>
      <c r="E16" s="115">
        <v>2519</v>
      </c>
      <c r="F16" s="114">
        <v>2472</v>
      </c>
      <c r="G16" s="114">
        <v>2483</v>
      </c>
      <c r="H16" s="114">
        <v>2650</v>
      </c>
      <c r="I16" s="140">
        <v>2655</v>
      </c>
      <c r="J16" s="115">
        <v>-136</v>
      </c>
      <c r="K16" s="116">
        <v>-5.1224105461393599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0.64316669887100786</v>
      </c>
      <c r="E18" s="115">
        <v>233</v>
      </c>
      <c r="F18" s="114">
        <v>224</v>
      </c>
      <c r="G18" s="114">
        <v>235</v>
      </c>
      <c r="H18" s="114">
        <v>230</v>
      </c>
      <c r="I18" s="140">
        <v>225</v>
      </c>
      <c r="J18" s="115">
        <v>8</v>
      </c>
      <c r="K18" s="116">
        <v>3.5555555555555554</v>
      </c>
    </row>
    <row r="19" spans="1:255" ht="14.1" customHeight="1" x14ac:dyDescent="0.2">
      <c r="A19" s="306" t="s">
        <v>235</v>
      </c>
      <c r="B19" s="307" t="s">
        <v>236</v>
      </c>
      <c r="C19" s="308"/>
      <c r="D19" s="113">
        <v>0.37541060534960113</v>
      </c>
      <c r="E19" s="115">
        <v>136</v>
      </c>
      <c r="F19" s="114">
        <v>133</v>
      </c>
      <c r="G19" s="114">
        <v>138</v>
      </c>
      <c r="H19" s="114">
        <v>133</v>
      </c>
      <c r="I19" s="140">
        <v>130</v>
      </c>
      <c r="J19" s="115">
        <v>6</v>
      </c>
      <c r="K19" s="116">
        <v>4.615384615384615</v>
      </c>
    </row>
    <row r="20" spans="1:255" ht="14.1" customHeight="1" x14ac:dyDescent="0.2">
      <c r="A20" s="306">
        <v>12</v>
      </c>
      <c r="B20" s="307" t="s">
        <v>237</v>
      </c>
      <c r="C20" s="308"/>
      <c r="D20" s="113">
        <v>0.45822176829436606</v>
      </c>
      <c r="E20" s="115">
        <v>166</v>
      </c>
      <c r="F20" s="114">
        <v>164</v>
      </c>
      <c r="G20" s="114">
        <v>187</v>
      </c>
      <c r="H20" s="114">
        <v>188</v>
      </c>
      <c r="I20" s="140">
        <v>161</v>
      </c>
      <c r="J20" s="115">
        <v>5</v>
      </c>
      <c r="K20" s="116">
        <v>3.1055900621118013</v>
      </c>
    </row>
    <row r="21" spans="1:255" ht="14.1" customHeight="1" x14ac:dyDescent="0.2">
      <c r="A21" s="306">
        <v>21</v>
      </c>
      <c r="B21" s="307" t="s">
        <v>238</v>
      </c>
      <c r="C21" s="308"/>
      <c r="D21" s="113">
        <v>0.50790846606122508</v>
      </c>
      <c r="E21" s="115">
        <v>184</v>
      </c>
      <c r="F21" s="114">
        <v>179</v>
      </c>
      <c r="G21" s="114">
        <v>194</v>
      </c>
      <c r="H21" s="114">
        <v>200</v>
      </c>
      <c r="I21" s="140">
        <v>193</v>
      </c>
      <c r="J21" s="115">
        <v>-9</v>
      </c>
      <c r="K21" s="116">
        <v>-4.6632124352331603</v>
      </c>
    </row>
    <row r="22" spans="1:255" ht="14.1" customHeight="1" x14ac:dyDescent="0.2">
      <c r="A22" s="306">
        <v>22</v>
      </c>
      <c r="B22" s="307" t="s">
        <v>239</v>
      </c>
      <c r="C22" s="308"/>
      <c r="D22" s="113">
        <v>5.6145968476550641</v>
      </c>
      <c r="E22" s="115">
        <v>2034</v>
      </c>
      <c r="F22" s="114">
        <v>2021</v>
      </c>
      <c r="G22" s="114">
        <v>2077</v>
      </c>
      <c r="H22" s="114">
        <v>2072</v>
      </c>
      <c r="I22" s="140">
        <v>2080</v>
      </c>
      <c r="J22" s="115">
        <v>-46</v>
      </c>
      <c r="K22" s="116">
        <v>-2.2115384615384617</v>
      </c>
    </row>
    <row r="23" spans="1:255" ht="14.1" customHeight="1" x14ac:dyDescent="0.2">
      <c r="A23" s="306">
        <v>23</v>
      </c>
      <c r="B23" s="307" t="s">
        <v>240</v>
      </c>
      <c r="C23" s="308"/>
      <c r="D23" s="113">
        <v>0.95232837386479696</v>
      </c>
      <c r="E23" s="115">
        <v>345</v>
      </c>
      <c r="F23" s="114">
        <v>345</v>
      </c>
      <c r="G23" s="114">
        <v>343</v>
      </c>
      <c r="H23" s="114">
        <v>338</v>
      </c>
      <c r="I23" s="140">
        <v>343</v>
      </c>
      <c r="J23" s="115">
        <v>2</v>
      </c>
      <c r="K23" s="116">
        <v>0.58309037900874638</v>
      </c>
    </row>
    <row r="24" spans="1:255" ht="14.1" customHeight="1" x14ac:dyDescent="0.2">
      <c r="A24" s="306">
        <v>24</v>
      </c>
      <c r="B24" s="307" t="s">
        <v>241</v>
      </c>
      <c r="C24" s="308"/>
      <c r="D24" s="113">
        <v>5.0404394512380266</v>
      </c>
      <c r="E24" s="115">
        <v>1826</v>
      </c>
      <c r="F24" s="114">
        <v>1850</v>
      </c>
      <c r="G24" s="114">
        <v>1880</v>
      </c>
      <c r="H24" s="114">
        <v>1880</v>
      </c>
      <c r="I24" s="140">
        <v>1898</v>
      </c>
      <c r="J24" s="115">
        <v>-72</v>
      </c>
      <c r="K24" s="116">
        <v>-3.7934668071654372</v>
      </c>
    </row>
    <row r="25" spans="1:255" ht="14.1" customHeight="1" x14ac:dyDescent="0.2">
      <c r="A25" s="306">
        <v>25</v>
      </c>
      <c r="B25" s="307" t="s">
        <v>242</v>
      </c>
      <c r="C25" s="308"/>
      <c r="D25" s="113">
        <v>4.0549866121953242</v>
      </c>
      <c r="E25" s="115">
        <v>1469</v>
      </c>
      <c r="F25" s="114">
        <v>1491</v>
      </c>
      <c r="G25" s="114">
        <v>1508</v>
      </c>
      <c r="H25" s="114">
        <v>1505</v>
      </c>
      <c r="I25" s="140">
        <v>1497</v>
      </c>
      <c r="J25" s="115">
        <v>-28</v>
      </c>
      <c r="K25" s="116">
        <v>-1.8704074816299265</v>
      </c>
    </row>
    <row r="26" spans="1:255" ht="14.1" customHeight="1" x14ac:dyDescent="0.2">
      <c r="A26" s="306">
        <v>26</v>
      </c>
      <c r="B26" s="307" t="s">
        <v>243</v>
      </c>
      <c r="C26" s="308"/>
      <c r="D26" s="113">
        <v>2.721726888784608</v>
      </c>
      <c r="E26" s="115">
        <v>986</v>
      </c>
      <c r="F26" s="114">
        <v>990</v>
      </c>
      <c r="G26" s="114">
        <v>997</v>
      </c>
      <c r="H26" s="114">
        <v>952</v>
      </c>
      <c r="I26" s="140">
        <v>945</v>
      </c>
      <c r="J26" s="115">
        <v>41</v>
      </c>
      <c r="K26" s="116">
        <v>4.3386243386243386</v>
      </c>
    </row>
    <row r="27" spans="1:255" ht="14.1" customHeight="1" x14ac:dyDescent="0.2">
      <c r="A27" s="306">
        <v>27</v>
      </c>
      <c r="B27" s="307" t="s">
        <v>244</v>
      </c>
      <c r="C27" s="308"/>
      <c r="D27" s="113">
        <v>3.9914980539376708</v>
      </c>
      <c r="E27" s="115">
        <v>1446</v>
      </c>
      <c r="F27" s="114">
        <v>1457</v>
      </c>
      <c r="G27" s="114">
        <v>1468</v>
      </c>
      <c r="H27" s="114">
        <v>1474</v>
      </c>
      <c r="I27" s="140">
        <v>1484</v>
      </c>
      <c r="J27" s="115">
        <v>-38</v>
      </c>
      <c r="K27" s="116">
        <v>-2.5606469002695418</v>
      </c>
    </row>
    <row r="28" spans="1:255" ht="14.1" customHeight="1" x14ac:dyDescent="0.2">
      <c r="A28" s="306">
        <v>28</v>
      </c>
      <c r="B28" s="307" t="s">
        <v>245</v>
      </c>
      <c r="C28" s="308"/>
      <c r="D28" s="113">
        <v>5.4544952659618513</v>
      </c>
      <c r="E28" s="115">
        <v>1976</v>
      </c>
      <c r="F28" s="114">
        <v>2003</v>
      </c>
      <c r="G28" s="114">
        <v>2034</v>
      </c>
      <c r="H28" s="114">
        <v>2036</v>
      </c>
      <c r="I28" s="140">
        <v>2084</v>
      </c>
      <c r="J28" s="115">
        <v>-108</v>
      </c>
      <c r="K28" s="116">
        <v>-5.182341650671785</v>
      </c>
    </row>
    <row r="29" spans="1:255" ht="14.1" customHeight="1" x14ac:dyDescent="0.2">
      <c r="A29" s="306">
        <v>29</v>
      </c>
      <c r="B29" s="307" t="s">
        <v>246</v>
      </c>
      <c r="C29" s="308"/>
      <c r="D29" s="113">
        <v>2.2993899577663068</v>
      </c>
      <c r="E29" s="115">
        <v>833</v>
      </c>
      <c r="F29" s="114">
        <v>854</v>
      </c>
      <c r="G29" s="114">
        <v>858</v>
      </c>
      <c r="H29" s="114">
        <v>873</v>
      </c>
      <c r="I29" s="140">
        <v>832</v>
      </c>
      <c r="J29" s="115">
        <v>1</v>
      </c>
      <c r="K29" s="116">
        <v>0.1201923076923077</v>
      </c>
    </row>
    <row r="30" spans="1:255" ht="14.1" customHeight="1" x14ac:dyDescent="0.2">
      <c r="A30" s="306" t="s">
        <v>247</v>
      </c>
      <c r="B30" s="307" t="s">
        <v>248</v>
      </c>
      <c r="C30" s="308"/>
      <c r="D30" s="113">
        <v>0.83087200154580843</v>
      </c>
      <c r="E30" s="115">
        <v>301</v>
      </c>
      <c r="F30" s="114">
        <v>309</v>
      </c>
      <c r="G30" s="114">
        <v>322</v>
      </c>
      <c r="H30" s="114">
        <v>319</v>
      </c>
      <c r="I30" s="140">
        <v>280</v>
      </c>
      <c r="J30" s="115">
        <v>21</v>
      </c>
      <c r="K30" s="116">
        <v>7.5</v>
      </c>
    </row>
    <row r="31" spans="1:255" ht="14.1" customHeight="1" x14ac:dyDescent="0.2">
      <c r="A31" s="306" t="s">
        <v>249</v>
      </c>
      <c r="B31" s="307" t="s">
        <v>250</v>
      </c>
      <c r="C31" s="308"/>
      <c r="D31" s="113">
        <v>1.3222182350180804</v>
      </c>
      <c r="E31" s="115">
        <v>479</v>
      </c>
      <c r="F31" s="114">
        <v>500</v>
      </c>
      <c r="G31" s="114">
        <v>492</v>
      </c>
      <c r="H31" s="114">
        <v>515</v>
      </c>
      <c r="I31" s="140">
        <v>513</v>
      </c>
      <c r="J31" s="115">
        <v>-34</v>
      </c>
      <c r="K31" s="116">
        <v>-6.6276803118908383</v>
      </c>
    </row>
    <row r="32" spans="1:255" ht="14.1" customHeight="1" x14ac:dyDescent="0.2">
      <c r="A32" s="306">
        <v>31</v>
      </c>
      <c r="B32" s="307" t="s">
        <v>251</v>
      </c>
      <c r="C32" s="308"/>
      <c r="D32" s="113">
        <v>0.32296353548458334</v>
      </c>
      <c r="E32" s="115">
        <v>117</v>
      </c>
      <c r="F32" s="114">
        <v>122</v>
      </c>
      <c r="G32" s="114">
        <v>124</v>
      </c>
      <c r="H32" s="114">
        <v>121</v>
      </c>
      <c r="I32" s="140">
        <v>124</v>
      </c>
      <c r="J32" s="115">
        <v>-7</v>
      </c>
      <c r="K32" s="116">
        <v>-5.645161290322581</v>
      </c>
    </row>
    <row r="33" spans="1:11" ht="14.1" customHeight="1" x14ac:dyDescent="0.2">
      <c r="A33" s="306">
        <v>32</v>
      </c>
      <c r="B33" s="307" t="s">
        <v>252</v>
      </c>
      <c r="C33" s="308"/>
      <c r="D33" s="113">
        <v>1.9764264222817236</v>
      </c>
      <c r="E33" s="115">
        <v>716</v>
      </c>
      <c r="F33" s="114">
        <v>648</v>
      </c>
      <c r="G33" s="114">
        <v>837</v>
      </c>
      <c r="H33" s="114">
        <v>817</v>
      </c>
      <c r="I33" s="140">
        <v>667</v>
      </c>
      <c r="J33" s="115">
        <v>49</v>
      </c>
      <c r="K33" s="116">
        <v>7.3463268365817092</v>
      </c>
    </row>
    <row r="34" spans="1:11" ht="14.1" customHeight="1" x14ac:dyDescent="0.2">
      <c r="A34" s="306">
        <v>33</v>
      </c>
      <c r="B34" s="307" t="s">
        <v>253</v>
      </c>
      <c r="C34" s="308"/>
      <c r="D34" s="113">
        <v>1.2808126535456981</v>
      </c>
      <c r="E34" s="115">
        <v>464</v>
      </c>
      <c r="F34" s="114">
        <v>405</v>
      </c>
      <c r="G34" s="114">
        <v>506</v>
      </c>
      <c r="H34" s="114">
        <v>506</v>
      </c>
      <c r="I34" s="140">
        <v>446</v>
      </c>
      <c r="J34" s="115">
        <v>18</v>
      </c>
      <c r="K34" s="116">
        <v>4.0358744394618835</v>
      </c>
    </row>
    <row r="35" spans="1:11" ht="14.1" customHeight="1" x14ac:dyDescent="0.2">
      <c r="A35" s="306">
        <v>34</v>
      </c>
      <c r="B35" s="307" t="s">
        <v>254</v>
      </c>
      <c r="C35" s="308"/>
      <c r="D35" s="113">
        <v>3.0529715405636679</v>
      </c>
      <c r="E35" s="115">
        <v>1106</v>
      </c>
      <c r="F35" s="114">
        <v>1103</v>
      </c>
      <c r="G35" s="114">
        <v>1116</v>
      </c>
      <c r="H35" s="114">
        <v>1077</v>
      </c>
      <c r="I35" s="140">
        <v>1085</v>
      </c>
      <c r="J35" s="115">
        <v>21</v>
      </c>
      <c r="K35" s="116">
        <v>1.935483870967742</v>
      </c>
    </row>
    <row r="36" spans="1:11" ht="14.1" customHeight="1" x14ac:dyDescent="0.2">
      <c r="A36" s="306">
        <v>41</v>
      </c>
      <c r="B36" s="307" t="s">
        <v>255</v>
      </c>
      <c r="C36" s="308"/>
      <c r="D36" s="113">
        <v>1.1234714439506446</v>
      </c>
      <c r="E36" s="115">
        <v>407</v>
      </c>
      <c r="F36" s="114">
        <v>415</v>
      </c>
      <c r="G36" s="114">
        <v>419</v>
      </c>
      <c r="H36" s="114">
        <v>413</v>
      </c>
      <c r="I36" s="140">
        <v>406</v>
      </c>
      <c r="J36" s="115">
        <v>1</v>
      </c>
      <c r="K36" s="116">
        <v>0.24630541871921183</v>
      </c>
    </row>
    <row r="37" spans="1:11" ht="14.1" customHeight="1" x14ac:dyDescent="0.2">
      <c r="A37" s="306">
        <v>42</v>
      </c>
      <c r="B37" s="307" t="s">
        <v>256</v>
      </c>
      <c r="C37" s="308"/>
      <c r="D37" s="113">
        <v>0.20426753526375355</v>
      </c>
      <c r="E37" s="115">
        <v>74</v>
      </c>
      <c r="F37" s="114">
        <v>58</v>
      </c>
      <c r="G37" s="114">
        <v>54</v>
      </c>
      <c r="H37" s="114">
        <v>52</v>
      </c>
      <c r="I37" s="140">
        <v>57</v>
      </c>
      <c r="J37" s="115">
        <v>17</v>
      </c>
      <c r="K37" s="116">
        <v>29.82456140350877</v>
      </c>
    </row>
    <row r="38" spans="1:11" ht="14.1" customHeight="1" x14ac:dyDescent="0.2">
      <c r="A38" s="306">
        <v>43</v>
      </c>
      <c r="B38" s="307" t="s">
        <v>257</v>
      </c>
      <c r="C38" s="308"/>
      <c r="D38" s="113">
        <v>1.9018963756314351</v>
      </c>
      <c r="E38" s="115">
        <v>689</v>
      </c>
      <c r="F38" s="114">
        <v>659</v>
      </c>
      <c r="G38" s="114">
        <v>657</v>
      </c>
      <c r="H38" s="114">
        <v>638</v>
      </c>
      <c r="I38" s="140">
        <v>636</v>
      </c>
      <c r="J38" s="115">
        <v>53</v>
      </c>
      <c r="K38" s="116">
        <v>8.3333333333333339</v>
      </c>
    </row>
    <row r="39" spans="1:11" ht="14.1" customHeight="1" x14ac:dyDescent="0.2">
      <c r="A39" s="306">
        <v>51</v>
      </c>
      <c r="B39" s="307" t="s">
        <v>258</v>
      </c>
      <c r="C39" s="308"/>
      <c r="D39" s="113">
        <v>7.4419631766362109</v>
      </c>
      <c r="E39" s="115">
        <v>2696</v>
      </c>
      <c r="F39" s="114">
        <v>2671</v>
      </c>
      <c r="G39" s="114">
        <v>2656</v>
      </c>
      <c r="H39" s="114">
        <v>2731</v>
      </c>
      <c r="I39" s="140">
        <v>2762</v>
      </c>
      <c r="J39" s="115">
        <v>-66</v>
      </c>
      <c r="K39" s="116">
        <v>-2.3895727733526431</v>
      </c>
    </row>
    <row r="40" spans="1:11" ht="14.1" customHeight="1" x14ac:dyDescent="0.2">
      <c r="A40" s="306" t="s">
        <v>259</v>
      </c>
      <c r="B40" s="307" t="s">
        <v>260</v>
      </c>
      <c r="C40" s="308"/>
      <c r="D40" s="113">
        <v>5.9900074530046652</v>
      </c>
      <c r="E40" s="115">
        <v>2170</v>
      </c>
      <c r="F40" s="114">
        <v>2147</v>
      </c>
      <c r="G40" s="114">
        <v>2144</v>
      </c>
      <c r="H40" s="114">
        <v>2206</v>
      </c>
      <c r="I40" s="140">
        <v>2224</v>
      </c>
      <c r="J40" s="115">
        <v>-54</v>
      </c>
      <c r="K40" s="116">
        <v>-2.4280575539568345</v>
      </c>
    </row>
    <row r="41" spans="1:11" ht="14.1" customHeight="1" x14ac:dyDescent="0.2">
      <c r="A41" s="306"/>
      <c r="B41" s="307" t="s">
        <v>261</v>
      </c>
      <c r="C41" s="308"/>
      <c r="D41" s="113">
        <v>5.4959008474342346</v>
      </c>
      <c r="E41" s="115">
        <v>1991</v>
      </c>
      <c r="F41" s="114">
        <v>1959</v>
      </c>
      <c r="G41" s="114">
        <v>1961</v>
      </c>
      <c r="H41" s="114">
        <v>1966</v>
      </c>
      <c r="I41" s="140">
        <v>1974</v>
      </c>
      <c r="J41" s="115">
        <v>17</v>
      </c>
      <c r="K41" s="116">
        <v>0.86119554204660587</v>
      </c>
    </row>
    <row r="42" spans="1:11" ht="14.1" customHeight="1" x14ac:dyDescent="0.2">
      <c r="A42" s="306">
        <v>52</v>
      </c>
      <c r="B42" s="307" t="s">
        <v>262</v>
      </c>
      <c r="C42" s="308"/>
      <c r="D42" s="113">
        <v>4.5573743340602313</v>
      </c>
      <c r="E42" s="115">
        <v>1651</v>
      </c>
      <c r="F42" s="114">
        <v>1630</v>
      </c>
      <c r="G42" s="114">
        <v>1712</v>
      </c>
      <c r="H42" s="114">
        <v>1690</v>
      </c>
      <c r="I42" s="140">
        <v>1672</v>
      </c>
      <c r="J42" s="115">
        <v>-21</v>
      </c>
      <c r="K42" s="116">
        <v>-1.2559808612440191</v>
      </c>
    </row>
    <row r="43" spans="1:11" ht="14.1" customHeight="1" x14ac:dyDescent="0.2">
      <c r="A43" s="306" t="s">
        <v>263</v>
      </c>
      <c r="B43" s="307" t="s">
        <v>264</v>
      </c>
      <c r="C43" s="308"/>
      <c r="D43" s="113">
        <v>3.9749358213487178</v>
      </c>
      <c r="E43" s="115">
        <v>1440</v>
      </c>
      <c r="F43" s="114">
        <v>1432</v>
      </c>
      <c r="G43" s="114">
        <v>1488</v>
      </c>
      <c r="H43" s="114">
        <v>1467</v>
      </c>
      <c r="I43" s="140">
        <v>1469</v>
      </c>
      <c r="J43" s="115">
        <v>-29</v>
      </c>
      <c r="K43" s="116">
        <v>-1.9741320626276377</v>
      </c>
    </row>
    <row r="44" spans="1:11" ht="14.1" customHeight="1" x14ac:dyDescent="0.2">
      <c r="A44" s="306">
        <v>53</v>
      </c>
      <c r="B44" s="307" t="s">
        <v>265</v>
      </c>
      <c r="C44" s="308"/>
      <c r="D44" s="113">
        <v>0.33676539597537747</v>
      </c>
      <c r="E44" s="115">
        <v>122</v>
      </c>
      <c r="F44" s="114">
        <v>123</v>
      </c>
      <c r="G44" s="114">
        <v>126</v>
      </c>
      <c r="H44" s="114">
        <v>127</v>
      </c>
      <c r="I44" s="140">
        <v>137</v>
      </c>
      <c r="J44" s="115">
        <v>-15</v>
      </c>
      <c r="K44" s="116">
        <v>-10.948905109489051</v>
      </c>
    </row>
    <row r="45" spans="1:11" ht="14.1" customHeight="1" x14ac:dyDescent="0.2">
      <c r="A45" s="306" t="s">
        <v>266</v>
      </c>
      <c r="B45" s="307" t="s">
        <v>267</v>
      </c>
      <c r="C45" s="308"/>
      <c r="D45" s="113">
        <v>0.32296353548458334</v>
      </c>
      <c r="E45" s="115">
        <v>117</v>
      </c>
      <c r="F45" s="114">
        <v>117</v>
      </c>
      <c r="G45" s="114">
        <v>120</v>
      </c>
      <c r="H45" s="114">
        <v>121</v>
      </c>
      <c r="I45" s="140">
        <v>131</v>
      </c>
      <c r="J45" s="115">
        <v>-14</v>
      </c>
      <c r="K45" s="116">
        <v>-10.687022900763358</v>
      </c>
    </row>
    <row r="46" spans="1:11" ht="14.1" customHeight="1" x14ac:dyDescent="0.2">
      <c r="A46" s="306">
        <v>54</v>
      </c>
      <c r="B46" s="307" t="s">
        <v>268</v>
      </c>
      <c r="C46" s="308"/>
      <c r="D46" s="113">
        <v>1.7721588870179701</v>
      </c>
      <c r="E46" s="115">
        <v>642</v>
      </c>
      <c r="F46" s="114">
        <v>640</v>
      </c>
      <c r="G46" s="114">
        <v>643</v>
      </c>
      <c r="H46" s="114">
        <v>634</v>
      </c>
      <c r="I46" s="140">
        <v>621</v>
      </c>
      <c r="J46" s="115">
        <v>21</v>
      </c>
      <c r="K46" s="116">
        <v>3.3816425120772946</v>
      </c>
    </row>
    <row r="47" spans="1:11" ht="14.1" customHeight="1" x14ac:dyDescent="0.2">
      <c r="A47" s="306">
        <v>61</v>
      </c>
      <c r="B47" s="307" t="s">
        <v>269</v>
      </c>
      <c r="C47" s="308"/>
      <c r="D47" s="113">
        <v>2.9867226102078561</v>
      </c>
      <c r="E47" s="115">
        <v>1082</v>
      </c>
      <c r="F47" s="114">
        <v>1079</v>
      </c>
      <c r="G47" s="114">
        <v>1073</v>
      </c>
      <c r="H47" s="114">
        <v>1076</v>
      </c>
      <c r="I47" s="140">
        <v>1079</v>
      </c>
      <c r="J47" s="115">
        <v>3</v>
      </c>
      <c r="K47" s="116">
        <v>0.27803521779425394</v>
      </c>
    </row>
    <row r="48" spans="1:11" ht="14.1" customHeight="1" x14ac:dyDescent="0.2">
      <c r="A48" s="306">
        <v>62</v>
      </c>
      <c r="B48" s="307" t="s">
        <v>270</v>
      </c>
      <c r="C48" s="308"/>
      <c r="D48" s="113">
        <v>6.1997957324647359</v>
      </c>
      <c r="E48" s="115">
        <v>2246</v>
      </c>
      <c r="F48" s="114">
        <v>2319</v>
      </c>
      <c r="G48" s="114">
        <v>2487</v>
      </c>
      <c r="H48" s="114">
        <v>4006</v>
      </c>
      <c r="I48" s="140">
        <v>4304</v>
      </c>
      <c r="J48" s="115">
        <v>-2058</v>
      </c>
      <c r="K48" s="116">
        <v>-47.815985130111521</v>
      </c>
    </row>
    <row r="49" spans="1:11" ht="14.1" customHeight="1" x14ac:dyDescent="0.2">
      <c r="A49" s="306">
        <v>63</v>
      </c>
      <c r="B49" s="307" t="s">
        <v>271</v>
      </c>
      <c r="C49" s="308"/>
      <c r="D49" s="113">
        <v>1.396748281668369</v>
      </c>
      <c r="E49" s="115">
        <v>506</v>
      </c>
      <c r="F49" s="114">
        <v>495</v>
      </c>
      <c r="G49" s="114">
        <v>507</v>
      </c>
      <c r="H49" s="114">
        <v>490</v>
      </c>
      <c r="I49" s="140">
        <v>478</v>
      </c>
      <c r="J49" s="115">
        <v>28</v>
      </c>
      <c r="K49" s="116">
        <v>5.8577405857740583</v>
      </c>
    </row>
    <row r="50" spans="1:11" ht="14.1" customHeight="1" x14ac:dyDescent="0.2">
      <c r="A50" s="306" t="s">
        <v>272</v>
      </c>
      <c r="B50" s="307" t="s">
        <v>273</v>
      </c>
      <c r="C50" s="308"/>
      <c r="D50" s="113">
        <v>0.24843348883429486</v>
      </c>
      <c r="E50" s="115">
        <v>90</v>
      </c>
      <c r="F50" s="114">
        <v>90</v>
      </c>
      <c r="G50" s="114">
        <v>85</v>
      </c>
      <c r="H50" s="114">
        <v>86</v>
      </c>
      <c r="I50" s="140">
        <v>82</v>
      </c>
      <c r="J50" s="115">
        <v>8</v>
      </c>
      <c r="K50" s="116">
        <v>9.7560975609756095</v>
      </c>
    </row>
    <row r="51" spans="1:11" ht="14.1" customHeight="1" x14ac:dyDescent="0.2">
      <c r="A51" s="306" t="s">
        <v>274</v>
      </c>
      <c r="B51" s="307" t="s">
        <v>275</v>
      </c>
      <c r="C51" s="308"/>
      <c r="D51" s="113">
        <v>1.065503629889309</v>
      </c>
      <c r="E51" s="115">
        <v>386</v>
      </c>
      <c r="F51" s="114">
        <v>375</v>
      </c>
      <c r="G51" s="114">
        <v>388</v>
      </c>
      <c r="H51" s="114">
        <v>372</v>
      </c>
      <c r="I51" s="140">
        <v>364</v>
      </c>
      <c r="J51" s="115">
        <v>22</v>
      </c>
      <c r="K51" s="116">
        <v>6.0439560439560438</v>
      </c>
    </row>
    <row r="52" spans="1:11" ht="14.1" customHeight="1" x14ac:dyDescent="0.2">
      <c r="A52" s="306">
        <v>71</v>
      </c>
      <c r="B52" s="307" t="s">
        <v>276</v>
      </c>
      <c r="C52" s="308"/>
      <c r="D52" s="113">
        <v>13.713528583653076</v>
      </c>
      <c r="E52" s="115">
        <v>4968</v>
      </c>
      <c r="F52" s="114">
        <v>5002</v>
      </c>
      <c r="G52" s="114">
        <v>5049</v>
      </c>
      <c r="H52" s="114">
        <v>4984</v>
      </c>
      <c r="I52" s="140">
        <v>4978</v>
      </c>
      <c r="J52" s="115">
        <v>-10</v>
      </c>
      <c r="K52" s="116">
        <v>-0.20088388911209321</v>
      </c>
    </row>
    <row r="53" spans="1:11" ht="14.1" customHeight="1" x14ac:dyDescent="0.2">
      <c r="A53" s="306" t="s">
        <v>277</v>
      </c>
      <c r="B53" s="307" t="s">
        <v>278</v>
      </c>
      <c r="C53" s="308"/>
      <c r="D53" s="113">
        <v>8.7034532254947958</v>
      </c>
      <c r="E53" s="115">
        <v>3153</v>
      </c>
      <c r="F53" s="114">
        <v>3183</v>
      </c>
      <c r="G53" s="114">
        <v>3208</v>
      </c>
      <c r="H53" s="114">
        <v>3153</v>
      </c>
      <c r="I53" s="140">
        <v>3157</v>
      </c>
      <c r="J53" s="115">
        <v>-4</v>
      </c>
      <c r="K53" s="116">
        <v>-0.12670256572695598</v>
      </c>
    </row>
    <row r="54" spans="1:11" ht="14.1" customHeight="1" x14ac:dyDescent="0.2">
      <c r="A54" s="306" t="s">
        <v>279</v>
      </c>
      <c r="B54" s="307" t="s">
        <v>280</v>
      </c>
      <c r="C54" s="308"/>
      <c r="D54" s="113">
        <v>4.0991525657658654</v>
      </c>
      <c r="E54" s="115">
        <v>1485</v>
      </c>
      <c r="F54" s="114">
        <v>1492</v>
      </c>
      <c r="G54" s="114">
        <v>1513</v>
      </c>
      <c r="H54" s="114">
        <v>1508</v>
      </c>
      <c r="I54" s="140">
        <v>1489</v>
      </c>
      <c r="J54" s="115">
        <v>-4</v>
      </c>
      <c r="K54" s="116">
        <v>-0.26863666890530558</v>
      </c>
    </row>
    <row r="55" spans="1:11" ht="14.1" customHeight="1" x14ac:dyDescent="0.2">
      <c r="A55" s="306">
        <v>72</v>
      </c>
      <c r="B55" s="307" t="s">
        <v>281</v>
      </c>
      <c r="C55" s="308"/>
      <c r="D55" s="113">
        <v>2.6251138653490491</v>
      </c>
      <c r="E55" s="115">
        <v>951</v>
      </c>
      <c r="F55" s="114">
        <v>965</v>
      </c>
      <c r="G55" s="114">
        <v>969</v>
      </c>
      <c r="H55" s="114">
        <v>996</v>
      </c>
      <c r="I55" s="140">
        <v>1014</v>
      </c>
      <c r="J55" s="115">
        <v>-63</v>
      </c>
      <c r="K55" s="116">
        <v>-6.2130177514792901</v>
      </c>
    </row>
    <row r="56" spans="1:11" ht="14.1" customHeight="1" x14ac:dyDescent="0.2">
      <c r="A56" s="306" t="s">
        <v>282</v>
      </c>
      <c r="B56" s="307" t="s">
        <v>283</v>
      </c>
      <c r="C56" s="308"/>
      <c r="D56" s="113">
        <v>1.0130565600242913</v>
      </c>
      <c r="E56" s="115">
        <v>367</v>
      </c>
      <c r="F56" s="114">
        <v>374</v>
      </c>
      <c r="G56" s="114">
        <v>378</v>
      </c>
      <c r="H56" s="114">
        <v>408</v>
      </c>
      <c r="I56" s="140">
        <v>420</v>
      </c>
      <c r="J56" s="115">
        <v>-53</v>
      </c>
      <c r="K56" s="116">
        <v>-12.619047619047619</v>
      </c>
    </row>
    <row r="57" spans="1:11" ht="14.1" customHeight="1" x14ac:dyDescent="0.2">
      <c r="A57" s="306" t="s">
        <v>284</v>
      </c>
      <c r="B57" s="307" t="s">
        <v>285</v>
      </c>
      <c r="C57" s="308"/>
      <c r="D57" s="113">
        <v>1.2559693046622684</v>
      </c>
      <c r="E57" s="115">
        <v>455</v>
      </c>
      <c r="F57" s="114">
        <v>464</v>
      </c>
      <c r="G57" s="114">
        <v>464</v>
      </c>
      <c r="H57" s="114">
        <v>460</v>
      </c>
      <c r="I57" s="140">
        <v>462</v>
      </c>
      <c r="J57" s="115">
        <v>-7</v>
      </c>
      <c r="K57" s="116">
        <v>-1.5151515151515151</v>
      </c>
    </row>
    <row r="58" spans="1:11" ht="14.1" customHeight="1" x14ac:dyDescent="0.2">
      <c r="A58" s="306">
        <v>73</v>
      </c>
      <c r="B58" s="307" t="s">
        <v>286</v>
      </c>
      <c r="C58" s="308"/>
      <c r="D58" s="113">
        <v>1.4712783283186575</v>
      </c>
      <c r="E58" s="115">
        <v>533</v>
      </c>
      <c r="F58" s="114">
        <v>526</v>
      </c>
      <c r="G58" s="114">
        <v>522</v>
      </c>
      <c r="H58" s="114">
        <v>508</v>
      </c>
      <c r="I58" s="140">
        <v>497</v>
      </c>
      <c r="J58" s="115">
        <v>36</v>
      </c>
      <c r="K58" s="116">
        <v>7.2434607645875255</v>
      </c>
    </row>
    <row r="59" spans="1:11" ht="14.1" customHeight="1" x14ac:dyDescent="0.2">
      <c r="A59" s="306" t="s">
        <v>287</v>
      </c>
      <c r="B59" s="307" t="s">
        <v>288</v>
      </c>
      <c r="C59" s="308"/>
      <c r="D59" s="113">
        <v>1.344301211803351</v>
      </c>
      <c r="E59" s="115">
        <v>487</v>
      </c>
      <c r="F59" s="114">
        <v>481</v>
      </c>
      <c r="G59" s="114">
        <v>476</v>
      </c>
      <c r="H59" s="114">
        <v>465</v>
      </c>
      <c r="I59" s="140">
        <v>456</v>
      </c>
      <c r="J59" s="115">
        <v>31</v>
      </c>
      <c r="K59" s="116">
        <v>6.7982456140350873</v>
      </c>
    </row>
    <row r="60" spans="1:11" ht="14.1" customHeight="1" x14ac:dyDescent="0.2">
      <c r="A60" s="306">
        <v>81</v>
      </c>
      <c r="B60" s="307" t="s">
        <v>289</v>
      </c>
      <c r="C60" s="308"/>
      <c r="D60" s="113">
        <v>7.519253595384658</v>
      </c>
      <c r="E60" s="115">
        <v>2724</v>
      </c>
      <c r="F60" s="114">
        <v>2724</v>
      </c>
      <c r="G60" s="114">
        <v>2701</v>
      </c>
      <c r="H60" s="114">
        <v>2680</v>
      </c>
      <c r="I60" s="140">
        <v>2645</v>
      </c>
      <c r="J60" s="115">
        <v>79</v>
      </c>
      <c r="K60" s="116">
        <v>2.9867674858223063</v>
      </c>
    </row>
    <row r="61" spans="1:11" ht="14.1" customHeight="1" x14ac:dyDescent="0.2">
      <c r="A61" s="306" t="s">
        <v>290</v>
      </c>
      <c r="B61" s="307" t="s">
        <v>291</v>
      </c>
      <c r="C61" s="308"/>
      <c r="D61" s="113">
        <v>2.0067905153614709</v>
      </c>
      <c r="E61" s="115">
        <v>727</v>
      </c>
      <c r="F61" s="114">
        <v>733</v>
      </c>
      <c r="G61" s="114">
        <v>738</v>
      </c>
      <c r="H61" s="114">
        <v>728</v>
      </c>
      <c r="I61" s="140">
        <v>701</v>
      </c>
      <c r="J61" s="115">
        <v>26</v>
      </c>
      <c r="K61" s="116">
        <v>3.7089871611982881</v>
      </c>
    </row>
    <row r="62" spans="1:11" ht="14.1" customHeight="1" x14ac:dyDescent="0.2">
      <c r="A62" s="306" t="s">
        <v>292</v>
      </c>
      <c r="B62" s="307" t="s">
        <v>293</v>
      </c>
      <c r="C62" s="308"/>
      <c r="D62" s="113">
        <v>3.1275015872139567</v>
      </c>
      <c r="E62" s="115">
        <v>1133</v>
      </c>
      <c r="F62" s="114">
        <v>1136</v>
      </c>
      <c r="G62" s="114">
        <v>1107</v>
      </c>
      <c r="H62" s="114">
        <v>1101</v>
      </c>
      <c r="I62" s="140">
        <v>1110</v>
      </c>
      <c r="J62" s="115">
        <v>23</v>
      </c>
      <c r="K62" s="116">
        <v>2.0720720720720722</v>
      </c>
    </row>
    <row r="63" spans="1:11" ht="14.1" customHeight="1" x14ac:dyDescent="0.2">
      <c r="A63" s="306"/>
      <c r="B63" s="307" t="s">
        <v>294</v>
      </c>
      <c r="C63" s="308"/>
      <c r="D63" s="113">
        <v>3.0005244706986502</v>
      </c>
      <c r="E63" s="115">
        <v>1087</v>
      </c>
      <c r="F63" s="114">
        <v>1089</v>
      </c>
      <c r="G63" s="114">
        <v>1060</v>
      </c>
      <c r="H63" s="114">
        <v>1055</v>
      </c>
      <c r="I63" s="140">
        <v>1063</v>
      </c>
      <c r="J63" s="115">
        <v>24</v>
      </c>
      <c r="K63" s="116">
        <v>2.2577610536218251</v>
      </c>
    </row>
    <row r="64" spans="1:11" ht="14.1" customHeight="1" x14ac:dyDescent="0.2">
      <c r="A64" s="306" t="s">
        <v>295</v>
      </c>
      <c r="B64" s="307" t="s">
        <v>296</v>
      </c>
      <c r="C64" s="308"/>
      <c r="D64" s="113">
        <v>0.61556297788941949</v>
      </c>
      <c r="E64" s="115">
        <v>223</v>
      </c>
      <c r="F64" s="114">
        <v>213</v>
      </c>
      <c r="G64" s="114">
        <v>213</v>
      </c>
      <c r="H64" s="114">
        <v>216</v>
      </c>
      <c r="I64" s="140">
        <v>210</v>
      </c>
      <c r="J64" s="115">
        <v>13</v>
      </c>
      <c r="K64" s="116">
        <v>6.1904761904761907</v>
      </c>
    </row>
    <row r="65" spans="1:11" ht="14.1" customHeight="1" x14ac:dyDescent="0.2">
      <c r="A65" s="306" t="s">
        <v>297</v>
      </c>
      <c r="B65" s="307" t="s">
        <v>298</v>
      </c>
      <c r="C65" s="308"/>
      <c r="D65" s="113">
        <v>0.9992546995334971</v>
      </c>
      <c r="E65" s="115">
        <v>362</v>
      </c>
      <c r="F65" s="114">
        <v>364</v>
      </c>
      <c r="G65" s="114">
        <v>363</v>
      </c>
      <c r="H65" s="114">
        <v>353</v>
      </c>
      <c r="I65" s="140">
        <v>349</v>
      </c>
      <c r="J65" s="115">
        <v>13</v>
      </c>
      <c r="K65" s="116">
        <v>3.7249283667621778</v>
      </c>
    </row>
    <row r="66" spans="1:11" ht="14.1" customHeight="1" x14ac:dyDescent="0.2">
      <c r="A66" s="306">
        <v>82</v>
      </c>
      <c r="B66" s="307" t="s">
        <v>299</v>
      </c>
      <c r="C66" s="308"/>
      <c r="D66" s="113">
        <v>2.7465702376680379</v>
      </c>
      <c r="E66" s="115">
        <v>995</v>
      </c>
      <c r="F66" s="114">
        <v>1010</v>
      </c>
      <c r="G66" s="114">
        <v>1003</v>
      </c>
      <c r="H66" s="114">
        <v>981</v>
      </c>
      <c r="I66" s="140">
        <v>993</v>
      </c>
      <c r="J66" s="115">
        <v>2</v>
      </c>
      <c r="K66" s="116">
        <v>0.2014098690835851</v>
      </c>
    </row>
    <row r="67" spans="1:11" ht="14.1" customHeight="1" x14ac:dyDescent="0.2">
      <c r="A67" s="306" t="s">
        <v>300</v>
      </c>
      <c r="B67" s="307" t="s">
        <v>301</v>
      </c>
      <c r="C67" s="308"/>
      <c r="D67" s="113">
        <v>2.1089242829933474</v>
      </c>
      <c r="E67" s="115">
        <v>764</v>
      </c>
      <c r="F67" s="114">
        <v>775</v>
      </c>
      <c r="G67" s="114">
        <v>770</v>
      </c>
      <c r="H67" s="114">
        <v>755</v>
      </c>
      <c r="I67" s="140">
        <v>758</v>
      </c>
      <c r="J67" s="115">
        <v>6</v>
      </c>
      <c r="K67" s="116">
        <v>0.79155672823218992</v>
      </c>
    </row>
    <row r="68" spans="1:11" ht="14.1" customHeight="1" x14ac:dyDescent="0.2">
      <c r="A68" s="306" t="s">
        <v>302</v>
      </c>
      <c r="B68" s="307" t="s">
        <v>303</v>
      </c>
      <c r="C68" s="308"/>
      <c r="D68" s="113">
        <v>0.36160874485880695</v>
      </c>
      <c r="E68" s="115">
        <v>131</v>
      </c>
      <c r="F68" s="114">
        <v>135</v>
      </c>
      <c r="G68" s="114">
        <v>133</v>
      </c>
      <c r="H68" s="114">
        <v>128</v>
      </c>
      <c r="I68" s="140">
        <v>133</v>
      </c>
      <c r="J68" s="115">
        <v>-2</v>
      </c>
      <c r="K68" s="116">
        <v>-1.5037593984962405</v>
      </c>
    </row>
    <row r="69" spans="1:11" ht="14.1" customHeight="1" x14ac:dyDescent="0.2">
      <c r="A69" s="306">
        <v>83</v>
      </c>
      <c r="B69" s="307" t="s">
        <v>304</v>
      </c>
      <c r="C69" s="308"/>
      <c r="D69" s="113">
        <v>4.0991525657658654</v>
      </c>
      <c r="E69" s="115">
        <v>1485</v>
      </c>
      <c r="F69" s="114">
        <v>1471</v>
      </c>
      <c r="G69" s="114">
        <v>1457</v>
      </c>
      <c r="H69" s="114">
        <v>1421</v>
      </c>
      <c r="I69" s="140">
        <v>1410</v>
      </c>
      <c r="J69" s="115">
        <v>75</v>
      </c>
      <c r="K69" s="116">
        <v>5.3191489361702127</v>
      </c>
    </row>
    <row r="70" spans="1:11" ht="14.1" customHeight="1" x14ac:dyDescent="0.2">
      <c r="A70" s="306" t="s">
        <v>305</v>
      </c>
      <c r="B70" s="307" t="s">
        <v>306</v>
      </c>
      <c r="C70" s="308"/>
      <c r="D70" s="113">
        <v>3.1275015872139567</v>
      </c>
      <c r="E70" s="115">
        <v>1133</v>
      </c>
      <c r="F70" s="114">
        <v>1118</v>
      </c>
      <c r="G70" s="114">
        <v>1114</v>
      </c>
      <c r="H70" s="114">
        <v>1082</v>
      </c>
      <c r="I70" s="140">
        <v>1070</v>
      </c>
      <c r="J70" s="115">
        <v>63</v>
      </c>
      <c r="K70" s="116">
        <v>5.8878504672897201</v>
      </c>
    </row>
    <row r="71" spans="1:11" ht="14.1" customHeight="1" x14ac:dyDescent="0.2">
      <c r="A71" s="306"/>
      <c r="B71" s="307" t="s">
        <v>307</v>
      </c>
      <c r="C71" s="308"/>
      <c r="D71" s="113">
        <v>2.1972561901344303</v>
      </c>
      <c r="E71" s="115">
        <v>796</v>
      </c>
      <c r="F71" s="114">
        <v>789</v>
      </c>
      <c r="G71" s="114">
        <v>788</v>
      </c>
      <c r="H71" s="114">
        <v>762</v>
      </c>
      <c r="I71" s="140">
        <v>759</v>
      </c>
      <c r="J71" s="115">
        <v>37</v>
      </c>
      <c r="K71" s="116">
        <v>4.874835309617918</v>
      </c>
    </row>
    <row r="72" spans="1:11" ht="14.1" customHeight="1" x14ac:dyDescent="0.2">
      <c r="A72" s="306">
        <v>84</v>
      </c>
      <c r="B72" s="307" t="s">
        <v>308</v>
      </c>
      <c r="C72" s="308"/>
      <c r="D72" s="113">
        <v>0.44165953570541311</v>
      </c>
      <c r="E72" s="115">
        <v>160</v>
      </c>
      <c r="F72" s="114">
        <v>154</v>
      </c>
      <c r="G72" s="114">
        <v>159</v>
      </c>
      <c r="H72" s="114">
        <v>173</v>
      </c>
      <c r="I72" s="140">
        <v>173</v>
      </c>
      <c r="J72" s="115">
        <v>-13</v>
      </c>
      <c r="K72" s="116">
        <v>-7.5144508670520231</v>
      </c>
    </row>
    <row r="73" spans="1:11" ht="14.1" customHeight="1" x14ac:dyDescent="0.2">
      <c r="A73" s="306" t="s">
        <v>309</v>
      </c>
      <c r="B73" s="307" t="s">
        <v>310</v>
      </c>
      <c r="C73" s="308"/>
      <c r="D73" s="113">
        <v>0.14353934910425925</v>
      </c>
      <c r="E73" s="115">
        <v>52</v>
      </c>
      <c r="F73" s="114">
        <v>53</v>
      </c>
      <c r="G73" s="114">
        <v>54</v>
      </c>
      <c r="H73" s="114">
        <v>71</v>
      </c>
      <c r="I73" s="140">
        <v>70</v>
      </c>
      <c r="J73" s="115">
        <v>-18</v>
      </c>
      <c r="K73" s="116">
        <v>-25.714285714285715</v>
      </c>
    </row>
    <row r="74" spans="1:11" ht="14.1" customHeight="1" x14ac:dyDescent="0.2">
      <c r="A74" s="306" t="s">
        <v>311</v>
      </c>
      <c r="B74" s="307" t="s">
        <v>312</v>
      </c>
      <c r="C74" s="308"/>
      <c r="D74" s="113">
        <v>0.1380186049079416</v>
      </c>
      <c r="E74" s="115">
        <v>50</v>
      </c>
      <c r="F74" s="114">
        <v>49</v>
      </c>
      <c r="G74" s="114">
        <v>50</v>
      </c>
      <c r="H74" s="114">
        <v>50</v>
      </c>
      <c r="I74" s="140">
        <v>51</v>
      </c>
      <c r="J74" s="115">
        <v>-1</v>
      </c>
      <c r="K74" s="116">
        <v>-1.9607843137254901</v>
      </c>
    </row>
    <row r="75" spans="1:11" ht="14.1" customHeight="1" x14ac:dyDescent="0.2">
      <c r="A75" s="306" t="s">
        <v>313</v>
      </c>
      <c r="B75" s="307" t="s">
        <v>314</v>
      </c>
      <c r="C75" s="308"/>
      <c r="D75" s="113">
        <v>4.9686697766858974E-2</v>
      </c>
      <c r="E75" s="115">
        <v>18</v>
      </c>
      <c r="F75" s="114">
        <v>14</v>
      </c>
      <c r="G75" s="114">
        <v>14</v>
      </c>
      <c r="H75" s="114">
        <v>9</v>
      </c>
      <c r="I75" s="140">
        <v>8</v>
      </c>
      <c r="J75" s="115">
        <v>10</v>
      </c>
      <c r="K75" s="116">
        <v>125</v>
      </c>
    </row>
    <row r="76" spans="1:11" ht="14.1" customHeight="1" x14ac:dyDescent="0.2">
      <c r="A76" s="306">
        <v>91</v>
      </c>
      <c r="B76" s="307" t="s">
        <v>315</v>
      </c>
      <c r="C76" s="308"/>
      <c r="D76" s="113">
        <v>4.1405581472382477E-2</v>
      </c>
      <c r="E76" s="115">
        <v>15</v>
      </c>
      <c r="F76" s="114">
        <v>13</v>
      </c>
      <c r="G76" s="114">
        <v>13</v>
      </c>
      <c r="H76" s="114">
        <v>11</v>
      </c>
      <c r="I76" s="140">
        <v>11</v>
      </c>
      <c r="J76" s="115">
        <v>4</v>
      </c>
      <c r="K76" s="116">
        <v>36.363636363636367</v>
      </c>
    </row>
    <row r="77" spans="1:11" ht="14.1" customHeight="1" x14ac:dyDescent="0.2">
      <c r="A77" s="306">
        <v>92</v>
      </c>
      <c r="B77" s="307" t="s">
        <v>316</v>
      </c>
      <c r="C77" s="308"/>
      <c r="D77" s="113">
        <v>0.78670604797526711</v>
      </c>
      <c r="E77" s="115">
        <v>285</v>
      </c>
      <c r="F77" s="114">
        <v>279</v>
      </c>
      <c r="G77" s="114">
        <v>276</v>
      </c>
      <c r="H77" s="114">
        <v>280</v>
      </c>
      <c r="I77" s="140">
        <v>284</v>
      </c>
      <c r="J77" s="115">
        <v>1</v>
      </c>
      <c r="K77" s="116">
        <v>0.352112676056338</v>
      </c>
    </row>
    <row r="78" spans="1:11" ht="14.1" customHeight="1" x14ac:dyDescent="0.2">
      <c r="A78" s="306">
        <v>93</v>
      </c>
      <c r="B78" s="307" t="s">
        <v>317</v>
      </c>
      <c r="C78" s="308"/>
      <c r="D78" s="113">
        <v>0.13525823280978275</v>
      </c>
      <c r="E78" s="115">
        <v>49</v>
      </c>
      <c r="F78" s="114">
        <v>51</v>
      </c>
      <c r="G78" s="114">
        <v>52</v>
      </c>
      <c r="H78" s="114">
        <v>51</v>
      </c>
      <c r="I78" s="140">
        <v>50</v>
      </c>
      <c r="J78" s="115">
        <v>-1</v>
      </c>
      <c r="K78" s="116">
        <v>-2</v>
      </c>
    </row>
    <row r="79" spans="1:11" ht="14.1" customHeight="1" x14ac:dyDescent="0.2">
      <c r="A79" s="306">
        <v>94</v>
      </c>
      <c r="B79" s="307" t="s">
        <v>318</v>
      </c>
      <c r="C79" s="308"/>
      <c r="D79" s="113">
        <v>0.11593562812267094</v>
      </c>
      <c r="E79" s="115">
        <v>42</v>
      </c>
      <c r="F79" s="114">
        <v>45</v>
      </c>
      <c r="G79" s="114">
        <v>52</v>
      </c>
      <c r="H79" s="114">
        <v>56</v>
      </c>
      <c r="I79" s="140">
        <v>45</v>
      </c>
      <c r="J79" s="115">
        <v>-3</v>
      </c>
      <c r="K79" s="116">
        <v>-6.666666666666667</v>
      </c>
    </row>
    <row r="80" spans="1:11" ht="14.1" customHeight="1" x14ac:dyDescent="0.2">
      <c r="A80" s="306" t="s">
        <v>319</v>
      </c>
      <c r="B80" s="307" t="s">
        <v>320</v>
      </c>
      <c r="C80" s="308"/>
      <c r="D80" s="113">
        <v>1.1041488392635327E-2</v>
      </c>
      <c r="E80" s="115">
        <v>4</v>
      </c>
      <c r="F80" s="114">
        <v>4</v>
      </c>
      <c r="G80" s="114">
        <v>4</v>
      </c>
      <c r="H80" s="114">
        <v>4</v>
      </c>
      <c r="I80" s="140">
        <v>5</v>
      </c>
      <c r="J80" s="115">
        <v>-1</v>
      </c>
      <c r="K80" s="116">
        <v>-20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5918</v>
      </c>
      <c r="E12" s="114">
        <v>6125</v>
      </c>
      <c r="F12" s="114">
        <v>6119</v>
      </c>
      <c r="G12" s="114">
        <v>6402</v>
      </c>
      <c r="H12" s="140">
        <v>6402</v>
      </c>
      <c r="I12" s="115">
        <v>-484</v>
      </c>
      <c r="J12" s="116">
        <v>-7.5601374570446733</v>
      </c>
      <c r="K12"/>
      <c r="L12"/>
      <c r="M12"/>
      <c r="N12"/>
      <c r="O12"/>
      <c r="P12"/>
    </row>
    <row r="13" spans="1:16" s="110" customFormat="1" ht="14.45" customHeight="1" x14ac:dyDescent="0.2">
      <c r="A13" s="120" t="s">
        <v>105</v>
      </c>
      <c r="B13" s="119" t="s">
        <v>106</v>
      </c>
      <c r="C13" s="113">
        <v>40.65562690098006</v>
      </c>
      <c r="D13" s="115">
        <v>2406</v>
      </c>
      <c r="E13" s="114">
        <v>2436</v>
      </c>
      <c r="F13" s="114">
        <v>2453</v>
      </c>
      <c r="G13" s="114">
        <v>2490</v>
      </c>
      <c r="H13" s="140">
        <v>2459</v>
      </c>
      <c r="I13" s="115">
        <v>-53</v>
      </c>
      <c r="J13" s="116">
        <v>-2.1553477023180156</v>
      </c>
      <c r="K13"/>
      <c r="L13"/>
      <c r="M13"/>
      <c r="N13"/>
      <c r="O13"/>
      <c r="P13"/>
    </row>
    <row r="14" spans="1:16" s="110" customFormat="1" ht="14.45" customHeight="1" x14ac:dyDescent="0.2">
      <c r="A14" s="120"/>
      <c r="B14" s="119" t="s">
        <v>107</v>
      </c>
      <c r="C14" s="113">
        <v>59.34437309901994</v>
      </c>
      <c r="D14" s="115">
        <v>3512</v>
      </c>
      <c r="E14" s="114">
        <v>3689</v>
      </c>
      <c r="F14" s="114">
        <v>3666</v>
      </c>
      <c r="G14" s="114">
        <v>3912</v>
      </c>
      <c r="H14" s="140">
        <v>3943</v>
      </c>
      <c r="I14" s="115">
        <v>-431</v>
      </c>
      <c r="J14" s="116">
        <v>-10.930763378138474</v>
      </c>
      <c r="K14"/>
      <c r="L14"/>
      <c r="M14"/>
      <c r="N14"/>
      <c r="O14"/>
      <c r="P14"/>
    </row>
    <row r="15" spans="1:16" s="110" customFormat="1" ht="14.45" customHeight="1" x14ac:dyDescent="0.2">
      <c r="A15" s="118" t="s">
        <v>105</v>
      </c>
      <c r="B15" s="121" t="s">
        <v>108</v>
      </c>
      <c r="C15" s="113">
        <v>12.538019601216627</v>
      </c>
      <c r="D15" s="115">
        <v>742</v>
      </c>
      <c r="E15" s="114">
        <v>766</v>
      </c>
      <c r="F15" s="114">
        <v>769</v>
      </c>
      <c r="G15" s="114">
        <v>929</v>
      </c>
      <c r="H15" s="140">
        <v>967</v>
      </c>
      <c r="I15" s="115">
        <v>-225</v>
      </c>
      <c r="J15" s="116">
        <v>-23.267838676318512</v>
      </c>
      <c r="K15"/>
      <c r="L15"/>
      <c r="M15"/>
      <c r="N15"/>
      <c r="O15"/>
      <c r="P15"/>
    </row>
    <row r="16" spans="1:16" s="110" customFormat="1" ht="14.45" customHeight="1" x14ac:dyDescent="0.2">
      <c r="A16" s="118"/>
      <c r="B16" s="121" t="s">
        <v>109</v>
      </c>
      <c r="C16" s="113">
        <v>45.505238256167623</v>
      </c>
      <c r="D16" s="115">
        <v>2693</v>
      </c>
      <c r="E16" s="114">
        <v>2813</v>
      </c>
      <c r="F16" s="114">
        <v>2798</v>
      </c>
      <c r="G16" s="114">
        <v>2907</v>
      </c>
      <c r="H16" s="140">
        <v>2899</v>
      </c>
      <c r="I16" s="115">
        <v>-206</v>
      </c>
      <c r="J16" s="116">
        <v>-7.1058985857192134</v>
      </c>
      <c r="K16"/>
      <c r="L16"/>
      <c r="M16"/>
      <c r="N16"/>
      <c r="O16"/>
      <c r="P16"/>
    </row>
    <row r="17" spans="1:16" s="110" customFormat="1" ht="14.45" customHeight="1" x14ac:dyDescent="0.2">
      <c r="A17" s="118"/>
      <c r="B17" s="121" t="s">
        <v>110</v>
      </c>
      <c r="C17" s="113">
        <v>22.135856708347415</v>
      </c>
      <c r="D17" s="115">
        <v>1310</v>
      </c>
      <c r="E17" s="114">
        <v>1340</v>
      </c>
      <c r="F17" s="114">
        <v>1356</v>
      </c>
      <c r="G17" s="114">
        <v>1377</v>
      </c>
      <c r="H17" s="140">
        <v>1351</v>
      </c>
      <c r="I17" s="115">
        <v>-41</v>
      </c>
      <c r="J17" s="116">
        <v>-3.0347890451517396</v>
      </c>
      <c r="K17"/>
      <c r="L17"/>
      <c r="M17"/>
      <c r="N17"/>
      <c r="O17"/>
      <c r="P17"/>
    </row>
    <row r="18" spans="1:16" s="110" customFormat="1" ht="14.45" customHeight="1" x14ac:dyDescent="0.2">
      <c r="A18" s="120"/>
      <c r="B18" s="121" t="s">
        <v>111</v>
      </c>
      <c r="C18" s="113">
        <v>19.820885434268334</v>
      </c>
      <c r="D18" s="115">
        <v>1173</v>
      </c>
      <c r="E18" s="114">
        <v>1206</v>
      </c>
      <c r="F18" s="114">
        <v>1196</v>
      </c>
      <c r="G18" s="114">
        <v>1189</v>
      </c>
      <c r="H18" s="140">
        <v>1185</v>
      </c>
      <c r="I18" s="115">
        <v>-12</v>
      </c>
      <c r="J18" s="116">
        <v>-1.0126582278481013</v>
      </c>
      <c r="K18"/>
      <c r="L18"/>
      <c r="M18"/>
      <c r="N18"/>
      <c r="O18"/>
      <c r="P18"/>
    </row>
    <row r="19" spans="1:16" s="110" customFormat="1" ht="14.45" customHeight="1" x14ac:dyDescent="0.2">
      <c r="A19" s="120"/>
      <c r="B19" s="121" t="s">
        <v>112</v>
      </c>
      <c r="C19" s="113">
        <v>1.9770192632646164</v>
      </c>
      <c r="D19" s="115">
        <v>117</v>
      </c>
      <c r="E19" s="114">
        <v>121</v>
      </c>
      <c r="F19" s="114">
        <v>122</v>
      </c>
      <c r="G19" s="114">
        <v>110</v>
      </c>
      <c r="H19" s="140">
        <v>102</v>
      </c>
      <c r="I19" s="115">
        <v>15</v>
      </c>
      <c r="J19" s="116">
        <v>14.705882352941176</v>
      </c>
      <c r="K19"/>
      <c r="L19"/>
      <c r="M19"/>
      <c r="N19"/>
      <c r="O19"/>
      <c r="P19"/>
    </row>
    <row r="20" spans="1:16" s="110" customFormat="1" ht="14.45" customHeight="1" x14ac:dyDescent="0.2">
      <c r="A20" s="120" t="s">
        <v>113</v>
      </c>
      <c r="B20" s="119" t="s">
        <v>116</v>
      </c>
      <c r="C20" s="113">
        <v>94.440689422102068</v>
      </c>
      <c r="D20" s="115">
        <v>5589</v>
      </c>
      <c r="E20" s="114">
        <v>5781</v>
      </c>
      <c r="F20" s="114">
        <v>5785</v>
      </c>
      <c r="G20" s="114">
        <v>6039</v>
      </c>
      <c r="H20" s="140">
        <v>6061</v>
      </c>
      <c r="I20" s="115">
        <v>-472</v>
      </c>
      <c r="J20" s="116">
        <v>-7.7874938129021611</v>
      </c>
      <c r="K20"/>
      <c r="L20"/>
      <c r="M20"/>
      <c r="N20"/>
      <c r="O20"/>
      <c r="P20"/>
    </row>
    <row r="21" spans="1:16" s="110" customFormat="1" ht="14.45" customHeight="1" x14ac:dyDescent="0.2">
      <c r="A21" s="123"/>
      <c r="B21" s="124" t="s">
        <v>117</v>
      </c>
      <c r="C21" s="125">
        <v>5.4410273741128758</v>
      </c>
      <c r="D21" s="143">
        <v>322</v>
      </c>
      <c r="E21" s="144">
        <v>336</v>
      </c>
      <c r="F21" s="144">
        <v>323</v>
      </c>
      <c r="G21" s="144">
        <v>352</v>
      </c>
      <c r="H21" s="145">
        <v>331</v>
      </c>
      <c r="I21" s="143">
        <v>-9</v>
      </c>
      <c r="J21" s="146">
        <v>-2.7190332326283988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7212</v>
      </c>
      <c r="E56" s="114">
        <v>7483</v>
      </c>
      <c r="F56" s="114">
        <v>7435</v>
      </c>
      <c r="G56" s="114">
        <v>7483</v>
      </c>
      <c r="H56" s="140">
        <v>7424</v>
      </c>
      <c r="I56" s="115">
        <v>-212</v>
      </c>
      <c r="J56" s="116">
        <v>-2.8556034482758621</v>
      </c>
      <c r="K56"/>
      <c r="L56"/>
      <c r="M56"/>
      <c r="N56"/>
      <c r="O56"/>
      <c r="P56"/>
    </row>
    <row r="57" spans="1:16" s="110" customFormat="1" ht="14.45" customHeight="1" x14ac:dyDescent="0.2">
      <c r="A57" s="120" t="s">
        <v>105</v>
      </c>
      <c r="B57" s="119" t="s">
        <v>106</v>
      </c>
      <c r="C57" s="113">
        <v>40.806988352745421</v>
      </c>
      <c r="D57" s="115">
        <v>2943</v>
      </c>
      <c r="E57" s="114">
        <v>2982</v>
      </c>
      <c r="F57" s="114">
        <v>2967</v>
      </c>
      <c r="G57" s="114">
        <v>2948</v>
      </c>
      <c r="H57" s="140">
        <v>2899</v>
      </c>
      <c r="I57" s="115">
        <v>44</v>
      </c>
      <c r="J57" s="116">
        <v>1.517764746464298</v>
      </c>
    </row>
    <row r="58" spans="1:16" s="110" customFormat="1" ht="14.45" customHeight="1" x14ac:dyDescent="0.2">
      <c r="A58" s="120"/>
      <c r="B58" s="119" t="s">
        <v>107</v>
      </c>
      <c r="C58" s="113">
        <v>59.193011647254579</v>
      </c>
      <c r="D58" s="115">
        <v>4269</v>
      </c>
      <c r="E58" s="114">
        <v>4501</v>
      </c>
      <c r="F58" s="114">
        <v>4468</v>
      </c>
      <c r="G58" s="114">
        <v>4535</v>
      </c>
      <c r="H58" s="140">
        <v>4525</v>
      </c>
      <c r="I58" s="115">
        <v>-256</v>
      </c>
      <c r="J58" s="116">
        <v>-5.6574585635359114</v>
      </c>
    </row>
    <row r="59" spans="1:16" s="110" customFormat="1" ht="14.45" customHeight="1" x14ac:dyDescent="0.2">
      <c r="A59" s="118" t="s">
        <v>105</v>
      </c>
      <c r="B59" s="121" t="s">
        <v>108</v>
      </c>
      <c r="C59" s="113">
        <v>12.687188019966722</v>
      </c>
      <c r="D59" s="115">
        <v>915</v>
      </c>
      <c r="E59" s="114">
        <v>990</v>
      </c>
      <c r="F59" s="114">
        <v>937</v>
      </c>
      <c r="G59" s="114">
        <v>983</v>
      </c>
      <c r="H59" s="140">
        <v>949</v>
      </c>
      <c r="I59" s="115">
        <v>-34</v>
      </c>
      <c r="J59" s="116">
        <v>-3.5827186512118021</v>
      </c>
    </row>
    <row r="60" spans="1:16" s="110" customFormat="1" ht="14.45" customHeight="1" x14ac:dyDescent="0.2">
      <c r="A60" s="118"/>
      <c r="B60" s="121" t="s">
        <v>109</v>
      </c>
      <c r="C60" s="113">
        <v>45.327232390460345</v>
      </c>
      <c r="D60" s="115">
        <v>3269</v>
      </c>
      <c r="E60" s="114">
        <v>3413</v>
      </c>
      <c r="F60" s="114">
        <v>3400</v>
      </c>
      <c r="G60" s="114">
        <v>3460</v>
      </c>
      <c r="H60" s="140">
        <v>3467</v>
      </c>
      <c r="I60" s="115">
        <v>-198</v>
      </c>
      <c r="J60" s="116">
        <v>-5.7109893279492354</v>
      </c>
    </row>
    <row r="61" spans="1:16" s="110" customFormat="1" ht="14.45" customHeight="1" x14ac:dyDescent="0.2">
      <c r="A61" s="118"/>
      <c r="B61" s="121" t="s">
        <v>110</v>
      </c>
      <c r="C61" s="113">
        <v>22.698280643372158</v>
      </c>
      <c r="D61" s="115">
        <v>1637</v>
      </c>
      <c r="E61" s="114">
        <v>1655</v>
      </c>
      <c r="F61" s="114">
        <v>1691</v>
      </c>
      <c r="G61" s="114">
        <v>1656</v>
      </c>
      <c r="H61" s="140">
        <v>1635</v>
      </c>
      <c r="I61" s="115">
        <v>2</v>
      </c>
      <c r="J61" s="116">
        <v>0.12232415902140673</v>
      </c>
    </row>
    <row r="62" spans="1:16" s="110" customFormat="1" ht="14.45" customHeight="1" x14ac:dyDescent="0.2">
      <c r="A62" s="120"/>
      <c r="B62" s="121" t="s">
        <v>111</v>
      </c>
      <c r="C62" s="113">
        <v>19.287298946200778</v>
      </c>
      <c r="D62" s="115">
        <v>1391</v>
      </c>
      <c r="E62" s="114">
        <v>1425</v>
      </c>
      <c r="F62" s="114">
        <v>1407</v>
      </c>
      <c r="G62" s="114">
        <v>1384</v>
      </c>
      <c r="H62" s="140">
        <v>1373</v>
      </c>
      <c r="I62" s="115">
        <v>18</v>
      </c>
      <c r="J62" s="116">
        <v>1.3109978150036417</v>
      </c>
    </row>
    <row r="63" spans="1:16" s="110" customFormat="1" ht="14.45" customHeight="1" x14ac:dyDescent="0.2">
      <c r="A63" s="120"/>
      <c r="B63" s="121" t="s">
        <v>112</v>
      </c>
      <c r="C63" s="113">
        <v>1.8718801996672212</v>
      </c>
      <c r="D63" s="115">
        <v>135</v>
      </c>
      <c r="E63" s="114">
        <v>155</v>
      </c>
      <c r="F63" s="114">
        <v>150</v>
      </c>
      <c r="G63" s="114">
        <v>132</v>
      </c>
      <c r="H63" s="140">
        <v>121</v>
      </c>
      <c r="I63" s="115">
        <v>14</v>
      </c>
      <c r="J63" s="116">
        <v>11.570247933884298</v>
      </c>
    </row>
    <row r="64" spans="1:16" s="110" customFormat="1" ht="14.45" customHeight="1" x14ac:dyDescent="0.2">
      <c r="A64" s="120" t="s">
        <v>113</v>
      </c>
      <c r="B64" s="119" t="s">
        <v>116</v>
      </c>
      <c r="C64" s="113">
        <v>95.063782584581247</v>
      </c>
      <c r="D64" s="115">
        <v>6856</v>
      </c>
      <c r="E64" s="114">
        <v>7111</v>
      </c>
      <c r="F64" s="114">
        <v>7072</v>
      </c>
      <c r="G64" s="114">
        <v>7123</v>
      </c>
      <c r="H64" s="140">
        <v>7065</v>
      </c>
      <c r="I64" s="115">
        <v>-209</v>
      </c>
      <c r="J64" s="116">
        <v>-2.9582448690728946</v>
      </c>
    </row>
    <row r="65" spans="1:10" s="110" customFormat="1" ht="14.45" customHeight="1" x14ac:dyDescent="0.2">
      <c r="A65" s="123"/>
      <c r="B65" s="124" t="s">
        <v>117</v>
      </c>
      <c r="C65" s="125">
        <v>4.8668885191347755</v>
      </c>
      <c r="D65" s="143">
        <v>351</v>
      </c>
      <c r="E65" s="144">
        <v>364</v>
      </c>
      <c r="F65" s="144">
        <v>353</v>
      </c>
      <c r="G65" s="144">
        <v>349</v>
      </c>
      <c r="H65" s="145">
        <v>349</v>
      </c>
      <c r="I65" s="143">
        <v>2</v>
      </c>
      <c r="J65" s="146">
        <v>0.57306590257879653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5918</v>
      </c>
      <c r="G11" s="114">
        <v>6125</v>
      </c>
      <c r="H11" s="114">
        <v>6119</v>
      </c>
      <c r="I11" s="114">
        <v>6402</v>
      </c>
      <c r="J11" s="140">
        <v>6402</v>
      </c>
      <c r="K11" s="114">
        <v>-484</v>
      </c>
      <c r="L11" s="116">
        <v>-7.5601374570446733</v>
      </c>
    </row>
    <row r="12" spans="1:17" s="110" customFormat="1" ht="24" customHeight="1" x14ac:dyDescent="0.2">
      <c r="A12" s="604" t="s">
        <v>185</v>
      </c>
      <c r="B12" s="605"/>
      <c r="C12" s="605"/>
      <c r="D12" s="606"/>
      <c r="E12" s="113">
        <v>40.65562690098006</v>
      </c>
      <c r="F12" s="115">
        <v>2406</v>
      </c>
      <c r="G12" s="114">
        <v>2436</v>
      </c>
      <c r="H12" s="114">
        <v>2453</v>
      </c>
      <c r="I12" s="114">
        <v>2490</v>
      </c>
      <c r="J12" s="140">
        <v>2459</v>
      </c>
      <c r="K12" s="114">
        <v>-53</v>
      </c>
      <c r="L12" s="116">
        <v>-2.1553477023180156</v>
      </c>
    </row>
    <row r="13" spans="1:17" s="110" customFormat="1" ht="15" customHeight="1" x14ac:dyDescent="0.2">
      <c r="A13" s="120"/>
      <c r="B13" s="612" t="s">
        <v>107</v>
      </c>
      <c r="C13" s="612"/>
      <c r="E13" s="113">
        <v>59.34437309901994</v>
      </c>
      <c r="F13" s="115">
        <v>3512</v>
      </c>
      <c r="G13" s="114">
        <v>3689</v>
      </c>
      <c r="H13" s="114">
        <v>3666</v>
      </c>
      <c r="I13" s="114">
        <v>3912</v>
      </c>
      <c r="J13" s="140">
        <v>3943</v>
      </c>
      <c r="K13" s="114">
        <v>-431</v>
      </c>
      <c r="L13" s="116">
        <v>-10.930763378138474</v>
      </c>
    </row>
    <row r="14" spans="1:17" s="110" customFormat="1" ht="22.5" customHeight="1" x14ac:dyDescent="0.2">
      <c r="A14" s="604" t="s">
        <v>186</v>
      </c>
      <c r="B14" s="605"/>
      <c r="C14" s="605"/>
      <c r="D14" s="606"/>
      <c r="E14" s="113">
        <v>12.538019601216627</v>
      </c>
      <c r="F14" s="115">
        <v>742</v>
      </c>
      <c r="G14" s="114">
        <v>766</v>
      </c>
      <c r="H14" s="114">
        <v>769</v>
      </c>
      <c r="I14" s="114">
        <v>929</v>
      </c>
      <c r="J14" s="140">
        <v>967</v>
      </c>
      <c r="K14" s="114">
        <v>-225</v>
      </c>
      <c r="L14" s="116">
        <v>-23.267838676318512</v>
      </c>
    </row>
    <row r="15" spans="1:17" s="110" customFormat="1" ht="15" customHeight="1" x14ac:dyDescent="0.2">
      <c r="A15" s="120"/>
      <c r="B15" s="119"/>
      <c r="C15" s="258" t="s">
        <v>106</v>
      </c>
      <c r="E15" s="113">
        <v>45.148247978436657</v>
      </c>
      <c r="F15" s="115">
        <v>335</v>
      </c>
      <c r="G15" s="114">
        <v>335</v>
      </c>
      <c r="H15" s="114">
        <v>330</v>
      </c>
      <c r="I15" s="114">
        <v>378</v>
      </c>
      <c r="J15" s="140">
        <v>366</v>
      </c>
      <c r="K15" s="114">
        <v>-31</v>
      </c>
      <c r="L15" s="116">
        <v>-8.4699453551912569</v>
      </c>
    </row>
    <row r="16" spans="1:17" s="110" customFormat="1" ht="15" customHeight="1" x14ac:dyDescent="0.2">
      <c r="A16" s="120"/>
      <c r="B16" s="119"/>
      <c r="C16" s="258" t="s">
        <v>107</v>
      </c>
      <c r="E16" s="113">
        <v>54.851752021563343</v>
      </c>
      <c r="F16" s="115">
        <v>407</v>
      </c>
      <c r="G16" s="114">
        <v>431</v>
      </c>
      <c r="H16" s="114">
        <v>439</v>
      </c>
      <c r="I16" s="114">
        <v>551</v>
      </c>
      <c r="J16" s="140">
        <v>601</v>
      </c>
      <c r="K16" s="114">
        <v>-194</v>
      </c>
      <c r="L16" s="116">
        <v>-32.279534109816971</v>
      </c>
    </row>
    <row r="17" spans="1:12" s="110" customFormat="1" ht="15" customHeight="1" x14ac:dyDescent="0.2">
      <c r="A17" s="120"/>
      <c r="B17" s="121" t="s">
        <v>109</v>
      </c>
      <c r="C17" s="258"/>
      <c r="E17" s="113">
        <v>45.505238256167623</v>
      </c>
      <c r="F17" s="115">
        <v>2693</v>
      </c>
      <c r="G17" s="114">
        <v>2813</v>
      </c>
      <c r="H17" s="114">
        <v>2798</v>
      </c>
      <c r="I17" s="114">
        <v>2907</v>
      </c>
      <c r="J17" s="140">
        <v>2899</v>
      </c>
      <c r="K17" s="114">
        <v>-206</v>
      </c>
      <c r="L17" s="116">
        <v>-7.1058985857192134</v>
      </c>
    </row>
    <row r="18" spans="1:12" s="110" customFormat="1" ht="15" customHeight="1" x14ac:dyDescent="0.2">
      <c r="A18" s="120"/>
      <c r="B18" s="119"/>
      <c r="C18" s="258" t="s">
        <v>106</v>
      </c>
      <c r="E18" s="113">
        <v>36.316375789082805</v>
      </c>
      <c r="F18" s="115">
        <v>978</v>
      </c>
      <c r="G18" s="114">
        <v>988</v>
      </c>
      <c r="H18" s="114">
        <v>990</v>
      </c>
      <c r="I18" s="114">
        <v>992</v>
      </c>
      <c r="J18" s="140">
        <v>989</v>
      </c>
      <c r="K18" s="114">
        <v>-11</v>
      </c>
      <c r="L18" s="116">
        <v>-1.1122345803842264</v>
      </c>
    </row>
    <row r="19" spans="1:12" s="110" customFormat="1" ht="15" customHeight="1" x14ac:dyDescent="0.2">
      <c r="A19" s="120"/>
      <c r="B19" s="119"/>
      <c r="C19" s="258" t="s">
        <v>107</v>
      </c>
      <c r="E19" s="113">
        <v>63.683624210917195</v>
      </c>
      <c r="F19" s="115">
        <v>1715</v>
      </c>
      <c r="G19" s="114">
        <v>1825</v>
      </c>
      <c r="H19" s="114">
        <v>1808</v>
      </c>
      <c r="I19" s="114">
        <v>1915</v>
      </c>
      <c r="J19" s="140">
        <v>1910</v>
      </c>
      <c r="K19" s="114">
        <v>-195</v>
      </c>
      <c r="L19" s="116">
        <v>-10.209424083769633</v>
      </c>
    </row>
    <row r="20" spans="1:12" s="110" customFormat="1" ht="15" customHeight="1" x14ac:dyDescent="0.2">
      <c r="A20" s="120"/>
      <c r="B20" s="121" t="s">
        <v>110</v>
      </c>
      <c r="C20" s="258"/>
      <c r="E20" s="113">
        <v>22.135856708347415</v>
      </c>
      <c r="F20" s="115">
        <v>1310</v>
      </c>
      <c r="G20" s="114">
        <v>1340</v>
      </c>
      <c r="H20" s="114">
        <v>1356</v>
      </c>
      <c r="I20" s="114">
        <v>1377</v>
      </c>
      <c r="J20" s="140">
        <v>1351</v>
      </c>
      <c r="K20" s="114">
        <v>-41</v>
      </c>
      <c r="L20" s="116">
        <v>-3.0347890451517396</v>
      </c>
    </row>
    <row r="21" spans="1:12" s="110" customFormat="1" ht="15" customHeight="1" x14ac:dyDescent="0.2">
      <c r="A21" s="120"/>
      <c r="B21" s="119"/>
      <c r="C21" s="258" t="s">
        <v>106</v>
      </c>
      <c r="E21" s="113">
        <v>33.740458015267173</v>
      </c>
      <c r="F21" s="115">
        <v>442</v>
      </c>
      <c r="G21" s="114">
        <v>444</v>
      </c>
      <c r="H21" s="114">
        <v>456</v>
      </c>
      <c r="I21" s="114">
        <v>460</v>
      </c>
      <c r="J21" s="140">
        <v>451</v>
      </c>
      <c r="K21" s="114">
        <v>-9</v>
      </c>
      <c r="L21" s="116">
        <v>-1.9955654101995566</v>
      </c>
    </row>
    <row r="22" spans="1:12" s="110" customFormat="1" ht="15" customHeight="1" x14ac:dyDescent="0.2">
      <c r="A22" s="120"/>
      <c r="B22" s="119"/>
      <c r="C22" s="258" t="s">
        <v>107</v>
      </c>
      <c r="E22" s="113">
        <v>66.25954198473282</v>
      </c>
      <c r="F22" s="115">
        <v>868</v>
      </c>
      <c r="G22" s="114">
        <v>896</v>
      </c>
      <c r="H22" s="114">
        <v>900</v>
      </c>
      <c r="I22" s="114">
        <v>917</v>
      </c>
      <c r="J22" s="140">
        <v>900</v>
      </c>
      <c r="K22" s="114">
        <v>-32</v>
      </c>
      <c r="L22" s="116">
        <v>-3.5555555555555554</v>
      </c>
    </row>
    <row r="23" spans="1:12" s="110" customFormat="1" ht="15" customHeight="1" x14ac:dyDescent="0.2">
      <c r="A23" s="120"/>
      <c r="B23" s="121" t="s">
        <v>111</v>
      </c>
      <c r="C23" s="258"/>
      <c r="E23" s="113">
        <v>19.820885434268334</v>
      </c>
      <c r="F23" s="115">
        <v>1173</v>
      </c>
      <c r="G23" s="114">
        <v>1206</v>
      </c>
      <c r="H23" s="114">
        <v>1196</v>
      </c>
      <c r="I23" s="114">
        <v>1189</v>
      </c>
      <c r="J23" s="140">
        <v>1185</v>
      </c>
      <c r="K23" s="114">
        <v>-12</v>
      </c>
      <c r="L23" s="116">
        <v>-1.0126582278481013</v>
      </c>
    </row>
    <row r="24" spans="1:12" s="110" customFormat="1" ht="15" customHeight="1" x14ac:dyDescent="0.2">
      <c r="A24" s="120"/>
      <c r="B24" s="119"/>
      <c r="C24" s="258" t="s">
        <v>106</v>
      </c>
      <c r="E24" s="113">
        <v>55.498721227621481</v>
      </c>
      <c r="F24" s="115">
        <v>651</v>
      </c>
      <c r="G24" s="114">
        <v>669</v>
      </c>
      <c r="H24" s="114">
        <v>677</v>
      </c>
      <c r="I24" s="114">
        <v>660</v>
      </c>
      <c r="J24" s="140">
        <v>653</v>
      </c>
      <c r="K24" s="114">
        <v>-2</v>
      </c>
      <c r="L24" s="116">
        <v>-0.30627871362940273</v>
      </c>
    </row>
    <row r="25" spans="1:12" s="110" customFormat="1" ht="15" customHeight="1" x14ac:dyDescent="0.2">
      <c r="A25" s="120"/>
      <c r="B25" s="119"/>
      <c r="C25" s="258" t="s">
        <v>107</v>
      </c>
      <c r="E25" s="113">
        <v>44.501278772378519</v>
      </c>
      <c r="F25" s="115">
        <v>522</v>
      </c>
      <c r="G25" s="114">
        <v>537</v>
      </c>
      <c r="H25" s="114">
        <v>519</v>
      </c>
      <c r="I25" s="114">
        <v>529</v>
      </c>
      <c r="J25" s="140">
        <v>532</v>
      </c>
      <c r="K25" s="114">
        <v>-10</v>
      </c>
      <c r="L25" s="116">
        <v>-1.8796992481203008</v>
      </c>
    </row>
    <row r="26" spans="1:12" s="110" customFormat="1" ht="15" customHeight="1" x14ac:dyDescent="0.2">
      <c r="A26" s="120"/>
      <c r="C26" s="121" t="s">
        <v>187</v>
      </c>
      <c r="D26" s="110" t="s">
        <v>188</v>
      </c>
      <c r="E26" s="113">
        <v>1.9770192632646164</v>
      </c>
      <c r="F26" s="115">
        <v>117</v>
      </c>
      <c r="G26" s="114">
        <v>121</v>
      </c>
      <c r="H26" s="114">
        <v>122</v>
      </c>
      <c r="I26" s="114">
        <v>110</v>
      </c>
      <c r="J26" s="140">
        <v>102</v>
      </c>
      <c r="K26" s="114">
        <v>15</v>
      </c>
      <c r="L26" s="116">
        <v>14.705882352941176</v>
      </c>
    </row>
    <row r="27" spans="1:12" s="110" customFormat="1" ht="15" customHeight="1" x14ac:dyDescent="0.2">
      <c r="A27" s="120"/>
      <c r="B27" s="119"/>
      <c r="D27" s="259" t="s">
        <v>106</v>
      </c>
      <c r="E27" s="113">
        <v>47.863247863247864</v>
      </c>
      <c r="F27" s="115">
        <v>56</v>
      </c>
      <c r="G27" s="114">
        <v>60</v>
      </c>
      <c r="H27" s="114">
        <v>69</v>
      </c>
      <c r="I27" s="114">
        <v>64</v>
      </c>
      <c r="J27" s="140">
        <v>62</v>
      </c>
      <c r="K27" s="114">
        <v>-6</v>
      </c>
      <c r="L27" s="116">
        <v>-9.67741935483871</v>
      </c>
    </row>
    <row r="28" spans="1:12" s="110" customFormat="1" ht="15" customHeight="1" x14ac:dyDescent="0.2">
      <c r="A28" s="120"/>
      <c r="B28" s="119"/>
      <c r="D28" s="259" t="s">
        <v>107</v>
      </c>
      <c r="E28" s="113">
        <v>52.136752136752136</v>
      </c>
      <c r="F28" s="115">
        <v>61</v>
      </c>
      <c r="G28" s="114">
        <v>61</v>
      </c>
      <c r="H28" s="114">
        <v>53</v>
      </c>
      <c r="I28" s="114">
        <v>46</v>
      </c>
      <c r="J28" s="140">
        <v>40</v>
      </c>
      <c r="K28" s="114">
        <v>21</v>
      </c>
      <c r="L28" s="116">
        <v>52.5</v>
      </c>
    </row>
    <row r="29" spans="1:12" s="110" customFormat="1" ht="24" customHeight="1" x14ac:dyDescent="0.2">
      <c r="A29" s="604" t="s">
        <v>189</v>
      </c>
      <c r="B29" s="605"/>
      <c r="C29" s="605"/>
      <c r="D29" s="606"/>
      <c r="E29" s="113">
        <v>94.440689422102068</v>
      </c>
      <c r="F29" s="115">
        <v>5589</v>
      </c>
      <c r="G29" s="114">
        <v>5781</v>
      </c>
      <c r="H29" s="114">
        <v>5785</v>
      </c>
      <c r="I29" s="114">
        <v>6039</v>
      </c>
      <c r="J29" s="140">
        <v>6061</v>
      </c>
      <c r="K29" s="114">
        <v>-472</v>
      </c>
      <c r="L29" s="116">
        <v>-7.7874938129021611</v>
      </c>
    </row>
    <row r="30" spans="1:12" s="110" customFormat="1" ht="15" customHeight="1" x14ac:dyDescent="0.2">
      <c r="A30" s="120"/>
      <c r="B30" s="119"/>
      <c r="C30" s="258" t="s">
        <v>106</v>
      </c>
      <c r="E30" s="113">
        <v>40.221864376453752</v>
      </c>
      <c r="F30" s="115">
        <v>2248</v>
      </c>
      <c r="G30" s="114">
        <v>2259</v>
      </c>
      <c r="H30" s="114">
        <v>2282</v>
      </c>
      <c r="I30" s="114">
        <v>2317</v>
      </c>
      <c r="J30" s="140">
        <v>2306</v>
      </c>
      <c r="K30" s="114">
        <v>-58</v>
      </c>
      <c r="L30" s="116">
        <v>-2.5151777970511708</v>
      </c>
    </row>
    <row r="31" spans="1:12" s="110" customFormat="1" ht="15" customHeight="1" x14ac:dyDescent="0.2">
      <c r="A31" s="120"/>
      <c r="B31" s="119"/>
      <c r="C31" s="258" t="s">
        <v>107</v>
      </c>
      <c r="E31" s="113">
        <v>59.778135623546248</v>
      </c>
      <c r="F31" s="115">
        <v>3341</v>
      </c>
      <c r="G31" s="114">
        <v>3522</v>
      </c>
      <c r="H31" s="114">
        <v>3503</v>
      </c>
      <c r="I31" s="114">
        <v>3722</v>
      </c>
      <c r="J31" s="140">
        <v>3755</v>
      </c>
      <c r="K31" s="114">
        <v>-414</v>
      </c>
      <c r="L31" s="116">
        <v>-11.025299600532623</v>
      </c>
    </row>
    <row r="32" spans="1:12" s="110" customFormat="1" ht="15" customHeight="1" x14ac:dyDescent="0.2">
      <c r="A32" s="120"/>
      <c r="B32" s="119" t="s">
        <v>117</v>
      </c>
      <c r="C32" s="258"/>
      <c r="E32" s="113">
        <v>5.4410273741128758</v>
      </c>
      <c r="F32" s="114">
        <v>322</v>
      </c>
      <c r="G32" s="114">
        <v>336</v>
      </c>
      <c r="H32" s="114">
        <v>323</v>
      </c>
      <c r="I32" s="114">
        <v>352</v>
      </c>
      <c r="J32" s="140">
        <v>331</v>
      </c>
      <c r="K32" s="114">
        <v>-9</v>
      </c>
      <c r="L32" s="116">
        <v>-2.7190332326283988</v>
      </c>
    </row>
    <row r="33" spans="1:12" s="110" customFormat="1" ht="15" customHeight="1" x14ac:dyDescent="0.2">
      <c r="A33" s="120"/>
      <c r="B33" s="119"/>
      <c r="C33" s="258" t="s">
        <v>106</v>
      </c>
      <c r="E33" s="113">
        <v>48.136645962732921</v>
      </c>
      <c r="F33" s="114">
        <v>155</v>
      </c>
      <c r="G33" s="114">
        <v>174</v>
      </c>
      <c r="H33" s="114">
        <v>166</v>
      </c>
      <c r="I33" s="114">
        <v>168</v>
      </c>
      <c r="J33" s="140">
        <v>147</v>
      </c>
      <c r="K33" s="114">
        <v>8</v>
      </c>
      <c r="L33" s="116">
        <v>5.4421768707482991</v>
      </c>
    </row>
    <row r="34" spans="1:12" s="110" customFormat="1" ht="15" customHeight="1" x14ac:dyDescent="0.2">
      <c r="A34" s="120"/>
      <c r="B34" s="119"/>
      <c r="C34" s="258" t="s">
        <v>107</v>
      </c>
      <c r="E34" s="113">
        <v>51.863354037267079</v>
      </c>
      <c r="F34" s="114">
        <v>167</v>
      </c>
      <c r="G34" s="114">
        <v>162</v>
      </c>
      <c r="H34" s="114">
        <v>157</v>
      </c>
      <c r="I34" s="114">
        <v>184</v>
      </c>
      <c r="J34" s="140">
        <v>184</v>
      </c>
      <c r="K34" s="114">
        <v>-17</v>
      </c>
      <c r="L34" s="116">
        <v>-9.2391304347826093</v>
      </c>
    </row>
    <row r="35" spans="1:12" s="110" customFormat="1" ht="24" customHeight="1" x14ac:dyDescent="0.2">
      <c r="A35" s="604" t="s">
        <v>192</v>
      </c>
      <c r="B35" s="605"/>
      <c r="C35" s="605"/>
      <c r="D35" s="606"/>
      <c r="E35" s="113">
        <v>14.464346062859073</v>
      </c>
      <c r="F35" s="114">
        <v>856</v>
      </c>
      <c r="G35" s="114">
        <v>881</v>
      </c>
      <c r="H35" s="114">
        <v>865</v>
      </c>
      <c r="I35" s="114">
        <v>1007</v>
      </c>
      <c r="J35" s="114">
        <v>1015</v>
      </c>
      <c r="K35" s="318">
        <v>-159</v>
      </c>
      <c r="L35" s="319">
        <v>-15.665024630541872</v>
      </c>
    </row>
    <row r="36" spans="1:12" s="110" customFormat="1" ht="15" customHeight="1" x14ac:dyDescent="0.2">
      <c r="A36" s="120"/>
      <c r="B36" s="119"/>
      <c r="C36" s="258" t="s">
        <v>106</v>
      </c>
      <c r="E36" s="113">
        <v>39.252336448598129</v>
      </c>
      <c r="F36" s="114">
        <v>336</v>
      </c>
      <c r="G36" s="114">
        <v>331</v>
      </c>
      <c r="H36" s="114">
        <v>311</v>
      </c>
      <c r="I36" s="114">
        <v>364</v>
      </c>
      <c r="J36" s="114">
        <v>346</v>
      </c>
      <c r="K36" s="318">
        <v>-10</v>
      </c>
      <c r="L36" s="116">
        <v>-2.8901734104046244</v>
      </c>
    </row>
    <row r="37" spans="1:12" s="110" customFormat="1" ht="15" customHeight="1" x14ac:dyDescent="0.2">
      <c r="A37" s="120"/>
      <c r="B37" s="119"/>
      <c r="C37" s="258" t="s">
        <v>107</v>
      </c>
      <c r="E37" s="113">
        <v>60.747663551401871</v>
      </c>
      <c r="F37" s="114">
        <v>520</v>
      </c>
      <c r="G37" s="114">
        <v>550</v>
      </c>
      <c r="H37" s="114">
        <v>554</v>
      </c>
      <c r="I37" s="114">
        <v>643</v>
      </c>
      <c r="J37" s="140">
        <v>669</v>
      </c>
      <c r="K37" s="114">
        <v>-149</v>
      </c>
      <c r="L37" s="116">
        <v>-22.272047832585947</v>
      </c>
    </row>
    <row r="38" spans="1:12" s="110" customFormat="1" ht="15" customHeight="1" x14ac:dyDescent="0.2">
      <c r="A38" s="120"/>
      <c r="B38" s="119" t="s">
        <v>328</v>
      </c>
      <c r="C38" s="258"/>
      <c r="E38" s="113">
        <v>68.874619803987841</v>
      </c>
      <c r="F38" s="114">
        <v>4076</v>
      </c>
      <c r="G38" s="114">
        <v>4199</v>
      </c>
      <c r="H38" s="114">
        <v>4200</v>
      </c>
      <c r="I38" s="114">
        <v>4289</v>
      </c>
      <c r="J38" s="140">
        <v>4248</v>
      </c>
      <c r="K38" s="114">
        <v>-172</v>
      </c>
      <c r="L38" s="116">
        <v>-4.0489642184557439</v>
      </c>
    </row>
    <row r="39" spans="1:12" s="110" customFormat="1" ht="15" customHeight="1" x14ac:dyDescent="0.2">
      <c r="A39" s="120"/>
      <c r="B39" s="119"/>
      <c r="C39" s="258" t="s">
        <v>106</v>
      </c>
      <c r="E39" s="113">
        <v>41.781157998037294</v>
      </c>
      <c r="F39" s="115">
        <v>1703</v>
      </c>
      <c r="G39" s="114">
        <v>1708</v>
      </c>
      <c r="H39" s="114">
        <v>1734</v>
      </c>
      <c r="I39" s="114">
        <v>1717</v>
      </c>
      <c r="J39" s="140">
        <v>1704</v>
      </c>
      <c r="K39" s="114">
        <v>-1</v>
      </c>
      <c r="L39" s="116">
        <v>-5.8685446009389672E-2</v>
      </c>
    </row>
    <row r="40" spans="1:12" s="110" customFormat="1" ht="15" customHeight="1" x14ac:dyDescent="0.2">
      <c r="A40" s="120"/>
      <c r="B40" s="119"/>
      <c r="C40" s="258" t="s">
        <v>107</v>
      </c>
      <c r="E40" s="113">
        <v>58.218842001962706</v>
      </c>
      <c r="F40" s="115">
        <v>2373</v>
      </c>
      <c r="G40" s="114">
        <v>2491</v>
      </c>
      <c r="H40" s="114">
        <v>2466</v>
      </c>
      <c r="I40" s="114">
        <v>2572</v>
      </c>
      <c r="J40" s="140">
        <v>2544</v>
      </c>
      <c r="K40" s="114">
        <v>-171</v>
      </c>
      <c r="L40" s="116">
        <v>-6.7216981132075473</v>
      </c>
    </row>
    <row r="41" spans="1:12" s="110" customFormat="1" ht="15" customHeight="1" x14ac:dyDescent="0.2">
      <c r="A41" s="120"/>
      <c r="B41" s="320" t="s">
        <v>517</v>
      </c>
      <c r="C41" s="258"/>
      <c r="E41" s="113">
        <v>5.1537681649205815</v>
      </c>
      <c r="F41" s="115">
        <v>305</v>
      </c>
      <c r="G41" s="114">
        <v>338</v>
      </c>
      <c r="H41" s="114">
        <v>317</v>
      </c>
      <c r="I41" s="114">
        <v>340</v>
      </c>
      <c r="J41" s="140">
        <v>346</v>
      </c>
      <c r="K41" s="114">
        <v>-41</v>
      </c>
      <c r="L41" s="116">
        <v>-11.84971098265896</v>
      </c>
    </row>
    <row r="42" spans="1:12" s="110" customFormat="1" ht="15" customHeight="1" x14ac:dyDescent="0.2">
      <c r="A42" s="120"/>
      <c r="B42" s="119"/>
      <c r="C42" s="268" t="s">
        <v>106</v>
      </c>
      <c r="D42" s="182"/>
      <c r="E42" s="113">
        <v>49.180327868852459</v>
      </c>
      <c r="F42" s="115">
        <v>150</v>
      </c>
      <c r="G42" s="114">
        <v>169</v>
      </c>
      <c r="H42" s="114">
        <v>163</v>
      </c>
      <c r="I42" s="114">
        <v>164</v>
      </c>
      <c r="J42" s="140">
        <v>163</v>
      </c>
      <c r="K42" s="114">
        <v>-13</v>
      </c>
      <c r="L42" s="116">
        <v>-7.9754601226993866</v>
      </c>
    </row>
    <row r="43" spans="1:12" s="110" customFormat="1" ht="15" customHeight="1" x14ac:dyDescent="0.2">
      <c r="A43" s="120"/>
      <c r="B43" s="119"/>
      <c r="C43" s="268" t="s">
        <v>107</v>
      </c>
      <c r="D43" s="182"/>
      <c r="E43" s="113">
        <v>50.819672131147541</v>
      </c>
      <c r="F43" s="115">
        <v>155</v>
      </c>
      <c r="G43" s="114">
        <v>169</v>
      </c>
      <c r="H43" s="114">
        <v>154</v>
      </c>
      <c r="I43" s="114">
        <v>176</v>
      </c>
      <c r="J43" s="140">
        <v>183</v>
      </c>
      <c r="K43" s="114">
        <v>-28</v>
      </c>
      <c r="L43" s="116">
        <v>-15.300546448087431</v>
      </c>
    </row>
    <row r="44" spans="1:12" s="110" customFormat="1" ht="15" customHeight="1" x14ac:dyDescent="0.2">
      <c r="A44" s="120"/>
      <c r="B44" s="119" t="s">
        <v>205</v>
      </c>
      <c r="C44" s="268"/>
      <c r="D44" s="182"/>
      <c r="E44" s="113">
        <v>11.507265968232511</v>
      </c>
      <c r="F44" s="115">
        <v>681</v>
      </c>
      <c r="G44" s="114">
        <v>707</v>
      </c>
      <c r="H44" s="114">
        <v>737</v>
      </c>
      <c r="I44" s="114">
        <v>766</v>
      </c>
      <c r="J44" s="140">
        <v>793</v>
      </c>
      <c r="K44" s="114">
        <v>-112</v>
      </c>
      <c r="L44" s="116">
        <v>-14.123581336696091</v>
      </c>
    </row>
    <row r="45" spans="1:12" s="110" customFormat="1" ht="15" customHeight="1" x14ac:dyDescent="0.2">
      <c r="A45" s="120"/>
      <c r="B45" s="119"/>
      <c r="C45" s="268" t="s">
        <v>106</v>
      </c>
      <c r="D45" s="182"/>
      <c r="E45" s="113">
        <v>31.864904552129222</v>
      </c>
      <c r="F45" s="115">
        <v>217</v>
      </c>
      <c r="G45" s="114">
        <v>228</v>
      </c>
      <c r="H45" s="114">
        <v>245</v>
      </c>
      <c r="I45" s="114">
        <v>245</v>
      </c>
      <c r="J45" s="140">
        <v>246</v>
      </c>
      <c r="K45" s="114">
        <v>-29</v>
      </c>
      <c r="L45" s="116">
        <v>-11.788617886178862</v>
      </c>
    </row>
    <row r="46" spans="1:12" s="110" customFormat="1" ht="15" customHeight="1" x14ac:dyDescent="0.2">
      <c r="A46" s="123"/>
      <c r="B46" s="124"/>
      <c r="C46" s="260" t="s">
        <v>107</v>
      </c>
      <c r="D46" s="261"/>
      <c r="E46" s="125">
        <v>68.135095447870782</v>
      </c>
      <c r="F46" s="143">
        <v>464</v>
      </c>
      <c r="G46" s="144">
        <v>479</v>
      </c>
      <c r="H46" s="144">
        <v>492</v>
      </c>
      <c r="I46" s="144">
        <v>521</v>
      </c>
      <c r="J46" s="145">
        <v>547</v>
      </c>
      <c r="K46" s="144">
        <v>-83</v>
      </c>
      <c r="L46" s="146">
        <v>-15.173674588665447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5918</v>
      </c>
      <c r="E11" s="114">
        <v>6125</v>
      </c>
      <c r="F11" s="114">
        <v>6119</v>
      </c>
      <c r="G11" s="114">
        <v>6402</v>
      </c>
      <c r="H11" s="140">
        <v>6402</v>
      </c>
      <c r="I11" s="115">
        <v>-484</v>
      </c>
      <c r="J11" s="116">
        <v>-7.5601374570446733</v>
      </c>
    </row>
    <row r="12" spans="1:15" s="110" customFormat="1" ht="24.95" customHeight="1" x14ac:dyDescent="0.2">
      <c r="A12" s="193" t="s">
        <v>132</v>
      </c>
      <c r="B12" s="194" t="s">
        <v>133</v>
      </c>
      <c r="C12" s="113">
        <v>2.7881040892193307</v>
      </c>
      <c r="D12" s="115">
        <v>165</v>
      </c>
      <c r="E12" s="114" t="s">
        <v>513</v>
      </c>
      <c r="F12" s="114" t="s">
        <v>513</v>
      </c>
      <c r="G12" s="114" t="s">
        <v>513</v>
      </c>
      <c r="H12" s="140" t="s">
        <v>513</v>
      </c>
      <c r="I12" s="115" t="s">
        <v>513</v>
      </c>
      <c r="J12" s="116" t="s">
        <v>513</v>
      </c>
    </row>
    <row r="13" spans="1:15" s="110" customFormat="1" ht="24.95" customHeight="1" x14ac:dyDescent="0.2">
      <c r="A13" s="193" t="s">
        <v>134</v>
      </c>
      <c r="B13" s="199" t="s">
        <v>214</v>
      </c>
      <c r="C13" s="113">
        <v>1.250422440013518</v>
      </c>
      <c r="D13" s="115">
        <v>74</v>
      </c>
      <c r="E13" s="114" t="s">
        <v>513</v>
      </c>
      <c r="F13" s="114">
        <v>69</v>
      </c>
      <c r="G13" s="114" t="s">
        <v>513</v>
      </c>
      <c r="H13" s="140" t="s">
        <v>513</v>
      </c>
      <c r="I13" s="115" t="s">
        <v>513</v>
      </c>
      <c r="J13" s="116" t="s">
        <v>513</v>
      </c>
    </row>
    <row r="14" spans="1:15" s="287" customFormat="1" ht="24.95" customHeight="1" x14ac:dyDescent="0.2">
      <c r="A14" s="193" t="s">
        <v>215</v>
      </c>
      <c r="B14" s="199" t="s">
        <v>137</v>
      </c>
      <c r="C14" s="113">
        <v>13.737749239607975</v>
      </c>
      <c r="D14" s="115">
        <v>813</v>
      </c>
      <c r="E14" s="114">
        <v>811</v>
      </c>
      <c r="F14" s="114">
        <v>823</v>
      </c>
      <c r="G14" s="114">
        <v>820</v>
      </c>
      <c r="H14" s="140">
        <v>814</v>
      </c>
      <c r="I14" s="115">
        <v>-1</v>
      </c>
      <c r="J14" s="116">
        <v>-0.12285012285012285</v>
      </c>
      <c r="K14" s="110"/>
      <c r="L14" s="110"/>
      <c r="M14" s="110"/>
      <c r="N14" s="110"/>
      <c r="O14" s="110"/>
    </row>
    <row r="15" spans="1:15" s="110" customFormat="1" ht="24.95" customHeight="1" x14ac:dyDescent="0.2">
      <c r="A15" s="193" t="s">
        <v>216</v>
      </c>
      <c r="B15" s="199" t="s">
        <v>217</v>
      </c>
      <c r="C15" s="113">
        <v>8.7529570800946264</v>
      </c>
      <c r="D15" s="115">
        <v>518</v>
      </c>
      <c r="E15" s="114">
        <v>527</v>
      </c>
      <c r="F15" s="114">
        <v>530</v>
      </c>
      <c r="G15" s="114">
        <v>517</v>
      </c>
      <c r="H15" s="140">
        <v>471</v>
      </c>
      <c r="I15" s="115">
        <v>47</v>
      </c>
      <c r="J15" s="116">
        <v>9.9787685774946926</v>
      </c>
    </row>
    <row r="16" spans="1:15" s="287" customFormat="1" ht="24.95" customHeight="1" x14ac:dyDescent="0.2">
      <c r="A16" s="193" t="s">
        <v>218</v>
      </c>
      <c r="B16" s="199" t="s">
        <v>141</v>
      </c>
      <c r="C16" s="113">
        <v>2.636025684352822</v>
      </c>
      <c r="D16" s="115">
        <v>156</v>
      </c>
      <c r="E16" s="114">
        <v>145</v>
      </c>
      <c r="F16" s="114">
        <v>162</v>
      </c>
      <c r="G16" s="114">
        <v>164</v>
      </c>
      <c r="H16" s="140">
        <v>165</v>
      </c>
      <c r="I16" s="115">
        <v>-9</v>
      </c>
      <c r="J16" s="116">
        <v>-5.4545454545454541</v>
      </c>
      <c r="K16" s="110"/>
      <c r="L16" s="110"/>
      <c r="M16" s="110"/>
      <c r="N16" s="110"/>
      <c r="O16" s="110"/>
    </row>
    <row r="17" spans="1:15" s="110" customFormat="1" ht="24.95" customHeight="1" x14ac:dyDescent="0.2">
      <c r="A17" s="193" t="s">
        <v>142</v>
      </c>
      <c r="B17" s="199" t="s">
        <v>220</v>
      </c>
      <c r="C17" s="113">
        <v>2.3487664751605273</v>
      </c>
      <c r="D17" s="115">
        <v>139</v>
      </c>
      <c r="E17" s="114">
        <v>139</v>
      </c>
      <c r="F17" s="114">
        <v>131</v>
      </c>
      <c r="G17" s="114">
        <v>139</v>
      </c>
      <c r="H17" s="140">
        <v>178</v>
      </c>
      <c r="I17" s="115">
        <v>-39</v>
      </c>
      <c r="J17" s="116">
        <v>-21.910112359550563</v>
      </c>
    </row>
    <row r="18" spans="1:15" s="287" customFormat="1" ht="24.95" customHeight="1" x14ac:dyDescent="0.2">
      <c r="A18" s="201" t="s">
        <v>144</v>
      </c>
      <c r="B18" s="202" t="s">
        <v>145</v>
      </c>
      <c r="C18" s="113">
        <v>5.8972625887124028</v>
      </c>
      <c r="D18" s="115">
        <v>349</v>
      </c>
      <c r="E18" s="114">
        <v>333</v>
      </c>
      <c r="F18" s="114">
        <v>338</v>
      </c>
      <c r="G18" s="114">
        <v>335</v>
      </c>
      <c r="H18" s="140">
        <v>323</v>
      </c>
      <c r="I18" s="115">
        <v>26</v>
      </c>
      <c r="J18" s="116">
        <v>8.0495356037151709</v>
      </c>
      <c r="K18" s="110"/>
      <c r="L18" s="110"/>
      <c r="M18" s="110"/>
      <c r="N18" s="110"/>
      <c r="O18" s="110"/>
    </row>
    <row r="19" spans="1:15" s="110" customFormat="1" ht="24.95" customHeight="1" x14ac:dyDescent="0.2">
      <c r="A19" s="193" t="s">
        <v>146</v>
      </c>
      <c r="B19" s="199" t="s">
        <v>147</v>
      </c>
      <c r="C19" s="113">
        <v>19.364650219668807</v>
      </c>
      <c r="D19" s="115">
        <v>1146</v>
      </c>
      <c r="E19" s="114">
        <v>1179</v>
      </c>
      <c r="F19" s="114">
        <v>1150</v>
      </c>
      <c r="G19" s="114">
        <v>1419</v>
      </c>
      <c r="H19" s="140">
        <v>1496</v>
      </c>
      <c r="I19" s="115">
        <v>-350</v>
      </c>
      <c r="J19" s="116">
        <v>-23.395721925133689</v>
      </c>
    </row>
    <row r="20" spans="1:15" s="287" customFormat="1" ht="24.95" customHeight="1" x14ac:dyDescent="0.2">
      <c r="A20" s="193" t="s">
        <v>148</v>
      </c>
      <c r="B20" s="199" t="s">
        <v>149</v>
      </c>
      <c r="C20" s="113">
        <v>5.5424129773572153</v>
      </c>
      <c r="D20" s="115">
        <v>328</v>
      </c>
      <c r="E20" s="114">
        <v>343</v>
      </c>
      <c r="F20" s="114">
        <v>350</v>
      </c>
      <c r="G20" s="114">
        <v>355</v>
      </c>
      <c r="H20" s="140">
        <v>384</v>
      </c>
      <c r="I20" s="115">
        <v>-56</v>
      </c>
      <c r="J20" s="116">
        <v>-14.583333333333334</v>
      </c>
      <c r="K20" s="110"/>
      <c r="L20" s="110"/>
      <c r="M20" s="110"/>
      <c r="N20" s="110"/>
      <c r="O20" s="110"/>
    </row>
    <row r="21" spans="1:15" s="110" customFormat="1" ht="24.95" customHeight="1" x14ac:dyDescent="0.2">
      <c r="A21" s="201" t="s">
        <v>150</v>
      </c>
      <c r="B21" s="202" t="s">
        <v>151</v>
      </c>
      <c r="C21" s="113">
        <v>14.565731666103414</v>
      </c>
      <c r="D21" s="115">
        <v>862</v>
      </c>
      <c r="E21" s="114">
        <v>958</v>
      </c>
      <c r="F21" s="114">
        <v>947</v>
      </c>
      <c r="G21" s="114">
        <v>966</v>
      </c>
      <c r="H21" s="140">
        <v>916</v>
      </c>
      <c r="I21" s="115">
        <v>-54</v>
      </c>
      <c r="J21" s="116">
        <v>-5.8951965065502181</v>
      </c>
    </row>
    <row r="22" spans="1:15" s="110" customFormat="1" ht="24.95" customHeight="1" x14ac:dyDescent="0.2">
      <c r="A22" s="201" t="s">
        <v>152</v>
      </c>
      <c r="B22" s="199" t="s">
        <v>153</v>
      </c>
      <c r="C22" s="113">
        <v>0.65900642108820551</v>
      </c>
      <c r="D22" s="115">
        <v>39</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1.1321392362284555</v>
      </c>
      <c r="D23" s="115">
        <v>67</v>
      </c>
      <c r="E23" s="114">
        <v>73</v>
      </c>
      <c r="F23" s="114">
        <v>74</v>
      </c>
      <c r="G23" s="114">
        <v>74</v>
      </c>
      <c r="H23" s="140">
        <v>69</v>
      </c>
      <c r="I23" s="115">
        <v>-2</v>
      </c>
      <c r="J23" s="116">
        <v>-2.8985507246376812</v>
      </c>
    </row>
    <row r="24" spans="1:15" s="110" customFormat="1" ht="24.95" customHeight="1" x14ac:dyDescent="0.2">
      <c r="A24" s="193" t="s">
        <v>156</v>
      </c>
      <c r="B24" s="199" t="s">
        <v>221</v>
      </c>
      <c r="C24" s="113">
        <v>5.6269009800608316</v>
      </c>
      <c r="D24" s="115">
        <v>333</v>
      </c>
      <c r="E24" s="114">
        <v>358</v>
      </c>
      <c r="F24" s="114">
        <v>336</v>
      </c>
      <c r="G24" s="114">
        <v>333</v>
      </c>
      <c r="H24" s="140">
        <v>334</v>
      </c>
      <c r="I24" s="115">
        <v>-1</v>
      </c>
      <c r="J24" s="116">
        <v>-0.29940119760479039</v>
      </c>
    </row>
    <row r="25" spans="1:15" s="110" customFormat="1" ht="24.95" customHeight="1" x14ac:dyDescent="0.2">
      <c r="A25" s="193" t="s">
        <v>222</v>
      </c>
      <c r="B25" s="204" t="s">
        <v>159</v>
      </c>
      <c r="C25" s="113">
        <v>6.1338289962825279</v>
      </c>
      <c r="D25" s="115">
        <v>363</v>
      </c>
      <c r="E25" s="114">
        <v>356</v>
      </c>
      <c r="F25" s="114">
        <v>367</v>
      </c>
      <c r="G25" s="114">
        <v>364</v>
      </c>
      <c r="H25" s="140">
        <v>348</v>
      </c>
      <c r="I25" s="115">
        <v>15</v>
      </c>
      <c r="J25" s="116">
        <v>4.3103448275862073</v>
      </c>
    </row>
    <row r="26" spans="1:15" s="110" customFormat="1" ht="24.95" customHeight="1" x14ac:dyDescent="0.2">
      <c r="A26" s="201">
        <v>782.78300000000002</v>
      </c>
      <c r="B26" s="203" t="s">
        <v>160</v>
      </c>
      <c r="C26" s="113">
        <v>5.0692801622169652E-2</v>
      </c>
      <c r="D26" s="115">
        <v>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1.9601216627238931</v>
      </c>
      <c r="D27" s="115">
        <v>116</v>
      </c>
      <c r="E27" s="114">
        <v>113</v>
      </c>
      <c r="F27" s="114">
        <v>119</v>
      </c>
      <c r="G27" s="114">
        <v>113</v>
      </c>
      <c r="H27" s="140">
        <v>111</v>
      </c>
      <c r="I27" s="115">
        <v>5</v>
      </c>
      <c r="J27" s="116">
        <v>4.5045045045045047</v>
      </c>
    </row>
    <row r="28" spans="1:15" s="110" customFormat="1" ht="24.95" customHeight="1" x14ac:dyDescent="0.2">
      <c r="A28" s="193" t="s">
        <v>163</v>
      </c>
      <c r="B28" s="199" t="s">
        <v>164</v>
      </c>
      <c r="C28" s="113">
        <v>1.3518080432578574</v>
      </c>
      <c r="D28" s="115">
        <v>80</v>
      </c>
      <c r="E28" s="114">
        <v>79</v>
      </c>
      <c r="F28" s="114">
        <v>73</v>
      </c>
      <c r="G28" s="114">
        <v>75</v>
      </c>
      <c r="H28" s="140">
        <v>78</v>
      </c>
      <c r="I28" s="115">
        <v>2</v>
      </c>
      <c r="J28" s="116">
        <v>2.5641025641025643</v>
      </c>
    </row>
    <row r="29" spans="1:15" s="110" customFormat="1" ht="24.95" customHeight="1" x14ac:dyDescent="0.2">
      <c r="A29" s="193">
        <v>86</v>
      </c>
      <c r="B29" s="199" t="s">
        <v>165</v>
      </c>
      <c r="C29" s="113">
        <v>5.2213585670834739</v>
      </c>
      <c r="D29" s="115">
        <v>309</v>
      </c>
      <c r="E29" s="114">
        <v>313</v>
      </c>
      <c r="F29" s="114">
        <v>323</v>
      </c>
      <c r="G29" s="114">
        <v>332</v>
      </c>
      <c r="H29" s="140">
        <v>331</v>
      </c>
      <c r="I29" s="115">
        <v>-22</v>
      </c>
      <c r="J29" s="116">
        <v>-6.6465256797583079</v>
      </c>
    </row>
    <row r="30" spans="1:15" s="110" customFormat="1" ht="24.95" customHeight="1" x14ac:dyDescent="0.2">
      <c r="A30" s="193">
        <v>87.88</v>
      </c>
      <c r="B30" s="204" t="s">
        <v>166</v>
      </c>
      <c r="C30" s="113">
        <v>2.162892869212572</v>
      </c>
      <c r="D30" s="115">
        <v>128</v>
      </c>
      <c r="E30" s="114">
        <v>129</v>
      </c>
      <c r="F30" s="114">
        <v>126</v>
      </c>
      <c r="G30" s="114">
        <v>141</v>
      </c>
      <c r="H30" s="140">
        <v>138</v>
      </c>
      <c r="I30" s="115">
        <v>-10</v>
      </c>
      <c r="J30" s="116">
        <v>-7.2463768115942031</v>
      </c>
    </row>
    <row r="31" spans="1:15" s="110" customFormat="1" ht="24.95" customHeight="1" x14ac:dyDescent="0.2">
      <c r="A31" s="193" t="s">
        <v>167</v>
      </c>
      <c r="B31" s="199" t="s">
        <v>168</v>
      </c>
      <c r="C31" s="113">
        <v>12.55491720175735</v>
      </c>
      <c r="D31" s="115">
        <v>743</v>
      </c>
      <c r="E31" s="114">
        <v>800</v>
      </c>
      <c r="F31" s="114">
        <v>798</v>
      </c>
      <c r="G31" s="114">
        <v>800</v>
      </c>
      <c r="H31" s="140">
        <v>793</v>
      </c>
      <c r="I31" s="115">
        <v>-50</v>
      </c>
      <c r="J31" s="116">
        <v>-6.3051702395964693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2.7881040892193307</v>
      </c>
      <c r="D34" s="115">
        <v>165</v>
      </c>
      <c r="E34" s="114" t="s">
        <v>513</v>
      </c>
      <c r="F34" s="114" t="s">
        <v>513</v>
      </c>
      <c r="G34" s="114" t="s">
        <v>513</v>
      </c>
      <c r="H34" s="140" t="s">
        <v>513</v>
      </c>
      <c r="I34" s="115" t="s">
        <v>513</v>
      </c>
      <c r="J34" s="116" t="s">
        <v>513</v>
      </c>
    </row>
    <row r="35" spans="1:10" s="110" customFormat="1" ht="24.95" customHeight="1" x14ac:dyDescent="0.2">
      <c r="A35" s="292" t="s">
        <v>171</v>
      </c>
      <c r="B35" s="293" t="s">
        <v>172</v>
      </c>
      <c r="C35" s="113">
        <v>20.885434268333896</v>
      </c>
      <c r="D35" s="115">
        <v>1236</v>
      </c>
      <c r="E35" s="114" t="s">
        <v>513</v>
      </c>
      <c r="F35" s="114">
        <v>1230</v>
      </c>
      <c r="G35" s="114" t="s">
        <v>513</v>
      </c>
      <c r="H35" s="140" t="s">
        <v>513</v>
      </c>
      <c r="I35" s="115" t="s">
        <v>513</v>
      </c>
      <c r="J35" s="116" t="s">
        <v>513</v>
      </c>
    </row>
    <row r="36" spans="1:10" s="110" customFormat="1" ht="24.95" customHeight="1" x14ac:dyDescent="0.2">
      <c r="A36" s="294" t="s">
        <v>173</v>
      </c>
      <c r="B36" s="295" t="s">
        <v>174</v>
      </c>
      <c r="C36" s="125">
        <v>76.326461642446773</v>
      </c>
      <c r="D36" s="143">
        <v>4517</v>
      </c>
      <c r="E36" s="144">
        <v>4742</v>
      </c>
      <c r="F36" s="144" t="s">
        <v>513</v>
      </c>
      <c r="G36" s="144">
        <v>5015</v>
      </c>
      <c r="H36" s="145">
        <v>5044</v>
      </c>
      <c r="I36" s="143">
        <v>-527</v>
      </c>
      <c r="J36" s="146">
        <v>-10.448057097541634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5918</v>
      </c>
      <c r="F11" s="264">
        <v>6125</v>
      </c>
      <c r="G11" s="264">
        <v>6119</v>
      </c>
      <c r="H11" s="264">
        <v>6402</v>
      </c>
      <c r="I11" s="265">
        <v>6402</v>
      </c>
      <c r="J11" s="263">
        <v>-484</v>
      </c>
      <c r="K11" s="266">
        <v>-7.5601374570446733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42.210206150726599</v>
      </c>
      <c r="E13" s="115">
        <v>2498</v>
      </c>
      <c r="F13" s="114">
        <v>2543</v>
      </c>
      <c r="G13" s="114">
        <v>2577</v>
      </c>
      <c r="H13" s="114">
        <v>2848</v>
      </c>
      <c r="I13" s="140">
        <v>2896</v>
      </c>
      <c r="J13" s="115">
        <v>-398</v>
      </c>
      <c r="K13" s="116">
        <v>-13.743093922651934</v>
      </c>
    </row>
    <row r="14" spans="1:15" ht="15.95" customHeight="1" x14ac:dyDescent="0.2">
      <c r="A14" s="306" t="s">
        <v>230</v>
      </c>
      <c r="B14" s="307"/>
      <c r="C14" s="308"/>
      <c r="D14" s="113">
        <v>45.353159851301115</v>
      </c>
      <c r="E14" s="115">
        <v>2684</v>
      </c>
      <c r="F14" s="114">
        <v>2808</v>
      </c>
      <c r="G14" s="114">
        <v>2771</v>
      </c>
      <c r="H14" s="114">
        <v>2782</v>
      </c>
      <c r="I14" s="140">
        <v>2751</v>
      </c>
      <c r="J14" s="115">
        <v>-67</v>
      </c>
      <c r="K14" s="116">
        <v>-2.4354780079970921</v>
      </c>
    </row>
    <row r="15" spans="1:15" ht="15.95" customHeight="1" x14ac:dyDescent="0.2">
      <c r="A15" s="306" t="s">
        <v>231</v>
      </c>
      <c r="B15" s="307"/>
      <c r="C15" s="308"/>
      <c r="D15" s="113">
        <v>4.8327137546468402</v>
      </c>
      <c r="E15" s="115">
        <v>286</v>
      </c>
      <c r="F15" s="114">
        <v>294</v>
      </c>
      <c r="G15" s="114">
        <v>301</v>
      </c>
      <c r="H15" s="114">
        <v>284</v>
      </c>
      <c r="I15" s="140">
        <v>276</v>
      </c>
      <c r="J15" s="115">
        <v>10</v>
      </c>
      <c r="K15" s="116">
        <v>3.6231884057971016</v>
      </c>
    </row>
    <row r="16" spans="1:15" ht="15.95" customHeight="1" x14ac:dyDescent="0.2">
      <c r="A16" s="306" t="s">
        <v>232</v>
      </c>
      <c r="B16" s="307"/>
      <c r="C16" s="308"/>
      <c r="D16" s="113">
        <v>2.737411287597161</v>
      </c>
      <c r="E16" s="115">
        <v>162</v>
      </c>
      <c r="F16" s="114">
        <v>167</v>
      </c>
      <c r="G16" s="114">
        <v>156</v>
      </c>
      <c r="H16" s="114">
        <v>152</v>
      </c>
      <c r="I16" s="140">
        <v>149</v>
      </c>
      <c r="J16" s="115">
        <v>13</v>
      </c>
      <c r="K16" s="116">
        <v>8.724832214765101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2.1290976681311253</v>
      </c>
      <c r="E18" s="115">
        <v>126</v>
      </c>
      <c r="F18" s="114">
        <v>125</v>
      </c>
      <c r="G18" s="114">
        <v>130</v>
      </c>
      <c r="H18" s="114">
        <v>121</v>
      </c>
      <c r="I18" s="140">
        <v>118</v>
      </c>
      <c r="J18" s="115">
        <v>8</v>
      </c>
      <c r="K18" s="116">
        <v>6.7796610169491522</v>
      </c>
    </row>
    <row r="19" spans="1:11" ht="14.1" customHeight="1" x14ac:dyDescent="0.2">
      <c r="A19" s="306" t="s">
        <v>235</v>
      </c>
      <c r="B19" s="307" t="s">
        <v>236</v>
      </c>
      <c r="C19" s="308"/>
      <c r="D19" s="113">
        <v>1.4362960459614735</v>
      </c>
      <c r="E19" s="115">
        <v>85</v>
      </c>
      <c r="F19" s="114">
        <v>87</v>
      </c>
      <c r="G19" s="114">
        <v>91</v>
      </c>
      <c r="H19" s="114">
        <v>85</v>
      </c>
      <c r="I19" s="140">
        <v>79</v>
      </c>
      <c r="J19" s="115">
        <v>6</v>
      </c>
      <c r="K19" s="116">
        <v>7.5949367088607591</v>
      </c>
    </row>
    <row r="20" spans="1:11" ht="14.1" customHeight="1" x14ac:dyDescent="0.2">
      <c r="A20" s="306">
        <v>12</v>
      </c>
      <c r="B20" s="307" t="s">
        <v>237</v>
      </c>
      <c r="C20" s="308"/>
      <c r="D20" s="113">
        <v>0.94626563028050015</v>
      </c>
      <c r="E20" s="115">
        <v>56</v>
      </c>
      <c r="F20" s="114">
        <v>67</v>
      </c>
      <c r="G20" s="114">
        <v>73</v>
      </c>
      <c r="H20" s="114">
        <v>80</v>
      </c>
      <c r="I20" s="140">
        <v>74</v>
      </c>
      <c r="J20" s="115">
        <v>-18</v>
      </c>
      <c r="K20" s="116">
        <v>-24.324324324324323</v>
      </c>
    </row>
    <row r="21" spans="1:11" ht="14.1" customHeight="1" x14ac:dyDescent="0.2">
      <c r="A21" s="306">
        <v>21</v>
      </c>
      <c r="B21" s="307" t="s">
        <v>238</v>
      </c>
      <c r="C21" s="308"/>
      <c r="D21" s="113">
        <v>0.3041568097330179</v>
      </c>
      <c r="E21" s="115">
        <v>18</v>
      </c>
      <c r="F21" s="114">
        <v>16</v>
      </c>
      <c r="G21" s="114">
        <v>17</v>
      </c>
      <c r="H21" s="114">
        <v>18</v>
      </c>
      <c r="I21" s="140">
        <v>22</v>
      </c>
      <c r="J21" s="115">
        <v>-4</v>
      </c>
      <c r="K21" s="116">
        <v>-18.181818181818183</v>
      </c>
    </row>
    <row r="22" spans="1:11" ht="14.1" customHeight="1" x14ac:dyDescent="0.2">
      <c r="A22" s="306">
        <v>22</v>
      </c>
      <c r="B22" s="307" t="s">
        <v>239</v>
      </c>
      <c r="C22" s="308"/>
      <c r="D22" s="113">
        <v>0.72659682325109831</v>
      </c>
      <c r="E22" s="115">
        <v>43</v>
      </c>
      <c r="F22" s="114">
        <v>44</v>
      </c>
      <c r="G22" s="114">
        <v>42</v>
      </c>
      <c r="H22" s="114">
        <v>48</v>
      </c>
      <c r="I22" s="140">
        <v>37</v>
      </c>
      <c r="J22" s="115">
        <v>6</v>
      </c>
      <c r="K22" s="116">
        <v>16.216216216216218</v>
      </c>
    </row>
    <row r="23" spans="1:11" ht="14.1" customHeight="1" x14ac:dyDescent="0.2">
      <c r="A23" s="306">
        <v>23</v>
      </c>
      <c r="B23" s="307" t="s">
        <v>240</v>
      </c>
      <c r="C23" s="308"/>
      <c r="D23" s="113">
        <v>0.25346400811084824</v>
      </c>
      <c r="E23" s="115">
        <v>15</v>
      </c>
      <c r="F23" s="114">
        <v>17</v>
      </c>
      <c r="G23" s="114">
        <v>19</v>
      </c>
      <c r="H23" s="114">
        <v>16</v>
      </c>
      <c r="I23" s="140">
        <v>18</v>
      </c>
      <c r="J23" s="115">
        <v>-3</v>
      </c>
      <c r="K23" s="116">
        <v>-16.666666666666668</v>
      </c>
    </row>
    <row r="24" spans="1:11" ht="14.1" customHeight="1" x14ac:dyDescent="0.2">
      <c r="A24" s="306">
        <v>24</v>
      </c>
      <c r="B24" s="307" t="s">
        <v>241</v>
      </c>
      <c r="C24" s="308"/>
      <c r="D24" s="113">
        <v>1.1152416356877324</v>
      </c>
      <c r="E24" s="115">
        <v>66</v>
      </c>
      <c r="F24" s="114">
        <v>58</v>
      </c>
      <c r="G24" s="114">
        <v>65</v>
      </c>
      <c r="H24" s="114">
        <v>62</v>
      </c>
      <c r="I24" s="140">
        <v>62</v>
      </c>
      <c r="J24" s="115">
        <v>4</v>
      </c>
      <c r="K24" s="116">
        <v>6.4516129032258061</v>
      </c>
    </row>
    <row r="25" spans="1:11" ht="14.1" customHeight="1" x14ac:dyDescent="0.2">
      <c r="A25" s="306">
        <v>25</v>
      </c>
      <c r="B25" s="307" t="s">
        <v>242</v>
      </c>
      <c r="C25" s="308"/>
      <c r="D25" s="113">
        <v>1.486988847583643</v>
      </c>
      <c r="E25" s="115">
        <v>88</v>
      </c>
      <c r="F25" s="114">
        <v>89</v>
      </c>
      <c r="G25" s="114">
        <v>93</v>
      </c>
      <c r="H25" s="114">
        <v>94</v>
      </c>
      <c r="I25" s="140">
        <v>94</v>
      </c>
      <c r="J25" s="115">
        <v>-6</v>
      </c>
      <c r="K25" s="116">
        <v>-6.3829787234042552</v>
      </c>
    </row>
    <row r="26" spans="1:11" ht="14.1" customHeight="1" x14ac:dyDescent="0.2">
      <c r="A26" s="306">
        <v>26</v>
      </c>
      <c r="B26" s="307" t="s">
        <v>243</v>
      </c>
      <c r="C26" s="308"/>
      <c r="D26" s="113">
        <v>0.79418722541399123</v>
      </c>
      <c r="E26" s="115">
        <v>47</v>
      </c>
      <c r="F26" s="114">
        <v>41</v>
      </c>
      <c r="G26" s="114">
        <v>44</v>
      </c>
      <c r="H26" s="114">
        <v>42</v>
      </c>
      <c r="I26" s="140">
        <v>48</v>
      </c>
      <c r="J26" s="115">
        <v>-1</v>
      </c>
      <c r="K26" s="116">
        <v>-2.0833333333333335</v>
      </c>
    </row>
    <row r="27" spans="1:11" ht="14.1" customHeight="1" x14ac:dyDescent="0.2">
      <c r="A27" s="306">
        <v>27</v>
      </c>
      <c r="B27" s="307" t="s">
        <v>244</v>
      </c>
      <c r="C27" s="308"/>
      <c r="D27" s="113">
        <v>0.45623521459952687</v>
      </c>
      <c r="E27" s="115">
        <v>27</v>
      </c>
      <c r="F27" s="114">
        <v>29</v>
      </c>
      <c r="G27" s="114">
        <v>26</v>
      </c>
      <c r="H27" s="114">
        <v>28</v>
      </c>
      <c r="I27" s="140">
        <v>27</v>
      </c>
      <c r="J27" s="115">
        <v>0</v>
      </c>
      <c r="K27" s="116">
        <v>0</v>
      </c>
    </row>
    <row r="28" spans="1:11" ht="14.1" customHeight="1" x14ac:dyDescent="0.2">
      <c r="A28" s="306">
        <v>28</v>
      </c>
      <c r="B28" s="307" t="s">
        <v>245</v>
      </c>
      <c r="C28" s="308"/>
      <c r="D28" s="113">
        <v>2.0615072659682325</v>
      </c>
      <c r="E28" s="115">
        <v>122</v>
      </c>
      <c r="F28" s="114">
        <v>130</v>
      </c>
      <c r="G28" s="114">
        <v>134</v>
      </c>
      <c r="H28" s="114">
        <v>126</v>
      </c>
      <c r="I28" s="140">
        <v>126</v>
      </c>
      <c r="J28" s="115">
        <v>-4</v>
      </c>
      <c r="K28" s="116">
        <v>-3.1746031746031744</v>
      </c>
    </row>
    <row r="29" spans="1:11" ht="14.1" customHeight="1" x14ac:dyDescent="0.2">
      <c r="A29" s="306">
        <v>29</v>
      </c>
      <c r="B29" s="307" t="s">
        <v>246</v>
      </c>
      <c r="C29" s="308"/>
      <c r="D29" s="113">
        <v>4.3257857384251439</v>
      </c>
      <c r="E29" s="115">
        <v>256</v>
      </c>
      <c r="F29" s="114">
        <v>271</v>
      </c>
      <c r="G29" s="114">
        <v>266</v>
      </c>
      <c r="H29" s="114">
        <v>258</v>
      </c>
      <c r="I29" s="140">
        <v>241</v>
      </c>
      <c r="J29" s="115">
        <v>15</v>
      </c>
      <c r="K29" s="116">
        <v>6.2240663900414939</v>
      </c>
    </row>
    <row r="30" spans="1:11" ht="14.1" customHeight="1" x14ac:dyDescent="0.2">
      <c r="A30" s="306" t="s">
        <v>247</v>
      </c>
      <c r="B30" s="307" t="s">
        <v>248</v>
      </c>
      <c r="C30" s="308"/>
      <c r="D30" s="113">
        <v>1.1321392362284555</v>
      </c>
      <c r="E30" s="115">
        <v>67</v>
      </c>
      <c r="F30" s="114">
        <v>66</v>
      </c>
      <c r="G30" s="114">
        <v>67</v>
      </c>
      <c r="H30" s="114">
        <v>66</v>
      </c>
      <c r="I30" s="140">
        <v>53</v>
      </c>
      <c r="J30" s="115">
        <v>14</v>
      </c>
      <c r="K30" s="116">
        <v>26.415094339622641</v>
      </c>
    </row>
    <row r="31" spans="1:11" ht="14.1" customHeight="1" x14ac:dyDescent="0.2">
      <c r="A31" s="306" t="s">
        <v>249</v>
      </c>
      <c r="B31" s="307" t="s">
        <v>250</v>
      </c>
      <c r="C31" s="308"/>
      <c r="D31" s="113">
        <v>3.193646502196688</v>
      </c>
      <c r="E31" s="115">
        <v>189</v>
      </c>
      <c r="F31" s="114">
        <v>205</v>
      </c>
      <c r="G31" s="114">
        <v>199</v>
      </c>
      <c r="H31" s="114">
        <v>192</v>
      </c>
      <c r="I31" s="140">
        <v>188</v>
      </c>
      <c r="J31" s="115">
        <v>1</v>
      </c>
      <c r="K31" s="116">
        <v>0.53191489361702127</v>
      </c>
    </row>
    <row r="32" spans="1:11" ht="14.1" customHeight="1" x14ac:dyDescent="0.2">
      <c r="A32" s="306">
        <v>31</v>
      </c>
      <c r="B32" s="307" t="s">
        <v>251</v>
      </c>
      <c r="C32" s="308"/>
      <c r="D32" s="113">
        <v>0.20277120648867861</v>
      </c>
      <c r="E32" s="115">
        <v>12</v>
      </c>
      <c r="F32" s="114">
        <v>9</v>
      </c>
      <c r="G32" s="114">
        <v>11</v>
      </c>
      <c r="H32" s="114">
        <v>8</v>
      </c>
      <c r="I32" s="140">
        <v>7</v>
      </c>
      <c r="J32" s="115">
        <v>5</v>
      </c>
      <c r="K32" s="116">
        <v>71.428571428571431</v>
      </c>
    </row>
    <row r="33" spans="1:11" ht="14.1" customHeight="1" x14ac:dyDescent="0.2">
      <c r="A33" s="306">
        <v>32</v>
      </c>
      <c r="B33" s="307" t="s">
        <v>252</v>
      </c>
      <c r="C33" s="308"/>
      <c r="D33" s="113">
        <v>1.013856032443393</v>
      </c>
      <c r="E33" s="115">
        <v>60</v>
      </c>
      <c r="F33" s="114">
        <v>56</v>
      </c>
      <c r="G33" s="114">
        <v>71</v>
      </c>
      <c r="H33" s="114">
        <v>67</v>
      </c>
      <c r="I33" s="140">
        <v>50</v>
      </c>
      <c r="J33" s="115">
        <v>10</v>
      </c>
      <c r="K33" s="116">
        <v>20</v>
      </c>
    </row>
    <row r="34" spans="1:11" ht="14.1" customHeight="1" x14ac:dyDescent="0.2">
      <c r="A34" s="306">
        <v>33</v>
      </c>
      <c r="B34" s="307" t="s">
        <v>253</v>
      </c>
      <c r="C34" s="308"/>
      <c r="D34" s="113">
        <v>0.86177762757688403</v>
      </c>
      <c r="E34" s="115">
        <v>51</v>
      </c>
      <c r="F34" s="114">
        <v>42</v>
      </c>
      <c r="G34" s="114">
        <v>34</v>
      </c>
      <c r="H34" s="114">
        <v>36</v>
      </c>
      <c r="I34" s="140">
        <v>42</v>
      </c>
      <c r="J34" s="115">
        <v>9</v>
      </c>
      <c r="K34" s="116">
        <v>21.428571428571427</v>
      </c>
    </row>
    <row r="35" spans="1:11" ht="14.1" customHeight="1" x14ac:dyDescent="0.2">
      <c r="A35" s="306">
        <v>34</v>
      </c>
      <c r="B35" s="307" t="s">
        <v>254</v>
      </c>
      <c r="C35" s="308"/>
      <c r="D35" s="113">
        <v>5.4579249746535989</v>
      </c>
      <c r="E35" s="115">
        <v>323</v>
      </c>
      <c r="F35" s="114">
        <v>338</v>
      </c>
      <c r="G35" s="114">
        <v>329</v>
      </c>
      <c r="H35" s="114">
        <v>330</v>
      </c>
      <c r="I35" s="140">
        <v>314</v>
      </c>
      <c r="J35" s="115">
        <v>9</v>
      </c>
      <c r="K35" s="116">
        <v>2.8662420382165603</v>
      </c>
    </row>
    <row r="36" spans="1:11" ht="14.1" customHeight="1" x14ac:dyDescent="0.2">
      <c r="A36" s="306">
        <v>41</v>
      </c>
      <c r="B36" s="307" t="s">
        <v>255</v>
      </c>
      <c r="C36" s="308"/>
      <c r="D36" s="113">
        <v>0.23656640757012504</v>
      </c>
      <c r="E36" s="115">
        <v>14</v>
      </c>
      <c r="F36" s="114">
        <v>16</v>
      </c>
      <c r="G36" s="114">
        <v>18</v>
      </c>
      <c r="H36" s="114">
        <v>17</v>
      </c>
      <c r="I36" s="140">
        <v>17</v>
      </c>
      <c r="J36" s="115">
        <v>-3</v>
      </c>
      <c r="K36" s="116">
        <v>-17.647058823529413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0.21966880702940184</v>
      </c>
      <c r="E38" s="115">
        <v>13</v>
      </c>
      <c r="F38" s="114">
        <v>15</v>
      </c>
      <c r="G38" s="114">
        <v>15</v>
      </c>
      <c r="H38" s="114">
        <v>18</v>
      </c>
      <c r="I38" s="140">
        <v>19</v>
      </c>
      <c r="J38" s="115">
        <v>-6</v>
      </c>
      <c r="K38" s="116">
        <v>-31.578947368421051</v>
      </c>
    </row>
    <row r="39" spans="1:11" ht="14.1" customHeight="1" x14ac:dyDescent="0.2">
      <c r="A39" s="306">
        <v>51</v>
      </c>
      <c r="B39" s="307" t="s">
        <v>258</v>
      </c>
      <c r="C39" s="308"/>
      <c r="D39" s="113">
        <v>6.1000337952010817</v>
      </c>
      <c r="E39" s="115">
        <v>361</v>
      </c>
      <c r="F39" s="114">
        <v>370</v>
      </c>
      <c r="G39" s="114">
        <v>364</v>
      </c>
      <c r="H39" s="114">
        <v>346</v>
      </c>
      <c r="I39" s="140">
        <v>367</v>
      </c>
      <c r="J39" s="115">
        <v>-6</v>
      </c>
      <c r="K39" s="116">
        <v>-1.6348773841961852</v>
      </c>
    </row>
    <row r="40" spans="1:11" ht="14.1" customHeight="1" x14ac:dyDescent="0.2">
      <c r="A40" s="306" t="s">
        <v>259</v>
      </c>
      <c r="B40" s="307" t="s">
        <v>260</v>
      </c>
      <c r="C40" s="308"/>
      <c r="D40" s="113">
        <v>5.9141601892531259</v>
      </c>
      <c r="E40" s="115">
        <v>350</v>
      </c>
      <c r="F40" s="114">
        <v>359</v>
      </c>
      <c r="G40" s="114">
        <v>353</v>
      </c>
      <c r="H40" s="114">
        <v>337</v>
      </c>
      <c r="I40" s="140">
        <v>358</v>
      </c>
      <c r="J40" s="115">
        <v>-8</v>
      </c>
      <c r="K40" s="116">
        <v>-2.2346368715083798</v>
      </c>
    </row>
    <row r="41" spans="1:11" ht="14.1" customHeight="1" x14ac:dyDescent="0.2">
      <c r="A41" s="306"/>
      <c r="B41" s="307" t="s">
        <v>261</v>
      </c>
      <c r="C41" s="308"/>
      <c r="D41" s="113">
        <v>4.9678945589726258</v>
      </c>
      <c r="E41" s="115">
        <v>294</v>
      </c>
      <c r="F41" s="114">
        <v>307</v>
      </c>
      <c r="G41" s="114">
        <v>299</v>
      </c>
      <c r="H41" s="114">
        <v>285</v>
      </c>
      <c r="I41" s="140">
        <v>304</v>
      </c>
      <c r="J41" s="115">
        <v>-10</v>
      </c>
      <c r="K41" s="116">
        <v>-3.2894736842105261</v>
      </c>
    </row>
    <row r="42" spans="1:11" ht="14.1" customHeight="1" x14ac:dyDescent="0.2">
      <c r="A42" s="306">
        <v>52</v>
      </c>
      <c r="B42" s="307" t="s">
        <v>262</v>
      </c>
      <c r="C42" s="308"/>
      <c r="D42" s="113">
        <v>6.387293004393376</v>
      </c>
      <c r="E42" s="115">
        <v>378</v>
      </c>
      <c r="F42" s="114">
        <v>389</v>
      </c>
      <c r="G42" s="114">
        <v>404</v>
      </c>
      <c r="H42" s="114">
        <v>394</v>
      </c>
      <c r="I42" s="140">
        <v>385</v>
      </c>
      <c r="J42" s="115">
        <v>-7</v>
      </c>
      <c r="K42" s="116">
        <v>-1.8181818181818181</v>
      </c>
    </row>
    <row r="43" spans="1:11" ht="14.1" customHeight="1" x14ac:dyDescent="0.2">
      <c r="A43" s="306" t="s">
        <v>263</v>
      </c>
      <c r="B43" s="307" t="s">
        <v>264</v>
      </c>
      <c r="C43" s="308"/>
      <c r="D43" s="113">
        <v>5.9986481919567423</v>
      </c>
      <c r="E43" s="115">
        <v>355</v>
      </c>
      <c r="F43" s="114">
        <v>367</v>
      </c>
      <c r="G43" s="114">
        <v>384</v>
      </c>
      <c r="H43" s="114">
        <v>374</v>
      </c>
      <c r="I43" s="140">
        <v>371</v>
      </c>
      <c r="J43" s="115">
        <v>-16</v>
      </c>
      <c r="K43" s="116">
        <v>-4.3126684636118595</v>
      </c>
    </row>
    <row r="44" spans="1:11" ht="14.1" customHeight="1" x14ac:dyDescent="0.2">
      <c r="A44" s="306">
        <v>53</v>
      </c>
      <c r="B44" s="307" t="s">
        <v>265</v>
      </c>
      <c r="C44" s="308"/>
      <c r="D44" s="113">
        <v>0.91247042919905375</v>
      </c>
      <c r="E44" s="115">
        <v>54</v>
      </c>
      <c r="F44" s="114">
        <v>44</v>
      </c>
      <c r="G44" s="114">
        <v>45</v>
      </c>
      <c r="H44" s="114">
        <v>43</v>
      </c>
      <c r="I44" s="140">
        <v>59</v>
      </c>
      <c r="J44" s="115">
        <v>-5</v>
      </c>
      <c r="K44" s="116">
        <v>-8.4745762711864412</v>
      </c>
    </row>
    <row r="45" spans="1:11" ht="14.1" customHeight="1" x14ac:dyDescent="0.2">
      <c r="A45" s="306" t="s">
        <v>266</v>
      </c>
      <c r="B45" s="307" t="s">
        <v>267</v>
      </c>
      <c r="C45" s="308"/>
      <c r="D45" s="113">
        <v>0.91247042919905375</v>
      </c>
      <c r="E45" s="115">
        <v>54</v>
      </c>
      <c r="F45" s="114">
        <v>44</v>
      </c>
      <c r="G45" s="114">
        <v>45</v>
      </c>
      <c r="H45" s="114">
        <v>43</v>
      </c>
      <c r="I45" s="140">
        <v>59</v>
      </c>
      <c r="J45" s="115">
        <v>-5</v>
      </c>
      <c r="K45" s="116">
        <v>-8.4745762711864412</v>
      </c>
    </row>
    <row r="46" spans="1:11" ht="14.1" customHeight="1" x14ac:dyDescent="0.2">
      <c r="A46" s="306">
        <v>54</v>
      </c>
      <c r="B46" s="307" t="s">
        <v>268</v>
      </c>
      <c r="C46" s="308"/>
      <c r="D46" s="113">
        <v>12.859074011490369</v>
      </c>
      <c r="E46" s="115">
        <v>761</v>
      </c>
      <c r="F46" s="114">
        <v>763</v>
      </c>
      <c r="G46" s="114">
        <v>779</v>
      </c>
      <c r="H46" s="114">
        <v>773</v>
      </c>
      <c r="I46" s="140">
        <v>773</v>
      </c>
      <c r="J46" s="115">
        <v>-12</v>
      </c>
      <c r="K46" s="116">
        <v>-1.5523932729624839</v>
      </c>
    </row>
    <row r="47" spans="1:11" ht="14.1" customHeight="1" x14ac:dyDescent="0.2">
      <c r="A47" s="306">
        <v>61</v>
      </c>
      <c r="B47" s="307" t="s">
        <v>269</v>
      </c>
      <c r="C47" s="308"/>
      <c r="D47" s="113">
        <v>1.0307536329841163</v>
      </c>
      <c r="E47" s="115">
        <v>61</v>
      </c>
      <c r="F47" s="114">
        <v>58</v>
      </c>
      <c r="G47" s="114">
        <v>62</v>
      </c>
      <c r="H47" s="114">
        <v>59</v>
      </c>
      <c r="I47" s="140">
        <v>54</v>
      </c>
      <c r="J47" s="115">
        <v>7</v>
      </c>
      <c r="K47" s="116">
        <v>12.962962962962964</v>
      </c>
    </row>
    <row r="48" spans="1:11" ht="14.1" customHeight="1" x14ac:dyDescent="0.2">
      <c r="A48" s="306">
        <v>62</v>
      </c>
      <c r="B48" s="307" t="s">
        <v>270</v>
      </c>
      <c r="C48" s="308"/>
      <c r="D48" s="113">
        <v>11.270699560662386</v>
      </c>
      <c r="E48" s="115">
        <v>667</v>
      </c>
      <c r="F48" s="114">
        <v>678</v>
      </c>
      <c r="G48" s="114">
        <v>665</v>
      </c>
      <c r="H48" s="114">
        <v>962</v>
      </c>
      <c r="I48" s="140">
        <v>1050</v>
      </c>
      <c r="J48" s="115">
        <v>-383</v>
      </c>
      <c r="K48" s="116">
        <v>-36.476190476190474</v>
      </c>
    </row>
    <row r="49" spans="1:11" ht="14.1" customHeight="1" x14ac:dyDescent="0.2">
      <c r="A49" s="306">
        <v>63</v>
      </c>
      <c r="B49" s="307" t="s">
        <v>271</v>
      </c>
      <c r="C49" s="308"/>
      <c r="D49" s="113">
        <v>11.000337952010815</v>
      </c>
      <c r="E49" s="115">
        <v>651</v>
      </c>
      <c r="F49" s="114">
        <v>755</v>
      </c>
      <c r="G49" s="114">
        <v>739</v>
      </c>
      <c r="H49" s="114">
        <v>753</v>
      </c>
      <c r="I49" s="140">
        <v>730</v>
      </c>
      <c r="J49" s="115">
        <v>-79</v>
      </c>
      <c r="K49" s="116">
        <v>-10.821917808219178</v>
      </c>
    </row>
    <row r="50" spans="1:11" ht="14.1" customHeight="1" x14ac:dyDescent="0.2">
      <c r="A50" s="306" t="s">
        <v>272</v>
      </c>
      <c r="B50" s="307" t="s">
        <v>273</v>
      </c>
      <c r="C50" s="308"/>
      <c r="D50" s="113">
        <v>0.62521122000675899</v>
      </c>
      <c r="E50" s="115">
        <v>37</v>
      </c>
      <c r="F50" s="114">
        <v>41</v>
      </c>
      <c r="G50" s="114">
        <v>42</v>
      </c>
      <c r="H50" s="114">
        <v>41</v>
      </c>
      <c r="I50" s="140">
        <v>39</v>
      </c>
      <c r="J50" s="115">
        <v>-2</v>
      </c>
      <c r="K50" s="116">
        <v>-5.1282051282051286</v>
      </c>
    </row>
    <row r="51" spans="1:11" ht="14.1" customHeight="1" x14ac:dyDescent="0.2">
      <c r="A51" s="306" t="s">
        <v>274</v>
      </c>
      <c r="B51" s="307" t="s">
        <v>275</v>
      </c>
      <c r="C51" s="308"/>
      <c r="D51" s="113">
        <v>10.29063872930044</v>
      </c>
      <c r="E51" s="115">
        <v>609</v>
      </c>
      <c r="F51" s="114">
        <v>707</v>
      </c>
      <c r="G51" s="114">
        <v>689</v>
      </c>
      <c r="H51" s="114">
        <v>705</v>
      </c>
      <c r="I51" s="140">
        <v>685</v>
      </c>
      <c r="J51" s="115">
        <v>-76</v>
      </c>
      <c r="K51" s="116">
        <v>-11.094890510948906</v>
      </c>
    </row>
    <row r="52" spans="1:11" ht="14.1" customHeight="1" x14ac:dyDescent="0.2">
      <c r="A52" s="306">
        <v>71</v>
      </c>
      <c r="B52" s="307" t="s">
        <v>276</v>
      </c>
      <c r="C52" s="308"/>
      <c r="D52" s="113">
        <v>12.453531598513012</v>
      </c>
      <c r="E52" s="115">
        <v>737</v>
      </c>
      <c r="F52" s="114">
        <v>741</v>
      </c>
      <c r="G52" s="114">
        <v>730</v>
      </c>
      <c r="H52" s="114">
        <v>736</v>
      </c>
      <c r="I52" s="140">
        <v>721</v>
      </c>
      <c r="J52" s="115">
        <v>16</v>
      </c>
      <c r="K52" s="116">
        <v>2.219140083217753</v>
      </c>
    </row>
    <row r="53" spans="1:11" ht="14.1" customHeight="1" x14ac:dyDescent="0.2">
      <c r="A53" s="306" t="s">
        <v>277</v>
      </c>
      <c r="B53" s="307" t="s">
        <v>278</v>
      </c>
      <c r="C53" s="308"/>
      <c r="D53" s="113">
        <v>2.0277120648867859</v>
      </c>
      <c r="E53" s="115">
        <v>120</v>
      </c>
      <c r="F53" s="114">
        <v>115</v>
      </c>
      <c r="G53" s="114">
        <v>115</v>
      </c>
      <c r="H53" s="114">
        <v>121</v>
      </c>
      <c r="I53" s="140">
        <v>117</v>
      </c>
      <c r="J53" s="115">
        <v>3</v>
      </c>
      <c r="K53" s="116">
        <v>2.5641025641025643</v>
      </c>
    </row>
    <row r="54" spans="1:11" ht="14.1" customHeight="1" x14ac:dyDescent="0.2">
      <c r="A54" s="306" t="s">
        <v>279</v>
      </c>
      <c r="B54" s="307" t="s">
        <v>280</v>
      </c>
      <c r="C54" s="308"/>
      <c r="D54" s="113">
        <v>9.5133491044271707</v>
      </c>
      <c r="E54" s="115">
        <v>563</v>
      </c>
      <c r="F54" s="114">
        <v>574</v>
      </c>
      <c r="G54" s="114">
        <v>563</v>
      </c>
      <c r="H54" s="114">
        <v>565</v>
      </c>
      <c r="I54" s="140">
        <v>556</v>
      </c>
      <c r="J54" s="115">
        <v>7</v>
      </c>
      <c r="K54" s="116">
        <v>1.2589928057553956</v>
      </c>
    </row>
    <row r="55" spans="1:11" ht="14.1" customHeight="1" x14ac:dyDescent="0.2">
      <c r="A55" s="306">
        <v>72</v>
      </c>
      <c r="B55" s="307" t="s">
        <v>281</v>
      </c>
      <c r="C55" s="308"/>
      <c r="D55" s="113">
        <v>1.4025008448800271</v>
      </c>
      <c r="E55" s="115">
        <v>83</v>
      </c>
      <c r="F55" s="114">
        <v>102</v>
      </c>
      <c r="G55" s="114">
        <v>84</v>
      </c>
      <c r="H55" s="114">
        <v>80</v>
      </c>
      <c r="I55" s="140">
        <v>79</v>
      </c>
      <c r="J55" s="115">
        <v>4</v>
      </c>
      <c r="K55" s="116">
        <v>5.0632911392405067</v>
      </c>
    </row>
    <row r="56" spans="1:11" ht="14.1" customHeight="1" x14ac:dyDescent="0.2">
      <c r="A56" s="306" t="s">
        <v>282</v>
      </c>
      <c r="B56" s="307" t="s">
        <v>283</v>
      </c>
      <c r="C56" s="308"/>
      <c r="D56" s="113">
        <v>0.16897600540723218</v>
      </c>
      <c r="E56" s="115">
        <v>10</v>
      </c>
      <c r="F56" s="114">
        <v>11</v>
      </c>
      <c r="G56" s="114">
        <v>11</v>
      </c>
      <c r="H56" s="114">
        <v>11</v>
      </c>
      <c r="I56" s="140">
        <v>10</v>
      </c>
      <c r="J56" s="115">
        <v>0</v>
      </c>
      <c r="K56" s="116">
        <v>0</v>
      </c>
    </row>
    <row r="57" spans="1:11" ht="14.1" customHeight="1" x14ac:dyDescent="0.2">
      <c r="A57" s="306" t="s">
        <v>284</v>
      </c>
      <c r="B57" s="307" t="s">
        <v>285</v>
      </c>
      <c r="C57" s="308"/>
      <c r="D57" s="113">
        <v>0.89557282865833054</v>
      </c>
      <c r="E57" s="115">
        <v>53</v>
      </c>
      <c r="F57" s="114">
        <v>59</v>
      </c>
      <c r="G57" s="114">
        <v>57</v>
      </c>
      <c r="H57" s="114">
        <v>55</v>
      </c>
      <c r="I57" s="140">
        <v>54</v>
      </c>
      <c r="J57" s="115">
        <v>-1</v>
      </c>
      <c r="K57" s="116">
        <v>-1.8518518518518519</v>
      </c>
    </row>
    <row r="58" spans="1:11" ht="14.1" customHeight="1" x14ac:dyDescent="0.2">
      <c r="A58" s="306">
        <v>73</v>
      </c>
      <c r="B58" s="307" t="s">
        <v>286</v>
      </c>
      <c r="C58" s="308"/>
      <c r="D58" s="113">
        <v>0.65900642108820551</v>
      </c>
      <c r="E58" s="115">
        <v>39</v>
      </c>
      <c r="F58" s="114">
        <v>39</v>
      </c>
      <c r="G58" s="114">
        <v>38</v>
      </c>
      <c r="H58" s="114">
        <v>35</v>
      </c>
      <c r="I58" s="140">
        <v>36</v>
      </c>
      <c r="J58" s="115">
        <v>3</v>
      </c>
      <c r="K58" s="116">
        <v>8.3333333333333339</v>
      </c>
    </row>
    <row r="59" spans="1:11" ht="14.1" customHeight="1" x14ac:dyDescent="0.2">
      <c r="A59" s="306" t="s">
        <v>287</v>
      </c>
      <c r="B59" s="307" t="s">
        <v>288</v>
      </c>
      <c r="C59" s="308"/>
      <c r="D59" s="113">
        <v>0.59141601892531259</v>
      </c>
      <c r="E59" s="115">
        <v>35</v>
      </c>
      <c r="F59" s="114">
        <v>35</v>
      </c>
      <c r="G59" s="114">
        <v>34</v>
      </c>
      <c r="H59" s="114">
        <v>31</v>
      </c>
      <c r="I59" s="140">
        <v>31</v>
      </c>
      <c r="J59" s="115">
        <v>4</v>
      </c>
      <c r="K59" s="116">
        <v>12.903225806451612</v>
      </c>
    </row>
    <row r="60" spans="1:11" ht="14.1" customHeight="1" x14ac:dyDescent="0.2">
      <c r="A60" s="306">
        <v>81</v>
      </c>
      <c r="B60" s="307" t="s">
        <v>289</v>
      </c>
      <c r="C60" s="308"/>
      <c r="D60" s="113">
        <v>2.4501520784048667</v>
      </c>
      <c r="E60" s="115">
        <v>145</v>
      </c>
      <c r="F60" s="114">
        <v>155</v>
      </c>
      <c r="G60" s="114">
        <v>155</v>
      </c>
      <c r="H60" s="114">
        <v>153</v>
      </c>
      <c r="I60" s="140">
        <v>149</v>
      </c>
      <c r="J60" s="115">
        <v>-4</v>
      </c>
      <c r="K60" s="116">
        <v>-2.6845637583892619</v>
      </c>
    </row>
    <row r="61" spans="1:11" ht="14.1" customHeight="1" x14ac:dyDescent="0.2">
      <c r="A61" s="306" t="s">
        <v>290</v>
      </c>
      <c r="B61" s="307" t="s">
        <v>291</v>
      </c>
      <c r="C61" s="308"/>
      <c r="D61" s="113">
        <v>0.79418722541399123</v>
      </c>
      <c r="E61" s="115">
        <v>47</v>
      </c>
      <c r="F61" s="114">
        <v>47</v>
      </c>
      <c r="G61" s="114">
        <v>53</v>
      </c>
      <c r="H61" s="114">
        <v>53</v>
      </c>
      <c r="I61" s="140">
        <v>51</v>
      </c>
      <c r="J61" s="115">
        <v>-4</v>
      </c>
      <c r="K61" s="116">
        <v>-7.8431372549019605</v>
      </c>
    </row>
    <row r="62" spans="1:11" ht="14.1" customHeight="1" x14ac:dyDescent="0.2">
      <c r="A62" s="306" t="s">
        <v>292</v>
      </c>
      <c r="B62" s="307" t="s">
        <v>293</v>
      </c>
      <c r="C62" s="308"/>
      <c r="D62" s="113">
        <v>0.60831361946603579</v>
      </c>
      <c r="E62" s="115">
        <v>36</v>
      </c>
      <c r="F62" s="114">
        <v>38</v>
      </c>
      <c r="G62" s="114">
        <v>37</v>
      </c>
      <c r="H62" s="114">
        <v>37</v>
      </c>
      <c r="I62" s="140">
        <v>38</v>
      </c>
      <c r="J62" s="115">
        <v>-2</v>
      </c>
      <c r="K62" s="116">
        <v>-5.2631578947368425</v>
      </c>
    </row>
    <row r="63" spans="1:11" ht="14.1" customHeight="1" x14ac:dyDescent="0.2">
      <c r="A63" s="306"/>
      <c r="B63" s="307" t="s">
        <v>294</v>
      </c>
      <c r="C63" s="308"/>
      <c r="D63" s="113">
        <v>0.54072321730314299</v>
      </c>
      <c r="E63" s="115">
        <v>32</v>
      </c>
      <c r="F63" s="114">
        <v>33</v>
      </c>
      <c r="G63" s="114">
        <v>32</v>
      </c>
      <c r="H63" s="114">
        <v>31</v>
      </c>
      <c r="I63" s="140">
        <v>31</v>
      </c>
      <c r="J63" s="115">
        <v>1</v>
      </c>
      <c r="K63" s="116">
        <v>3.225806451612903</v>
      </c>
    </row>
    <row r="64" spans="1:11" ht="14.1" customHeight="1" x14ac:dyDescent="0.2">
      <c r="A64" s="306" t="s">
        <v>295</v>
      </c>
      <c r="B64" s="307" t="s">
        <v>296</v>
      </c>
      <c r="C64" s="308"/>
      <c r="D64" s="113" t="s">
        <v>513</v>
      </c>
      <c r="E64" s="115" t="s">
        <v>513</v>
      </c>
      <c r="F64" s="114">
        <v>3</v>
      </c>
      <c r="G64" s="114" t="s">
        <v>513</v>
      </c>
      <c r="H64" s="114" t="s">
        <v>513</v>
      </c>
      <c r="I64" s="140">
        <v>4</v>
      </c>
      <c r="J64" s="115" t="s">
        <v>513</v>
      </c>
      <c r="K64" s="116" t="s">
        <v>513</v>
      </c>
    </row>
    <row r="65" spans="1:11" ht="14.1" customHeight="1" x14ac:dyDescent="0.2">
      <c r="A65" s="306" t="s">
        <v>297</v>
      </c>
      <c r="B65" s="307" t="s">
        <v>298</v>
      </c>
      <c r="C65" s="308"/>
      <c r="D65" s="113">
        <v>0.74349442379182151</v>
      </c>
      <c r="E65" s="115">
        <v>44</v>
      </c>
      <c r="F65" s="114">
        <v>50</v>
      </c>
      <c r="G65" s="114">
        <v>47</v>
      </c>
      <c r="H65" s="114">
        <v>46</v>
      </c>
      <c r="I65" s="140">
        <v>43</v>
      </c>
      <c r="J65" s="115">
        <v>1</v>
      </c>
      <c r="K65" s="116">
        <v>2.3255813953488373</v>
      </c>
    </row>
    <row r="66" spans="1:11" ht="14.1" customHeight="1" x14ac:dyDescent="0.2">
      <c r="A66" s="306">
        <v>82</v>
      </c>
      <c r="B66" s="307" t="s">
        <v>299</v>
      </c>
      <c r="C66" s="308"/>
      <c r="D66" s="113">
        <v>1.6728624535315986</v>
      </c>
      <c r="E66" s="115">
        <v>99</v>
      </c>
      <c r="F66" s="114">
        <v>97</v>
      </c>
      <c r="G66" s="114">
        <v>100</v>
      </c>
      <c r="H66" s="114">
        <v>107</v>
      </c>
      <c r="I66" s="140">
        <v>108</v>
      </c>
      <c r="J66" s="115">
        <v>-9</v>
      </c>
      <c r="K66" s="116">
        <v>-8.3333333333333339</v>
      </c>
    </row>
    <row r="67" spans="1:11" ht="14.1" customHeight="1" x14ac:dyDescent="0.2">
      <c r="A67" s="306" t="s">
        <v>300</v>
      </c>
      <c r="B67" s="307" t="s">
        <v>301</v>
      </c>
      <c r="C67" s="308"/>
      <c r="D67" s="113">
        <v>0.55762081784386619</v>
      </c>
      <c r="E67" s="115">
        <v>33</v>
      </c>
      <c r="F67" s="114">
        <v>33</v>
      </c>
      <c r="G67" s="114">
        <v>35</v>
      </c>
      <c r="H67" s="114">
        <v>37</v>
      </c>
      <c r="I67" s="140">
        <v>39</v>
      </c>
      <c r="J67" s="115">
        <v>-6</v>
      </c>
      <c r="K67" s="116">
        <v>-15.384615384615385</v>
      </c>
    </row>
    <row r="68" spans="1:11" ht="14.1" customHeight="1" x14ac:dyDescent="0.2">
      <c r="A68" s="306" t="s">
        <v>302</v>
      </c>
      <c r="B68" s="307" t="s">
        <v>303</v>
      </c>
      <c r="C68" s="308"/>
      <c r="D68" s="113">
        <v>0.23656640757012504</v>
      </c>
      <c r="E68" s="115">
        <v>14</v>
      </c>
      <c r="F68" s="114">
        <v>16</v>
      </c>
      <c r="G68" s="114">
        <v>15</v>
      </c>
      <c r="H68" s="114">
        <v>21</v>
      </c>
      <c r="I68" s="140">
        <v>21</v>
      </c>
      <c r="J68" s="115">
        <v>-7</v>
      </c>
      <c r="K68" s="116">
        <v>-33.333333333333336</v>
      </c>
    </row>
    <row r="69" spans="1:11" ht="14.1" customHeight="1" x14ac:dyDescent="0.2">
      <c r="A69" s="306">
        <v>83</v>
      </c>
      <c r="B69" s="307" t="s">
        <v>304</v>
      </c>
      <c r="C69" s="308"/>
      <c r="D69" s="113">
        <v>2.2135856708347417</v>
      </c>
      <c r="E69" s="115">
        <v>131</v>
      </c>
      <c r="F69" s="114">
        <v>126</v>
      </c>
      <c r="G69" s="114">
        <v>120</v>
      </c>
      <c r="H69" s="114">
        <v>130</v>
      </c>
      <c r="I69" s="140">
        <v>125</v>
      </c>
      <c r="J69" s="115">
        <v>6</v>
      </c>
      <c r="K69" s="116">
        <v>4.8</v>
      </c>
    </row>
    <row r="70" spans="1:11" ht="14.1" customHeight="1" x14ac:dyDescent="0.2">
      <c r="A70" s="306" t="s">
        <v>305</v>
      </c>
      <c r="B70" s="307" t="s">
        <v>306</v>
      </c>
      <c r="C70" s="308"/>
      <c r="D70" s="113">
        <v>0.62521122000675899</v>
      </c>
      <c r="E70" s="115">
        <v>37</v>
      </c>
      <c r="F70" s="114">
        <v>32</v>
      </c>
      <c r="G70" s="114">
        <v>28</v>
      </c>
      <c r="H70" s="114">
        <v>34</v>
      </c>
      <c r="I70" s="140">
        <v>30</v>
      </c>
      <c r="J70" s="115">
        <v>7</v>
      </c>
      <c r="K70" s="116">
        <v>23.333333333333332</v>
      </c>
    </row>
    <row r="71" spans="1:11" ht="14.1" customHeight="1" x14ac:dyDescent="0.2">
      <c r="A71" s="306"/>
      <c r="B71" s="307" t="s">
        <v>307</v>
      </c>
      <c r="C71" s="308"/>
      <c r="D71" s="113">
        <v>0.42244001351808042</v>
      </c>
      <c r="E71" s="115">
        <v>25</v>
      </c>
      <c r="F71" s="114">
        <v>21</v>
      </c>
      <c r="G71" s="114">
        <v>18</v>
      </c>
      <c r="H71" s="114">
        <v>22</v>
      </c>
      <c r="I71" s="140">
        <v>22</v>
      </c>
      <c r="J71" s="115">
        <v>3</v>
      </c>
      <c r="K71" s="116">
        <v>13.636363636363637</v>
      </c>
    </row>
    <row r="72" spans="1:11" ht="14.1" customHeight="1" x14ac:dyDescent="0.2">
      <c r="A72" s="306">
        <v>84</v>
      </c>
      <c r="B72" s="307" t="s">
        <v>308</v>
      </c>
      <c r="C72" s="308"/>
      <c r="D72" s="113">
        <v>0.81108482595471443</v>
      </c>
      <c r="E72" s="115">
        <v>48</v>
      </c>
      <c r="F72" s="114">
        <v>45</v>
      </c>
      <c r="G72" s="114">
        <v>48</v>
      </c>
      <c r="H72" s="114">
        <v>52</v>
      </c>
      <c r="I72" s="140">
        <v>43</v>
      </c>
      <c r="J72" s="115">
        <v>5</v>
      </c>
      <c r="K72" s="116">
        <v>11.627906976744185</v>
      </c>
    </row>
    <row r="73" spans="1:11" ht="14.1" customHeight="1" x14ac:dyDescent="0.2">
      <c r="A73" s="306" t="s">
        <v>309</v>
      </c>
      <c r="B73" s="307" t="s">
        <v>310</v>
      </c>
      <c r="C73" s="308"/>
      <c r="D73" s="113">
        <v>0.11828320378506252</v>
      </c>
      <c r="E73" s="115">
        <v>7</v>
      </c>
      <c r="F73" s="114">
        <v>6</v>
      </c>
      <c r="G73" s="114">
        <v>6</v>
      </c>
      <c r="H73" s="114">
        <v>6</v>
      </c>
      <c r="I73" s="140">
        <v>6</v>
      </c>
      <c r="J73" s="115">
        <v>1</v>
      </c>
      <c r="K73" s="116">
        <v>16.666666666666668</v>
      </c>
    </row>
    <row r="74" spans="1:11" ht="14.1" customHeight="1" x14ac:dyDescent="0.2">
      <c r="A74" s="306" t="s">
        <v>311</v>
      </c>
      <c r="B74" s="307" t="s">
        <v>312</v>
      </c>
      <c r="C74" s="308"/>
      <c r="D74" s="113">
        <v>0</v>
      </c>
      <c r="E74" s="115">
        <v>0</v>
      </c>
      <c r="F74" s="114">
        <v>0</v>
      </c>
      <c r="G74" s="114">
        <v>0</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0.25346400811084824</v>
      </c>
      <c r="E77" s="115">
        <v>15</v>
      </c>
      <c r="F77" s="114">
        <v>17</v>
      </c>
      <c r="G77" s="114">
        <v>17</v>
      </c>
      <c r="H77" s="114">
        <v>14</v>
      </c>
      <c r="I77" s="140">
        <v>16</v>
      </c>
      <c r="J77" s="115">
        <v>-1</v>
      </c>
      <c r="K77" s="116">
        <v>-6.25</v>
      </c>
    </row>
    <row r="78" spans="1:11" ht="14.1" customHeight="1" x14ac:dyDescent="0.2">
      <c r="A78" s="306">
        <v>93</v>
      </c>
      <c r="B78" s="307" t="s">
        <v>317</v>
      </c>
      <c r="C78" s="308"/>
      <c r="D78" s="113">
        <v>0.13518080432578575</v>
      </c>
      <c r="E78" s="115">
        <v>8</v>
      </c>
      <c r="F78" s="114">
        <v>9</v>
      </c>
      <c r="G78" s="114">
        <v>10</v>
      </c>
      <c r="H78" s="114">
        <v>9</v>
      </c>
      <c r="I78" s="140">
        <v>10</v>
      </c>
      <c r="J78" s="115">
        <v>-2</v>
      </c>
      <c r="K78" s="116">
        <v>-20</v>
      </c>
    </row>
    <row r="79" spans="1:11" ht="14.1" customHeight="1" x14ac:dyDescent="0.2">
      <c r="A79" s="306">
        <v>94</v>
      </c>
      <c r="B79" s="307" t="s">
        <v>318</v>
      </c>
      <c r="C79" s="308"/>
      <c r="D79" s="113">
        <v>0.84488002703616083</v>
      </c>
      <c r="E79" s="115">
        <v>50</v>
      </c>
      <c r="F79" s="114">
        <v>56</v>
      </c>
      <c r="G79" s="114">
        <v>55</v>
      </c>
      <c r="H79" s="114">
        <v>48</v>
      </c>
      <c r="I79" s="140">
        <v>47</v>
      </c>
      <c r="J79" s="115">
        <v>3</v>
      </c>
      <c r="K79" s="116">
        <v>6.3829787234042552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4.8665089557282863</v>
      </c>
      <c r="E81" s="143">
        <v>288</v>
      </c>
      <c r="F81" s="144">
        <v>313</v>
      </c>
      <c r="G81" s="144">
        <v>314</v>
      </c>
      <c r="H81" s="144">
        <v>336</v>
      </c>
      <c r="I81" s="145">
        <v>330</v>
      </c>
      <c r="J81" s="143">
        <v>-42</v>
      </c>
      <c r="K81" s="146">
        <v>-12.727272727272727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2306</v>
      </c>
      <c r="G12" s="536">
        <v>1552</v>
      </c>
      <c r="H12" s="536">
        <v>2480</v>
      </c>
      <c r="I12" s="536">
        <v>1956</v>
      </c>
      <c r="J12" s="537">
        <v>2799</v>
      </c>
      <c r="K12" s="538">
        <v>-493</v>
      </c>
      <c r="L12" s="349">
        <v>-17.613433369060377</v>
      </c>
    </row>
    <row r="13" spans="1:17" s="110" customFormat="1" ht="15" customHeight="1" x14ac:dyDescent="0.2">
      <c r="A13" s="350" t="s">
        <v>344</v>
      </c>
      <c r="B13" s="351" t="s">
        <v>345</v>
      </c>
      <c r="C13" s="347"/>
      <c r="D13" s="347"/>
      <c r="E13" s="348"/>
      <c r="F13" s="536">
        <v>1469</v>
      </c>
      <c r="G13" s="536">
        <v>830</v>
      </c>
      <c r="H13" s="536">
        <v>1406</v>
      </c>
      <c r="I13" s="536">
        <v>1216</v>
      </c>
      <c r="J13" s="537">
        <v>1663</v>
      </c>
      <c r="K13" s="538">
        <v>-194</v>
      </c>
      <c r="L13" s="349">
        <v>-11.665664461815995</v>
      </c>
    </row>
    <row r="14" spans="1:17" s="110" customFormat="1" ht="22.5" customHeight="1" x14ac:dyDescent="0.2">
      <c r="A14" s="350"/>
      <c r="B14" s="351" t="s">
        <v>346</v>
      </c>
      <c r="C14" s="347"/>
      <c r="D14" s="347"/>
      <c r="E14" s="348"/>
      <c r="F14" s="536">
        <v>837</v>
      </c>
      <c r="G14" s="536">
        <v>722</v>
      </c>
      <c r="H14" s="536">
        <v>1074</v>
      </c>
      <c r="I14" s="536">
        <v>740</v>
      </c>
      <c r="J14" s="537">
        <v>1136</v>
      </c>
      <c r="K14" s="538">
        <v>-299</v>
      </c>
      <c r="L14" s="349">
        <v>-26.320422535211268</v>
      </c>
    </row>
    <row r="15" spans="1:17" s="110" customFormat="1" ht="15" customHeight="1" x14ac:dyDescent="0.2">
      <c r="A15" s="350" t="s">
        <v>347</v>
      </c>
      <c r="B15" s="351" t="s">
        <v>108</v>
      </c>
      <c r="C15" s="347"/>
      <c r="D15" s="347"/>
      <c r="E15" s="348"/>
      <c r="F15" s="536">
        <v>475</v>
      </c>
      <c r="G15" s="536">
        <v>360</v>
      </c>
      <c r="H15" s="536">
        <v>1179</v>
      </c>
      <c r="I15" s="536">
        <v>361</v>
      </c>
      <c r="J15" s="537">
        <v>648</v>
      </c>
      <c r="K15" s="538">
        <v>-173</v>
      </c>
      <c r="L15" s="349">
        <v>-26.697530864197532</v>
      </c>
    </row>
    <row r="16" spans="1:17" s="110" customFormat="1" ht="15" customHeight="1" x14ac:dyDescent="0.2">
      <c r="A16" s="350"/>
      <c r="B16" s="351" t="s">
        <v>109</v>
      </c>
      <c r="C16" s="347"/>
      <c r="D16" s="347"/>
      <c r="E16" s="348"/>
      <c r="F16" s="536">
        <v>1509</v>
      </c>
      <c r="G16" s="536">
        <v>1025</v>
      </c>
      <c r="H16" s="536">
        <v>1124</v>
      </c>
      <c r="I16" s="536">
        <v>1322</v>
      </c>
      <c r="J16" s="537">
        <v>1806</v>
      </c>
      <c r="K16" s="538">
        <v>-297</v>
      </c>
      <c r="L16" s="349">
        <v>-16.44518272425249</v>
      </c>
    </row>
    <row r="17" spans="1:12" s="110" customFormat="1" ht="15" customHeight="1" x14ac:dyDescent="0.2">
      <c r="A17" s="350"/>
      <c r="B17" s="351" t="s">
        <v>110</v>
      </c>
      <c r="C17" s="347"/>
      <c r="D17" s="347"/>
      <c r="E17" s="348"/>
      <c r="F17" s="536">
        <v>293</v>
      </c>
      <c r="G17" s="536">
        <v>137</v>
      </c>
      <c r="H17" s="536">
        <v>154</v>
      </c>
      <c r="I17" s="536">
        <v>258</v>
      </c>
      <c r="J17" s="537">
        <v>325</v>
      </c>
      <c r="K17" s="538">
        <v>-32</v>
      </c>
      <c r="L17" s="349">
        <v>-9.8461538461538467</v>
      </c>
    </row>
    <row r="18" spans="1:12" s="110" customFormat="1" ht="15" customHeight="1" x14ac:dyDescent="0.2">
      <c r="A18" s="350"/>
      <c r="B18" s="351" t="s">
        <v>111</v>
      </c>
      <c r="C18" s="347"/>
      <c r="D18" s="347"/>
      <c r="E18" s="348"/>
      <c r="F18" s="536">
        <v>29</v>
      </c>
      <c r="G18" s="536">
        <v>30</v>
      </c>
      <c r="H18" s="536">
        <v>23</v>
      </c>
      <c r="I18" s="536">
        <v>15</v>
      </c>
      <c r="J18" s="537">
        <v>20</v>
      </c>
      <c r="K18" s="538">
        <v>9</v>
      </c>
      <c r="L18" s="349">
        <v>45</v>
      </c>
    </row>
    <row r="19" spans="1:12" s="110" customFormat="1" ht="15" customHeight="1" x14ac:dyDescent="0.2">
      <c r="A19" s="118" t="s">
        <v>113</v>
      </c>
      <c r="B19" s="119" t="s">
        <v>181</v>
      </c>
      <c r="C19" s="347"/>
      <c r="D19" s="347"/>
      <c r="E19" s="348"/>
      <c r="F19" s="536">
        <v>1650</v>
      </c>
      <c r="G19" s="536">
        <v>1025</v>
      </c>
      <c r="H19" s="536">
        <v>1869</v>
      </c>
      <c r="I19" s="536">
        <v>1322</v>
      </c>
      <c r="J19" s="537">
        <v>1942</v>
      </c>
      <c r="K19" s="538">
        <v>-292</v>
      </c>
      <c r="L19" s="349">
        <v>-15.036045314109165</v>
      </c>
    </row>
    <row r="20" spans="1:12" s="110" customFormat="1" ht="15" customHeight="1" x14ac:dyDescent="0.2">
      <c r="A20" s="118"/>
      <c r="B20" s="119" t="s">
        <v>182</v>
      </c>
      <c r="C20" s="347"/>
      <c r="D20" s="347"/>
      <c r="E20" s="348"/>
      <c r="F20" s="536">
        <v>656</v>
      </c>
      <c r="G20" s="536">
        <v>527</v>
      </c>
      <c r="H20" s="536">
        <v>611</v>
      </c>
      <c r="I20" s="536">
        <v>634</v>
      </c>
      <c r="J20" s="537">
        <v>857</v>
      </c>
      <c r="K20" s="538">
        <v>-201</v>
      </c>
      <c r="L20" s="349">
        <v>-23.453908984830804</v>
      </c>
    </row>
    <row r="21" spans="1:12" s="110" customFormat="1" ht="15" customHeight="1" x14ac:dyDescent="0.2">
      <c r="A21" s="118" t="s">
        <v>113</v>
      </c>
      <c r="B21" s="119" t="s">
        <v>116</v>
      </c>
      <c r="C21" s="347"/>
      <c r="D21" s="347"/>
      <c r="E21" s="348"/>
      <c r="F21" s="536">
        <v>1971</v>
      </c>
      <c r="G21" s="536">
        <v>1232</v>
      </c>
      <c r="H21" s="536">
        <v>2136</v>
      </c>
      <c r="I21" s="536">
        <v>1631</v>
      </c>
      <c r="J21" s="537">
        <v>2427</v>
      </c>
      <c r="K21" s="538">
        <v>-456</v>
      </c>
      <c r="L21" s="349">
        <v>-18.788627935723113</v>
      </c>
    </row>
    <row r="22" spans="1:12" s="110" customFormat="1" ht="15" customHeight="1" x14ac:dyDescent="0.2">
      <c r="A22" s="118"/>
      <c r="B22" s="119" t="s">
        <v>117</v>
      </c>
      <c r="C22" s="347"/>
      <c r="D22" s="347"/>
      <c r="E22" s="348"/>
      <c r="F22" s="536">
        <v>333</v>
      </c>
      <c r="G22" s="536">
        <v>317</v>
      </c>
      <c r="H22" s="536">
        <v>342</v>
      </c>
      <c r="I22" s="536">
        <v>324</v>
      </c>
      <c r="J22" s="537">
        <v>371</v>
      </c>
      <c r="K22" s="538">
        <v>-38</v>
      </c>
      <c r="L22" s="349">
        <v>-10.242587601078167</v>
      </c>
    </row>
    <row r="23" spans="1:12" s="110" customFormat="1" ht="15" customHeight="1" x14ac:dyDescent="0.2">
      <c r="A23" s="352" t="s">
        <v>347</v>
      </c>
      <c r="B23" s="353" t="s">
        <v>193</v>
      </c>
      <c r="C23" s="354"/>
      <c r="D23" s="354"/>
      <c r="E23" s="355"/>
      <c r="F23" s="539">
        <v>55</v>
      </c>
      <c r="G23" s="539">
        <v>92</v>
      </c>
      <c r="H23" s="539">
        <v>588</v>
      </c>
      <c r="I23" s="539">
        <v>31</v>
      </c>
      <c r="J23" s="540">
        <v>78</v>
      </c>
      <c r="K23" s="541">
        <v>-23</v>
      </c>
      <c r="L23" s="356">
        <v>-29.487179487179485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28.4</v>
      </c>
      <c r="G25" s="542">
        <v>35</v>
      </c>
      <c r="H25" s="542">
        <v>35</v>
      </c>
      <c r="I25" s="542">
        <v>29.5</v>
      </c>
      <c r="J25" s="542">
        <v>26</v>
      </c>
      <c r="K25" s="543" t="s">
        <v>349</v>
      </c>
      <c r="L25" s="364">
        <v>2.3999999999999986</v>
      </c>
    </row>
    <row r="26" spans="1:12" s="110" customFormat="1" ht="15" customHeight="1" x14ac:dyDescent="0.2">
      <c r="A26" s="365" t="s">
        <v>105</v>
      </c>
      <c r="B26" s="366" t="s">
        <v>345</v>
      </c>
      <c r="C26" s="362"/>
      <c r="D26" s="362"/>
      <c r="E26" s="363"/>
      <c r="F26" s="542">
        <v>26.6</v>
      </c>
      <c r="G26" s="542">
        <v>35</v>
      </c>
      <c r="H26" s="542">
        <v>33.700000000000003</v>
      </c>
      <c r="I26" s="542">
        <v>24.7</v>
      </c>
      <c r="J26" s="544">
        <v>23</v>
      </c>
      <c r="K26" s="543" t="s">
        <v>349</v>
      </c>
      <c r="L26" s="364">
        <v>3.6000000000000014</v>
      </c>
    </row>
    <row r="27" spans="1:12" s="110" customFormat="1" ht="15" customHeight="1" x14ac:dyDescent="0.2">
      <c r="A27" s="365"/>
      <c r="B27" s="366" t="s">
        <v>346</v>
      </c>
      <c r="C27" s="362"/>
      <c r="D27" s="362"/>
      <c r="E27" s="363"/>
      <c r="F27" s="542">
        <v>31.5</v>
      </c>
      <c r="G27" s="542">
        <v>35</v>
      </c>
      <c r="H27" s="542">
        <v>36.6</v>
      </c>
      <c r="I27" s="542">
        <v>37.4</v>
      </c>
      <c r="J27" s="542">
        <v>30.3</v>
      </c>
      <c r="K27" s="543" t="s">
        <v>349</v>
      </c>
      <c r="L27" s="364">
        <v>1.1999999999999993</v>
      </c>
    </row>
    <row r="28" spans="1:12" s="110" customFormat="1" ht="15" customHeight="1" x14ac:dyDescent="0.2">
      <c r="A28" s="365" t="s">
        <v>113</v>
      </c>
      <c r="B28" s="366" t="s">
        <v>108</v>
      </c>
      <c r="C28" s="362"/>
      <c r="D28" s="362"/>
      <c r="E28" s="363"/>
      <c r="F28" s="542">
        <v>44.9</v>
      </c>
      <c r="G28" s="542">
        <v>51.7</v>
      </c>
      <c r="H28" s="542">
        <v>43.5</v>
      </c>
      <c r="I28" s="542">
        <v>49.1</v>
      </c>
      <c r="J28" s="542">
        <v>38.9</v>
      </c>
      <c r="K28" s="543" t="s">
        <v>349</v>
      </c>
      <c r="L28" s="364">
        <v>6</v>
      </c>
    </row>
    <row r="29" spans="1:12" s="110" customFormat="1" ht="11.25" x14ac:dyDescent="0.2">
      <c r="A29" s="365"/>
      <c r="B29" s="366" t="s">
        <v>109</v>
      </c>
      <c r="C29" s="362"/>
      <c r="D29" s="362"/>
      <c r="E29" s="363"/>
      <c r="F29" s="542">
        <v>26.1</v>
      </c>
      <c r="G29" s="542">
        <v>32.700000000000003</v>
      </c>
      <c r="H29" s="542">
        <v>32</v>
      </c>
      <c r="I29" s="542">
        <v>26.6</v>
      </c>
      <c r="J29" s="544">
        <v>23.6</v>
      </c>
      <c r="K29" s="543" t="s">
        <v>349</v>
      </c>
      <c r="L29" s="364">
        <v>2.5</v>
      </c>
    </row>
    <row r="30" spans="1:12" s="110" customFormat="1" ht="15" customHeight="1" x14ac:dyDescent="0.2">
      <c r="A30" s="365"/>
      <c r="B30" s="366" t="s">
        <v>110</v>
      </c>
      <c r="C30" s="362"/>
      <c r="D30" s="362"/>
      <c r="E30" s="363"/>
      <c r="F30" s="542">
        <v>16.7</v>
      </c>
      <c r="G30" s="542">
        <v>21.9</v>
      </c>
      <c r="H30" s="542">
        <v>26</v>
      </c>
      <c r="I30" s="542">
        <v>19.399999999999999</v>
      </c>
      <c r="J30" s="542">
        <v>15.4</v>
      </c>
      <c r="K30" s="543" t="s">
        <v>349</v>
      </c>
      <c r="L30" s="364">
        <v>1.2999999999999989</v>
      </c>
    </row>
    <row r="31" spans="1:12" s="110" customFormat="1" ht="15" customHeight="1" x14ac:dyDescent="0.2">
      <c r="A31" s="365"/>
      <c r="B31" s="366" t="s">
        <v>111</v>
      </c>
      <c r="C31" s="362"/>
      <c r="D31" s="362"/>
      <c r="E31" s="363"/>
      <c r="F31" s="542">
        <v>20.7</v>
      </c>
      <c r="G31" s="542">
        <v>23.3</v>
      </c>
      <c r="H31" s="542">
        <v>26.1</v>
      </c>
      <c r="I31" s="542">
        <v>20</v>
      </c>
      <c r="J31" s="542">
        <v>50</v>
      </c>
      <c r="K31" s="543" t="s">
        <v>349</v>
      </c>
      <c r="L31" s="364">
        <v>-29.3</v>
      </c>
    </row>
    <row r="32" spans="1:12" s="110" customFormat="1" ht="15" customHeight="1" x14ac:dyDescent="0.2">
      <c r="A32" s="367" t="s">
        <v>113</v>
      </c>
      <c r="B32" s="368" t="s">
        <v>181</v>
      </c>
      <c r="C32" s="362"/>
      <c r="D32" s="362"/>
      <c r="E32" s="363"/>
      <c r="F32" s="542">
        <v>26.5</v>
      </c>
      <c r="G32" s="542">
        <v>33.5</v>
      </c>
      <c r="H32" s="542">
        <v>33</v>
      </c>
      <c r="I32" s="542">
        <v>25.7</v>
      </c>
      <c r="J32" s="544">
        <v>23.2</v>
      </c>
      <c r="K32" s="543" t="s">
        <v>349</v>
      </c>
      <c r="L32" s="364">
        <v>3.3000000000000007</v>
      </c>
    </row>
    <row r="33" spans="1:12" s="110" customFormat="1" ht="15" customHeight="1" x14ac:dyDescent="0.2">
      <c r="A33" s="367"/>
      <c r="B33" s="368" t="s">
        <v>182</v>
      </c>
      <c r="C33" s="362"/>
      <c r="D33" s="362"/>
      <c r="E33" s="363"/>
      <c r="F33" s="542">
        <v>33</v>
      </c>
      <c r="G33" s="542">
        <v>37.700000000000003</v>
      </c>
      <c r="H33" s="542">
        <v>39.1</v>
      </c>
      <c r="I33" s="542">
        <v>37.1</v>
      </c>
      <c r="J33" s="542">
        <v>32</v>
      </c>
      <c r="K33" s="543" t="s">
        <v>349</v>
      </c>
      <c r="L33" s="364">
        <v>1</v>
      </c>
    </row>
    <row r="34" spans="1:12" s="369" customFormat="1" ht="15" customHeight="1" x14ac:dyDescent="0.2">
      <c r="A34" s="367" t="s">
        <v>113</v>
      </c>
      <c r="B34" s="368" t="s">
        <v>116</v>
      </c>
      <c r="C34" s="362"/>
      <c r="D34" s="362"/>
      <c r="E34" s="363"/>
      <c r="F34" s="542">
        <v>25.5</v>
      </c>
      <c r="G34" s="542">
        <v>33.6</v>
      </c>
      <c r="H34" s="542">
        <v>33.5</v>
      </c>
      <c r="I34" s="542">
        <v>27.5</v>
      </c>
      <c r="J34" s="542">
        <v>24.1</v>
      </c>
      <c r="K34" s="543" t="s">
        <v>349</v>
      </c>
      <c r="L34" s="364">
        <v>1.3999999999999986</v>
      </c>
    </row>
    <row r="35" spans="1:12" s="369" customFormat="1" ht="11.25" x14ac:dyDescent="0.2">
      <c r="A35" s="370"/>
      <c r="B35" s="371" t="s">
        <v>117</v>
      </c>
      <c r="C35" s="372"/>
      <c r="D35" s="372"/>
      <c r="E35" s="373"/>
      <c r="F35" s="545">
        <v>45</v>
      </c>
      <c r="G35" s="545">
        <v>39.9</v>
      </c>
      <c r="H35" s="545">
        <v>42.6</v>
      </c>
      <c r="I35" s="545">
        <v>39.4</v>
      </c>
      <c r="J35" s="546">
        <v>38.6</v>
      </c>
      <c r="K35" s="547" t="s">
        <v>349</v>
      </c>
      <c r="L35" s="374">
        <v>6.3999999999999986</v>
      </c>
    </row>
    <row r="36" spans="1:12" s="369" customFormat="1" ht="15.95" customHeight="1" x14ac:dyDescent="0.2">
      <c r="A36" s="375" t="s">
        <v>350</v>
      </c>
      <c r="B36" s="376"/>
      <c r="C36" s="377"/>
      <c r="D36" s="376"/>
      <c r="E36" s="378"/>
      <c r="F36" s="548">
        <v>2241</v>
      </c>
      <c r="G36" s="548">
        <v>1445</v>
      </c>
      <c r="H36" s="548">
        <v>1804</v>
      </c>
      <c r="I36" s="548">
        <v>1917</v>
      </c>
      <c r="J36" s="548">
        <v>2709</v>
      </c>
      <c r="K36" s="549">
        <v>-468</v>
      </c>
      <c r="L36" s="380">
        <v>-17.275747508305649</v>
      </c>
    </row>
    <row r="37" spans="1:12" s="369" customFormat="1" ht="15.95" customHeight="1" x14ac:dyDescent="0.2">
      <c r="A37" s="381"/>
      <c r="B37" s="382" t="s">
        <v>113</v>
      </c>
      <c r="C37" s="382" t="s">
        <v>351</v>
      </c>
      <c r="D37" s="382"/>
      <c r="E37" s="383"/>
      <c r="F37" s="548">
        <v>636</v>
      </c>
      <c r="G37" s="548">
        <v>506</v>
      </c>
      <c r="H37" s="548">
        <v>631</v>
      </c>
      <c r="I37" s="548">
        <v>565</v>
      </c>
      <c r="J37" s="548">
        <v>704</v>
      </c>
      <c r="K37" s="549">
        <v>-68</v>
      </c>
      <c r="L37" s="380">
        <v>-9.6590909090909083</v>
      </c>
    </row>
    <row r="38" spans="1:12" s="369" customFormat="1" ht="15.95" customHeight="1" x14ac:dyDescent="0.2">
      <c r="A38" s="381"/>
      <c r="B38" s="384" t="s">
        <v>105</v>
      </c>
      <c r="C38" s="384" t="s">
        <v>106</v>
      </c>
      <c r="D38" s="385"/>
      <c r="E38" s="383"/>
      <c r="F38" s="548">
        <v>1432</v>
      </c>
      <c r="G38" s="548">
        <v>782</v>
      </c>
      <c r="H38" s="548">
        <v>1001</v>
      </c>
      <c r="I38" s="548">
        <v>1195</v>
      </c>
      <c r="J38" s="550">
        <v>1604</v>
      </c>
      <c r="K38" s="549">
        <v>-172</v>
      </c>
      <c r="L38" s="380">
        <v>-10.723192019950124</v>
      </c>
    </row>
    <row r="39" spans="1:12" s="369" customFormat="1" ht="15.95" customHeight="1" x14ac:dyDescent="0.2">
      <c r="A39" s="381"/>
      <c r="B39" s="385"/>
      <c r="C39" s="382" t="s">
        <v>352</v>
      </c>
      <c r="D39" s="385"/>
      <c r="E39" s="383"/>
      <c r="F39" s="548">
        <v>381</v>
      </c>
      <c r="G39" s="548">
        <v>274</v>
      </c>
      <c r="H39" s="548">
        <v>337</v>
      </c>
      <c r="I39" s="548">
        <v>295</v>
      </c>
      <c r="J39" s="548">
        <v>369</v>
      </c>
      <c r="K39" s="549">
        <v>12</v>
      </c>
      <c r="L39" s="380">
        <v>3.2520325203252032</v>
      </c>
    </row>
    <row r="40" spans="1:12" s="369" customFormat="1" ht="15.95" customHeight="1" x14ac:dyDescent="0.2">
      <c r="A40" s="381"/>
      <c r="B40" s="384"/>
      <c r="C40" s="384" t="s">
        <v>107</v>
      </c>
      <c r="D40" s="385"/>
      <c r="E40" s="383"/>
      <c r="F40" s="548">
        <v>809</v>
      </c>
      <c r="G40" s="548">
        <v>663</v>
      </c>
      <c r="H40" s="548">
        <v>803</v>
      </c>
      <c r="I40" s="548">
        <v>722</v>
      </c>
      <c r="J40" s="548">
        <v>1105</v>
      </c>
      <c r="K40" s="549">
        <v>-296</v>
      </c>
      <c r="L40" s="380">
        <v>-26.787330316742082</v>
      </c>
    </row>
    <row r="41" spans="1:12" s="369" customFormat="1" ht="24" customHeight="1" x14ac:dyDescent="0.2">
      <c r="A41" s="381"/>
      <c r="B41" s="385"/>
      <c r="C41" s="382" t="s">
        <v>352</v>
      </c>
      <c r="D41" s="385"/>
      <c r="E41" s="383"/>
      <c r="F41" s="548">
        <v>255</v>
      </c>
      <c r="G41" s="548">
        <v>232</v>
      </c>
      <c r="H41" s="548">
        <v>294</v>
      </c>
      <c r="I41" s="548">
        <v>270</v>
      </c>
      <c r="J41" s="550">
        <v>335</v>
      </c>
      <c r="K41" s="549">
        <v>-80</v>
      </c>
      <c r="L41" s="380">
        <v>-23.880597014925375</v>
      </c>
    </row>
    <row r="42" spans="1:12" s="110" customFormat="1" ht="15" customHeight="1" x14ac:dyDescent="0.2">
      <c r="A42" s="381"/>
      <c r="B42" s="384" t="s">
        <v>113</v>
      </c>
      <c r="C42" s="384" t="s">
        <v>353</v>
      </c>
      <c r="D42" s="385"/>
      <c r="E42" s="383"/>
      <c r="F42" s="548">
        <v>425</v>
      </c>
      <c r="G42" s="548">
        <v>269</v>
      </c>
      <c r="H42" s="548">
        <v>556</v>
      </c>
      <c r="I42" s="548">
        <v>330</v>
      </c>
      <c r="J42" s="548">
        <v>568</v>
      </c>
      <c r="K42" s="549">
        <v>-143</v>
      </c>
      <c r="L42" s="380">
        <v>-25.176056338028168</v>
      </c>
    </row>
    <row r="43" spans="1:12" s="110" customFormat="1" ht="15" customHeight="1" x14ac:dyDescent="0.2">
      <c r="A43" s="381"/>
      <c r="B43" s="385"/>
      <c r="C43" s="382" t="s">
        <v>352</v>
      </c>
      <c r="D43" s="385"/>
      <c r="E43" s="383"/>
      <c r="F43" s="548">
        <v>191</v>
      </c>
      <c r="G43" s="548">
        <v>139</v>
      </c>
      <c r="H43" s="548">
        <v>242</v>
      </c>
      <c r="I43" s="548">
        <v>162</v>
      </c>
      <c r="J43" s="548">
        <v>221</v>
      </c>
      <c r="K43" s="549">
        <v>-30</v>
      </c>
      <c r="L43" s="380">
        <v>-13.574660633484163</v>
      </c>
    </row>
    <row r="44" spans="1:12" s="110" customFormat="1" ht="15" customHeight="1" x14ac:dyDescent="0.2">
      <c r="A44" s="381"/>
      <c r="B44" s="384"/>
      <c r="C44" s="366" t="s">
        <v>109</v>
      </c>
      <c r="D44" s="385"/>
      <c r="E44" s="383"/>
      <c r="F44" s="548">
        <v>1494</v>
      </c>
      <c r="G44" s="548">
        <v>1009</v>
      </c>
      <c r="H44" s="548">
        <v>1071</v>
      </c>
      <c r="I44" s="548">
        <v>1314</v>
      </c>
      <c r="J44" s="550">
        <v>1796</v>
      </c>
      <c r="K44" s="549">
        <v>-302</v>
      </c>
      <c r="L44" s="380">
        <v>-16.815144766146993</v>
      </c>
    </row>
    <row r="45" spans="1:12" s="110" customFormat="1" ht="15" customHeight="1" x14ac:dyDescent="0.2">
      <c r="A45" s="381"/>
      <c r="B45" s="385"/>
      <c r="C45" s="382" t="s">
        <v>352</v>
      </c>
      <c r="D45" s="385"/>
      <c r="E45" s="383"/>
      <c r="F45" s="548">
        <v>390</v>
      </c>
      <c r="G45" s="548">
        <v>330</v>
      </c>
      <c r="H45" s="548">
        <v>343</v>
      </c>
      <c r="I45" s="548">
        <v>350</v>
      </c>
      <c r="J45" s="548">
        <v>423</v>
      </c>
      <c r="K45" s="549">
        <v>-33</v>
      </c>
      <c r="L45" s="380">
        <v>-7.8014184397163122</v>
      </c>
    </row>
    <row r="46" spans="1:12" s="110" customFormat="1" ht="15" customHeight="1" x14ac:dyDescent="0.2">
      <c r="A46" s="381"/>
      <c r="B46" s="384"/>
      <c r="C46" s="366" t="s">
        <v>110</v>
      </c>
      <c r="D46" s="385"/>
      <c r="E46" s="383"/>
      <c r="F46" s="548">
        <v>293</v>
      </c>
      <c r="G46" s="548">
        <v>137</v>
      </c>
      <c r="H46" s="548">
        <v>154</v>
      </c>
      <c r="I46" s="548">
        <v>258</v>
      </c>
      <c r="J46" s="548">
        <v>325</v>
      </c>
      <c r="K46" s="549">
        <v>-32</v>
      </c>
      <c r="L46" s="380">
        <v>-9.8461538461538467</v>
      </c>
    </row>
    <row r="47" spans="1:12" s="110" customFormat="1" ht="15" customHeight="1" x14ac:dyDescent="0.2">
      <c r="A47" s="381"/>
      <c r="B47" s="385"/>
      <c r="C47" s="382" t="s">
        <v>352</v>
      </c>
      <c r="D47" s="385"/>
      <c r="E47" s="383"/>
      <c r="F47" s="548">
        <v>49</v>
      </c>
      <c r="G47" s="548">
        <v>30</v>
      </c>
      <c r="H47" s="548">
        <v>40</v>
      </c>
      <c r="I47" s="548">
        <v>50</v>
      </c>
      <c r="J47" s="550">
        <v>50</v>
      </c>
      <c r="K47" s="549">
        <v>-1</v>
      </c>
      <c r="L47" s="380">
        <v>-2</v>
      </c>
    </row>
    <row r="48" spans="1:12" s="110" customFormat="1" ht="15" customHeight="1" x14ac:dyDescent="0.2">
      <c r="A48" s="381"/>
      <c r="B48" s="385"/>
      <c r="C48" s="366" t="s">
        <v>111</v>
      </c>
      <c r="D48" s="386"/>
      <c r="E48" s="387"/>
      <c r="F48" s="548">
        <v>29</v>
      </c>
      <c r="G48" s="548">
        <v>30</v>
      </c>
      <c r="H48" s="548">
        <v>23</v>
      </c>
      <c r="I48" s="548">
        <v>15</v>
      </c>
      <c r="J48" s="548">
        <v>20</v>
      </c>
      <c r="K48" s="549">
        <v>9</v>
      </c>
      <c r="L48" s="380">
        <v>45</v>
      </c>
    </row>
    <row r="49" spans="1:12" s="110" customFormat="1" ht="15" customHeight="1" x14ac:dyDescent="0.2">
      <c r="A49" s="381"/>
      <c r="B49" s="385"/>
      <c r="C49" s="382" t="s">
        <v>352</v>
      </c>
      <c r="D49" s="385"/>
      <c r="E49" s="383"/>
      <c r="F49" s="548">
        <v>6</v>
      </c>
      <c r="G49" s="548">
        <v>7</v>
      </c>
      <c r="H49" s="548">
        <v>6</v>
      </c>
      <c r="I49" s="548">
        <v>3</v>
      </c>
      <c r="J49" s="548">
        <v>10</v>
      </c>
      <c r="K49" s="549">
        <v>-4</v>
      </c>
      <c r="L49" s="380">
        <v>-40</v>
      </c>
    </row>
    <row r="50" spans="1:12" s="110" customFormat="1" ht="15" customHeight="1" x14ac:dyDescent="0.2">
      <c r="A50" s="381"/>
      <c r="B50" s="384" t="s">
        <v>113</v>
      </c>
      <c r="C50" s="382" t="s">
        <v>181</v>
      </c>
      <c r="D50" s="385"/>
      <c r="E50" s="383"/>
      <c r="F50" s="548">
        <v>1587</v>
      </c>
      <c r="G50" s="548">
        <v>920</v>
      </c>
      <c r="H50" s="548">
        <v>1218</v>
      </c>
      <c r="I50" s="548">
        <v>1286</v>
      </c>
      <c r="J50" s="550">
        <v>1853</v>
      </c>
      <c r="K50" s="549">
        <v>-266</v>
      </c>
      <c r="L50" s="380">
        <v>-14.355099838100378</v>
      </c>
    </row>
    <row r="51" spans="1:12" s="110" customFormat="1" ht="15" customHeight="1" x14ac:dyDescent="0.2">
      <c r="A51" s="381"/>
      <c r="B51" s="385"/>
      <c r="C51" s="382" t="s">
        <v>352</v>
      </c>
      <c r="D51" s="385"/>
      <c r="E51" s="383"/>
      <c r="F51" s="548">
        <v>420</v>
      </c>
      <c r="G51" s="548">
        <v>308</v>
      </c>
      <c r="H51" s="548">
        <v>402</v>
      </c>
      <c r="I51" s="548">
        <v>331</v>
      </c>
      <c r="J51" s="548">
        <v>430</v>
      </c>
      <c r="K51" s="549">
        <v>-10</v>
      </c>
      <c r="L51" s="380">
        <v>-2.3255813953488373</v>
      </c>
    </row>
    <row r="52" spans="1:12" s="110" customFormat="1" ht="15" customHeight="1" x14ac:dyDescent="0.2">
      <c r="A52" s="381"/>
      <c r="B52" s="384"/>
      <c r="C52" s="382" t="s">
        <v>182</v>
      </c>
      <c r="D52" s="385"/>
      <c r="E52" s="383"/>
      <c r="F52" s="548">
        <v>654</v>
      </c>
      <c r="G52" s="548">
        <v>525</v>
      </c>
      <c r="H52" s="548">
        <v>586</v>
      </c>
      <c r="I52" s="548">
        <v>631</v>
      </c>
      <c r="J52" s="548">
        <v>856</v>
      </c>
      <c r="K52" s="549">
        <v>-202</v>
      </c>
      <c r="L52" s="380">
        <v>-23.598130841121495</v>
      </c>
    </row>
    <row r="53" spans="1:12" s="269" customFormat="1" ht="11.25" customHeight="1" x14ac:dyDescent="0.2">
      <c r="A53" s="381"/>
      <c r="B53" s="385"/>
      <c r="C53" s="382" t="s">
        <v>352</v>
      </c>
      <c r="D53" s="385"/>
      <c r="E53" s="383"/>
      <c r="F53" s="548">
        <v>216</v>
      </c>
      <c r="G53" s="548">
        <v>198</v>
      </c>
      <c r="H53" s="548">
        <v>229</v>
      </c>
      <c r="I53" s="548">
        <v>234</v>
      </c>
      <c r="J53" s="550">
        <v>274</v>
      </c>
      <c r="K53" s="549">
        <v>-58</v>
      </c>
      <c r="L53" s="380">
        <v>-21.167883211678831</v>
      </c>
    </row>
    <row r="54" spans="1:12" s="151" customFormat="1" ht="12.75" customHeight="1" x14ac:dyDescent="0.2">
      <c r="A54" s="381"/>
      <c r="B54" s="384" t="s">
        <v>113</v>
      </c>
      <c r="C54" s="384" t="s">
        <v>116</v>
      </c>
      <c r="D54" s="385"/>
      <c r="E54" s="383"/>
      <c r="F54" s="548">
        <v>1908</v>
      </c>
      <c r="G54" s="548">
        <v>1136</v>
      </c>
      <c r="H54" s="548">
        <v>1508</v>
      </c>
      <c r="I54" s="548">
        <v>1596</v>
      </c>
      <c r="J54" s="548">
        <v>2349</v>
      </c>
      <c r="K54" s="549">
        <v>-441</v>
      </c>
      <c r="L54" s="380">
        <v>-18.773946360153257</v>
      </c>
    </row>
    <row r="55" spans="1:12" ht="11.25" x14ac:dyDescent="0.2">
      <c r="A55" s="381"/>
      <c r="B55" s="385"/>
      <c r="C55" s="382" t="s">
        <v>352</v>
      </c>
      <c r="D55" s="385"/>
      <c r="E55" s="383"/>
      <c r="F55" s="548">
        <v>486</v>
      </c>
      <c r="G55" s="548">
        <v>382</v>
      </c>
      <c r="H55" s="548">
        <v>505</v>
      </c>
      <c r="I55" s="548">
        <v>439</v>
      </c>
      <c r="J55" s="548">
        <v>565</v>
      </c>
      <c r="K55" s="549">
        <v>-79</v>
      </c>
      <c r="L55" s="380">
        <v>-13.982300884955752</v>
      </c>
    </row>
    <row r="56" spans="1:12" ht="14.25" customHeight="1" x14ac:dyDescent="0.2">
      <c r="A56" s="381"/>
      <c r="B56" s="385"/>
      <c r="C56" s="384" t="s">
        <v>117</v>
      </c>
      <c r="D56" s="385"/>
      <c r="E56" s="383"/>
      <c r="F56" s="548">
        <v>331</v>
      </c>
      <c r="G56" s="548">
        <v>308</v>
      </c>
      <c r="H56" s="548">
        <v>296</v>
      </c>
      <c r="I56" s="548">
        <v>320</v>
      </c>
      <c r="J56" s="548">
        <v>360</v>
      </c>
      <c r="K56" s="549">
        <v>-29</v>
      </c>
      <c r="L56" s="380">
        <v>-8.0555555555555554</v>
      </c>
    </row>
    <row r="57" spans="1:12" ht="18.75" customHeight="1" x14ac:dyDescent="0.2">
      <c r="A57" s="388"/>
      <c r="B57" s="389"/>
      <c r="C57" s="390" t="s">
        <v>352</v>
      </c>
      <c r="D57" s="389"/>
      <c r="E57" s="391"/>
      <c r="F57" s="551">
        <v>149</v>
      </c>
      <c r="G57" s="552">
        <v>123</v>
      </c>
      <c r="H57" s="552">
        <v>126</v>
      </c>
      <c r="I57" s="552">
        <v>126</v>
      </c>
      <c r="J57" s="552">
        <v>139</v>
      </c>
      <c r="K57" s="553">
        <f t="shared" ref="K57" si="0">IF(OR(F57=".",J57=".")=TRUE,".",IF(OR(F57="*",J57="*")=TRUE,"*",IF(AND(F57="-",J57="-")=TRUE,"-",IF(AND(ISNUMBER(J57),ISNUMBER(F57))=TRUE,IF(F57-J57=0,0,F57-J57),IF(ISNUMBER(F57)=TRUE,F57,-J57)))))</f>
        <v>10</v>
      </c>
      <c r="L57" s="392">
        <f t="shared" ref="L57" si="1">IF(K57 =".",".",IF(K57 ="*","*",IF(K57="-","-",IF(K57=0,0,IF(OR(J57="-",J57=".",F57="-",F57=".")=TRUE,"X",IF(J57=0,"0,0",IF(ABS(K57*100/J57)&gt;250,".X",(K57*100/J57))))))))</f>
        <v>7.1942446043165464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2306</v>
      </c>
      <c r="E11" s="114">
        <v>1552</v>
      </c>
      <c r="F11" s="114">
        <v>2480</v>
      </c>
      <c r="G11" s="114">
        <v>1956</v>
      </c>
      <c r="H11" s="140">
        <v>2799</v>
      </c>
      <c r="I11" s="115">
        <v>-493</v>
      </c>
      <c r="J11" s="116">
        <v>-17.613433369060377</v>
      </c>
    </row>
    <row r="12" spans="1:15" s="110" customFormat="1" ht="24.95" customHeight="1" x14ac:dyDescent="0.2">
      <c r="A12" s="193" t="s">
        <v>132</v>
      </c>
      <c r="B12" s="194" t="s">
        <v>133</v>
      </c>
      <c r="C12" s="113">
        <v>1.4744145706851692</v>
      </c>
      <c r="D12" s="115">
        <v>34</v>
      </c>
      <c r="E12" s="114" t="s">
        <v>513</v>
      </c>
      <c r="F12" s="114" t="s">
        <v>513</v>
      </c>
      <c r="G12" s="114" t="s">
        <v>513</v>
      </c>
      <c r="H12" s="140" t="s">
        <v>513</v>
      </c>
      <c r="I12" s="115" t="s">
        <v>513</v>
      </c>
      <c r="J12" s="116" t="s">
        <v>513</v>
      </c>
    </row>
    <row r="13" spans="1:15" s="110" customFormat="1" ht="24.95" customHeight="1" x14ac:dyDescent="0.2">
      <c r="A13" s="193" t="s">
        <v>134</v>
      </c>
      <c r="B13" s="199" t="s">
        <v>214</v>
      </c>
      <c r="C13" s="113">
        <v>1.6912402428447528</v>
      </c>
      <c r="D13" s="115">
        <v>39</v>
      </c>
      <c r="E13" s="114" t="s">
        <v>513</v>
      </c>
      <c r="F13" s="114">
        <v>34</v>
      </c>
      <c r="G13" s="114" t="s">
        <v>513</v>
      </c>
      <c r="H13" s="140" t="s">
        <v>513</v>
      </c>
      <c r="I13" s="115" t="s">
        <v>513</v>
      </c>
      <c r="J13" s="116" t="s">
        <v>513</v>
      </c>
    </row>
    <row r="14" spans="1:15" s="287" customFormat="1" ht="24.95" customHeight="1" x14ac:dyDescent="0.2">
      <c r="A14" s="193" t="s">
        <v>215</v>
      </c>
      <c r="B14" s="199" t="s">
        <v>137</v>
      </c>
      <c r="C14" s="113">
        <v>24.154379878577625</v>
      </c>
      <c r="D14" s="115">
        <v>557</v>
      </c>
      <c r="E14" s="114">
        <v>376</v>
      </c>
      <c r="F14" s="114">
        <v>733</v>
      </c>
      <c r="G14" s="114">
        <v>502</v>
      </c>
      <c r="H14" s="140">
        <v>954</v>
      </c>
      <c r="I14" s="115">
        <v>-397</v>
      </c>
      <c r="J14" s="116">
        <v>-41.614255765199161</v>
      </c>
      <c r="K14" s="110"/>
      <c r="L14" s="110"/>
      <c r="M14" s="110"/>
      <c r="N14" s="110"/>
      <c r="O14" s="110"/>
    </row>
    <row r="15" spans="1:15" s="110" customFormat="1" ht="24.95" customHeight="1" x14ac:dyDescent="0.2">
      <c r="A15" s="193" t="s">
        <v>216</v>
      </c>
      <c r="B15" s="199" t="s">
        <v>217</v>
      </c>
      <c r="C15" s="113">
        <v>7.3720728534258457</v>
      </c>
      <c r="D15" s="115">
        <v>170</v>
      </c>
      <c r="E15" s="114">
        <v>198</v>
      </c>
      <c r="F15" s="114">
        <v>265</v>
      </c>
      <c r="G15" s="114">
        <v>211</v>
      </c>
      <c r="H15" s="140">
        <v>570</v>
      </c>
      <c r="I15" s="115">
        <v>-400</v>
      </c>
      <c r="J15" s="116">
        <v>-70.175438596491233</v>
      </c>
    </row>
    <row r="16" spans="1:15" s="287" customFormat="1" ht="24.95" customHeight="1" x14ac:dyDescent="0.2">
      <c r="A16" s="193" t="s">
        <v>218</v>
      </c>
      <c r="B16" s="199" t="s">
        <v>141</v>
      </c>
      <c r="C16" s="113">
        <v>6.9817866435385953</v>
      </c>
      <c r="D16" s="115">
        <v>161</v>
      </c>
      <c r="E16" s="114">
        <v>107</v>
      </c>
      <c r="F16" s="114">
        <v>210</v>
      </c>
      <c r="G16" s="114">
        <v>148</v>
      </c>
      <c r="H16" s="140">
        <v>166</v>
      </c>
      <c r="I16" s="115">
        <v>-5</v>
      </c>
      <c r="J16" s="116">
        <v>-3.0120481927710845</v>
      </c>
      <c r="K16" s="110"/>
      <c r="L16" s="110"/>
      <c r="M16" s="110"/>
      <c r="N16" s="110"/>
      <c r="O16" s="110"/>
    </row>
    <row r="17" spans="1:15" s="110" customFormat="1" ht="24.95" customHeight="1" x14ac:dyDescent="0.2">
      <c r="A17" s="193" t="s">
        <v>142</v>
      </c>
      <c r="B17" s="199" t="s">
        <v>220</v>
      </c>
      <c r="C17" s="113">
        <v>9.8005203816131825</v>
      </c>
      <c r="D17" s="115">
        <v>226</v>
      </c>
      <c r="E17" s="114">
        <v>71</v>
      </c>
      <c r="F17" s="114">
        <v>258</v>
      </c>
      <c r="G17" s="114">
        <v>143</v>
      </c>
      <c r="H17" s="140">
        <v>218</v>
      </c>
      <c r="I17" s="115">
        <v>8</v>
      </c>
      <c r="J17" s="116">
        <v>3.669724770642202</v>
      </c>
    </row>
    <row r="18" spans="1:15" s="287" customFormat="1" ht="24.95" customHeight="1" x14ac:dyDescent="0.2">
      <c r="A18" s="201" t="s">
        <v>144</v>
      </c>
      <c r="B18" s="202" t="s">
        <v>145</v>
      </c>
      <c r="C18" s="113">
        <v>15.134431916738942</v>
      </c>
      <c r="D18" s="115">
        <v>349</v>
      </c>
      <c r="E18" s="114">
        <v>86</v>
      </c>
      <c r="F18" s="114">
        <v>208</v>
      </c>
      <c r="G18" s="114">
        <v>368</v>
      </c>
      <c r="H18" s="140">
        <v>330</v>
      </c>
      <c r="I18" s="115">
        <v>19</v>
      </c>
      <c r="J18" s="116">
        <v>5.7575757575757578</v>
      </c>
      <c r="K18" s="110"/>
      <c r="L18" s="110"/>
      <c r="M18" s="110"/>
      <c r="N18" s="110"/>
      <c r="O18" s="110"/>
    </row>
    <row r="19" spans="1:15" s="110" customFormat="1" ht="24.95" customHeight="1" x14ac:dyDescent="0.2">
      <c r="A19" s="193" t="s">
        <v>146</v>
      </c>
      <c r="B19" s="199" t="s">
        <v>147</v>
      </c>
      <c r="C19" s="113">
        <v>16.825672159583696</v>
      </c>
      <c r="D19" s="115">
        <v>388</v>
      </c>
      <c r="E19" s="114">
        <v>277</v>
      </c>
      <c r="F19" s="114">
        <v>413</v>
      </c>
      <c r="G19" s="114">
        <v>283</v>
      </c>
      <c r="H19" s="140">
        <v>594</v>
      </c>
      <c r="I19" s="115">
        <v>-206</v>
      </c>
      <c r="J19" s="116">
        <v>-34.680134680134678</v>
      </c>
    </row>
    <row r="20" spans="1:15" s="287" customFormat="1" ht="24.95" customHeight="1" x14ac:dyDescent="0.2">
      <c r="A20" s="193" t="s">
        <v>148</v>
      </c>
      <c r="B20" s="199" t="s">
        <v>149</v>
      </c>
      <c r="C20" s="113">
        <v>6.7649609713790113</v>
      </c>
      <c r="D20" s="115">
        <v>156</v>
      </c>
      <c r="E20" s="114">
        <v>183</v>
      </c>
      <c r="F20" s="114">
        <v>189</v>
      </c>
      <c r="G20" s="114">
        <v>143</v>
      </c>
      <c r="H20" s="140">
        <v>203</v>
      </c>
      <c r="I20" s="115">
        <v>-47</v>
      </c>
      <c r="J20" s="116">
        <v>-23.152709359605911</v>
      </c>
      <c r="K20" s="110"/>
      <c r="L20" s="110"/>
      <c r="M20" s="110"/>
      <c r="N20" s="110"/>
      <c r="O20" s="110"/>
    </row>
    <row r="21" spans="1:15" s="110" customFormat="1" ht="24.95" customHeight="1" x14ac:dyDescent="0.2">
      <c r="A21" s="201" t="s">
        <v>150</v>
      </c>
      <c r="B21" s="202" t="s">
        <v>151</v>
      </c>
      <c r="C21" s="113">
        <v>4.24978317432784</v>
      </c>
      <c r="D21" s="115">
        <v>98</v>
      </c>
      <c r="E21" s="114">
        <v>106</v>
      </c>
      <c r="F21" s="114">
        <v>99</v>
      </c>
      <c r="G21" s="114">
        <v>116</v>
      </c>
      <c r="H21" s="140">
        <v>99</v>
      </c>
      <c r="I21" s="115">
        <v>-1</v>
      </c>
      <c r="J21" s="116">
        <v>-1.0101010101010102</v>
      </c>
    </row>
    <row r="22" spans="1:15" s="110" customFormat="1" ht="24.95" customHeight="1" x14ac:dyDescent="0.2">
      <c r="A22" s="201" t="s">
        <v>152</v>
      </c>
      <c r="B22" s="199" t="s">
        <v>153</v>
      </c>
      <c r="C22" s="113">
        <v>5.1170858629661753</v>
      </c>
      <c r="D22" s="115">
        <v>118</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0.56374674761491761</v>
      </c>
      <c r="D23" s="115">
        <v>13</v>
      </c>
      <c r="E23" s="114">
        <v>3</v>
      </c>
      <c r="F23" s="114">
        <v>17</v>
      </c>
      <c r="G23" s="114">
        <v>4</v>
      </c>
      <c r="H23" s="140">
        <v>29</v>
      </c>
      <c r="I23" s="115">
        <v>-16</v>
      </c>
      <c r="J23" s="116">
        <v>-55.172413793103445</v>
      </c>
    </row>
    <row r="24" spans="1:15" s="110" customFormat="1" ht="24.95" customHeight="1" x14ac:dyDescent="0.2">
      <c r="A24" s="193" t="s">
        <v>156</v>
      </c>
      <c r="B24" s="199" t="s">
        <v>221</v>
      </c>
      <c r="C24" s="113">
        <v>3.4692107545533393</v>
      </c>
      <c r="D24" s="115">
        <v>80</v>
      </c>
      <c r="E24" s="114">
        <v>43</v>
      </c>
      <c r="F24" s="114">
        <v>87</v>
      </c>
      <c r="G24" s="114">
        <v>61</v>
      </c>
      <c r="H24" s="140">
        <v>89</v>
      </c>
      <c r="I24" s="115">
        <v>-9</v>
      </c>
      <c r="J24" s="116">
        <v>-10.112359550561798</v>
      </c>
    </row>
    <row r="25" spans="1:15" s="110" customFormat="1" ht="24.95" customHeight="1" x14ac:dyDescent="0.2">
      <c r="A25" s="193" t="s">
        <v>222</v>
      </c>
      <c r="B25" s="204" t="s">
        <v>159</v>
      </c>
      <c r="C25" s="113">
        <v>4.1196877710320905</v>
      </c>
      <c r="D25" s="115">
        <v>95</v>
      </c>
      <c r="E25" s="114">
        <v>55</v>
      </c>
      <c r="F25" s="114">
        <v>84</v>
      </c>
      <c r="G25" s="114">
        <v>91</v>
      </c>
      <c r="H25" s="140">
        <v>65</v>
      </c>
      <c r="I25" s="115">
        <v>30</v>
      </c>
      <c r="J25" s="116">
        <v>46.153846153846153</v>
      </c>
    </row>
    <row r="26" spans="1:15" s="110" customFormat="1" ht="24.95" customHeight="1" x14ac:dyDescent="0.2">
      <c r="A26" s="201">
        <v>782.78300000000002</v>
      </c>
      <c r="B26" s="203" t="s">
        <v>160</v>
      </c>
      <c r="C26" s="113">
        <v>0.82393755420641801</v>
      </c>
      <c r="D26" s="115">
        <v>19</v>
      </c>
      <c r="E26" s="114" t="s">
        <v>513</v>
      </c>
      <c r="F26" s="114" t="s">
        <v>513</v>
      </c>
      <c r="G26" s="114" t="s">
        <v>513</v>
      </c>
      <c r="H26" s="140" t="s">
        <v>513</v>
      </c>
      <c r="I26" s="115" t="s">
        <v>513</v>
      </c>
      <c r="J26" s="116" t="s">
        <v>513</v>
      </c>
    </row>
    <row r="27" spans="1:15" s="110" customFormat="1" ht="24.95" customHeight="1" x14ac:dyDescent="0.2">
      <c r="A27" s="193" t="s">
        <v>161</v>
      </c>
      <c r="B27" s="199" t="s">
        <v>162</v>
      </c>
      <c r="C27" s="113">
        <v>0.73720728534258462</v>
      </c>
      <c r="D27" s="115">
        <v>17</v>
      </c>
      <c r="E27" s="114">
        <v>37</v>
      </c>
      <c r="F27" s="114">
        <v>34</v>
      </c>
      <c r="G27" s="114">
        <v>29</v>
      </c>
      <c r="H27" s="140">
        <v>36</v>
      </c>
      <c r="I27" s="115">
        <v>-19</v>
      </c>
      <c r="J27" s="116">
        <v>-52.777777777777779</v>
      </c>
    </row>
    <row r="28" spans="1:15" s="110" customFormat="1" ht="24.95" customHeight="1" x14ac:dyDescent="0.2">
      <c r="A28" s="193" t="s">
        <v>163</v>
      </c>
      <c r="B28" s="199" t="s">
        <v>164</v>
      </c>
      <c r="C28" s="113">
        <v>2.0815264527320037</v>
      </c>
      <c r="D28" s="115">
        <v>48</v>
      </c>
      <c r="E28" s="114">
        <v>24</v>
      </c>
      <c r="F28" s="114">
        <v>116</v>
      </c>
      <c r="G28" s="114">
        <v>27</v>
      </c>
      <c r="H28" s="140">
        <v>54</v>
      </c>
      <c r="I28" s="115">
        <v>-6</v>
      </c>
      <c r="J28" s="116">
        <v>-11.111111111111111</v>
      </c>
    </row>
    <row r="29" spans="1:15" s="110" customFormat="1" ht="24.95" customHeight="1" x14ac:dyDescent="0.2">
      <c r="A29" s="193">
        <v>86</v>
      </c>
      <c r="B29" s="199" t="s">
        <v>165</v>
      </c>
      <c r="C29" s="113">
        <v>5.8109280138768433</v>
      </c>
      <c r="D29" s="115">
        <v>134</v>
      </c>
      <c r="E29" s="114">
        <v>166</v>
      </c>
      <c r="F29" s="114">
        <v>163</v>
      </c>
      <c r="G29" s="114">
        <v>135</v>
      </c>
      <c r="H29" s="140">
        <v>108</v>
      </c>
      <c r="I29" s="115">
        <v>26</v>
      </c>
      <c r="J29" s="116">
        <v>24.074074074074073</v>
      </c>
    </row>
    <row r="30" spans="1:15" s="110" customFormat="1" ht="24.95" customHeight="1" x14ac:dyDescent="0.2">
      <c r="A30" s="193">
        <v>87.88</v>
      </c>
      <c r="B30" s="204" t="s">
        <v>166</v>
      </c>
      <c r="C30" s="113">
        <v>4.6834345186470081</v>
      </c>
      <c r="D30" s="115">
        <v>108</v>
      </c>
      <c r="E30" s="114">
        <v>115</v>
      </c>
      <c r="F30" s="114">
        <v>179</v>
      </c>
      <c r="G30" s="114">
        <v>99</v>
      </c>
      <c r="H30" s="140">
        <v>107</v>
      </c>
      <c r="I30" s="115">
        <v>1</v>
      </c>
      <c r="J30" s="116">
        <v>0.93457943925233644</v>
      </c>
    </row>
    <row r="31" spans="1:15" s="110" customFormat="1" ht="24.95" customHeight="1" x14ac:dyDescent="0.2">
      <c r="A31" s="193" t="s">
        <v>167</v>
      </c>
      <c r="B31" s="199" t="s">
        <v>168</v>
      </c>
      <c r="C31" s="113">
        <v>2.2983521248915872</v>
      </c>
      <c r="D31" s="115">
        <v>53</v>
      </c>
      <c r="E31" s="114">
        <v>39</v>
      </c>
      <c r="F31" s="114">
        <v>52</v>
      </c>
      <c r="G31" s="114">
        <v>37</v>
      </c>
      <c r="H31" s="140">
        <v>47</v>
      </c>
      <c r="I31" s="115">
        <v>6</v>
      </c>
      <c r="J31" s="116">
        <v>12.76595744680851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1.4744145706851692</v>
      </c>
      <c r="D34" s="115">
        <v>34</v>
      </c>
      <c r="E34" s="114" t="s">
        <v>513</v>
      </c>
      <c r="F34" s="114" t="s">
        <v>513</v>
      </c>
      <c r="G34" s="114" t="s">
        <v>513</v>
      </c>
      <c r="H34" s="140" t="s">
        <v>513</v>
      </c>
      <c r="I34" s="115" t="s">
        <v>513</v>
      </c>
      <c r="J34" s="116" t="s">
        <v>513</v>
      </c>
    </row>
    <row r="35" spans="1:10" s="110" customFormat="1" ht="24.95" customHeight="1" x14ac:dyDescent="0.2">
      <c r="A35" s="292" t="s">
        <v>171</v>
      </c>
      <c r="B35" s="293" t="s">
        <v>172</v>
      </c>
      <c r="C35" s="113">
        <v>40.980052038161318</v>
      </c>
      <c r="D35" s="115">
        <v>945</v>
      </c>
      <c r="E35" s="114" t="s">
        <v>513</v>
      </c>
      <c r="F35" s="114">
        <v>975</v>
      </c>
      <c r="G35" s="114" t="s">
        <v>513</v>
      </c>
      <c r="H35" s="140" t="s">
        <v>513</v>
      </c>
      <c r="I35" s="115" t="s">
        <v>513</v>
      </c>
      <c r="J35" s="116" t="s">
        <v>513</v>
      </c>
    </row>
    <row r="36" spans="1:10" s="110" customFormat="1" ht="24.95" customHeight="1" x14ac:dyDescent="0.2">
      <c r="A36" s="294" t="s">
        <v>173</v>
      </c>
      <c r="B36" s="295" t="s">
        <v>174</v>
      </c>
      <c r="C36" s="125">
        <v>57.545533391153512</v>
      </c>
      <c r="D36" s="143">
        <v>1327</v>
      </c>
      <c r="E36" s="144">
        <v>1065</v>
      </c>
      <c r="F36" s="144" t="s">
        <v>513</v>
      </c>
      <c r="G36" s="144">
        <v>1046</v>
      </c>
      <c r="H36" s="145">
        <v>1454</v>
      </c>
      <c r="I36" s="143">
        <v>-127</v>
      </c>
      <c r="J36" s="146">
        <v>-8.7345254470426408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2306</v>
      </c>
      <c r="F11" s="264">
        <v>1552</v>
      </c>
      <c r="G11" s="264">
        <v>2480</v>
      </c>
      <c r="H11" s="264">
        <v>1956</v>
      </c>
      <c r="I11" s="265">
        <v>2799</v>
      </c>
      <c r="J11" s="263">
        <v>-493</v>
      </c>
      <c r="K11" s="266">
        <v>-17.613433369060377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19.991326973113615</v>
      </c>
      <c r="E13" s="115">
        <v>461</v>
      </c>
      <c r="F13" s="114">
        <v>376</v>
      </c>
      <c r="G13" s="114">
        <v>478</v>
      </c>
      <c r="H13" s="114">
        <v>531</v>
      </c>
      <c r="I13" s="140">
        <v>519</v>
      </c>
      <c r="J13" s="115">
        <v>-58</v>
      </c>
      <c r="K13" s="116">
        <v>-11.175337186897881</v>
      </c>
    </row>
    <row r="14" spans="1:15" ht="15.95" customHeight="1" x14ac:dyDescent="0.2">
      <c r="A14" s="306" t="s">
        <v>230</v>
      </c>
      <c r="B14" s="307"/>
      <c r="C14" s="308"/>
      <c r="D14" s="113">
        <v>62.402428447528187</v>
      </c>
      <c r="E14" s="115">
        <v>1439</v>
      </c>
      <c r="F14" s="114">
        <v>965</v>
      </c>
      <c r="G14" s="114">
        <v>1764</v>
      </c>
      <c r="H14" s="114">
        <v>1217</v>
      </c>
      <c r="I14" s="140">
        <v>1899</v>
      </c>
      <c r="J14" s="115">
        <v>-460</v>
      </c>
      <c r="K14" s="116">
        <v>-24.223275408109533</v>
      </c>
    </row>
    <row r="15" spans="1:15" ht="15.95" customHeight="1" x14ac:dyDescent="0.2">
      <c r="A15" s="306" t="s">
        <v>231</v>
      </c>
      <c r="B15" s="307"/>
      <c r="C15" s="308"/>
      <c r="D15" s="113">
        <v>9.5836947094535994</v>
      </c>
      <c r="E15" s="115">
        <v>221</v>
      </c>
      <c r="F15" s="114">
        <v>123</v>
      </c>
      <c r="G15" s="114">
        <v>140</v>
      </c>
      <c r="H15" s="114">
        <v>108</v>
      </c>
      <c r="I15" s="140">
        <v>196</v>
      </c>
      <c r="J15" s="115">
        <v>25</v>
      </c>
      <c r="K15" s="116">
        <v>12.755102040816327</v>
      </c>
    </row>
    <row r="16" spans="1:15" ht="15.95" customHeight="1" x14ac:dyDescent="0.2">
      <c r="A16" s="306" t="s">
        <v>232</v>
      </c>
      <c r="B16" s="307"/>
      <c r="C16" s="308"/>
      <c r="D16" s="113">
        <v>8.0225498699045961</v>
      </c>
      <c r="E16" s="115">
        <v>185</v>
      </c>
      <c r="F16" s="114">
        <v>88</v>
      </c>
      <c r="G16" s="114">
        <v>98</v>
      </c>
      <c r="H16" s="114">
        <v>100</v>
      </c>
      <c r="I16" s="140">
        <v>185</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1.2142237640936686</v>
      </c>
      <c r="E18" s="115">
        <v>28</v>
      </c>
      <c r="F18" s="114">
        <v>10</v>
      </c>
      <c r="G18" s="114">
        <v>50</v>
      </c>
      <c r="H18" s="114">
        <v>19</v>
      </c>
      <c r="I18" s="140">
        <v>24</v>
      </c>
      <c r="J18" s="115">
        <v>4</v>
      </c>
      <c r="K18" s="116">
        <v>16.666666666666668</v>
      </c>
    </row>
    <row r="19" spans="1:11" ht="14.1" customHeight="1" x14ac:dyDescent="0.2">
      <c r="A19" s="306" t="s">
        <v>235</v>
      </c>
      <c r="B19" s="307" t="s">
        <v>236</v>
      </c>
      <c r="C19" s="308"/>
      <c r="D19" s="113">
        <v>0.56374674761491761</v>
      </c>
      <c r="E19" s="115">
        <v>13</v>
      </c>
      <c r="F19" s="114">
        <v>4</v>
      </c>
      <c r="G19" s="114">
        <v>38</v>
      </c>
      <c r="H19" s="114">
        <v>9</v>
      </c>
      <c r="I19" s="140">
        <v>9</v>
      </c>
      <c r="J19" s="115">
        <v>4</v>
      </c>
      <c r="K19" s="116">
        <v>44.444444444444443</v>
      </c>
    </row>
    <row r="20" spans="1:11" ht="14.1" customHeight="1" x14ac:dyDescent="0.2">
      <c r="A20" s="306">
        <v>12</v>
      </c>
      <c r="B20" s="307" t="s">
        <v>237</v>
      </c>
      <c r="C20" s="308"/>
      <c r="D20" s="113">
        <v>1.0407632263660018</v>
      </c>
      <c r="E20" s="115">
        <v>24</v>
      </c>
      <c r="F20" s="114">
        <v>10</v>
      </c>
      <c r="G20" s="114">
        <v>16</v>
      </c>
      <c r="H20" s="114">
        <v>34</v>
      </c>
      <c r="I20" s="140">
        <v>30</v>
      </c>
      <c r="J20" s="115">
        <v>-6</v>
      </c>
      <c r="K20" s="116">
        <v>-20</v>
      </c>
    </row>
    <row r="21" spans="1:11" ht="14.1" customHeight="1" x14ac:dyDescent="0.2">
      <c r="A21" s="306">
        <v>21</v>
      </c>
      <c r="B21" s="307" t="s">
        <v>238</v>
      </c>
      <c r="C21" s="308"/>
      <c r="D21" s="113">
        <v>0.86730268863833482</v>
      </c>
      <c r="E21" s="115">
        <v>20</v>
      </c>
      <c r="F21" s="114">
        <v>7</v>
      </c>
      <c r="G21" s="114">
        <v>5</v>
      </c>
      <c r="H21" s="114">
        <v>14</v>
      </c>
      <c r="I21" s="140">
        <v>14</v>
      </c>
      <c r="J21" s="115">
        <v>6</v>
      </c>
      <c r="K21" s="116">
        <v>42.857142857142854</v>
      </c>
    </row>
    <row r="22" spans="1:11" ht="14.1" customHeight="1" x14ac:dyDescent="0.2">
      <c r="A22" s="306">
        <v>22</v>
      </c>
      <c r="B22" s="307" t="s">
        <v>239</v>
      </c>
      <c r="C22" s="308"/>
      <c r="D22" s="113">
        <v>3.7727666955767565</v>
      </c>
      <c r="E22" s="115">
        <v>87</v>
      </c>
      <c r="F22" s="114">
        <v>33</v>
      </c>
      <c r="G22" s="114">
        <v>114</v>
      </c>
      <c r="H22" s="114">
        <v>65</v>
      </c>
      <c r="I22" s="140">
        <v>81</v>
      </c>
      <c r="J22" s="115">
        <v>6</v>
      </c>
      <c r="K22" s="116">
        <v>7.4074074074074074</v>
      </c>
    </row>
    <row r="23" spans="1:11" ht="14.1" customHeight="1" x14ac:dyDescent="0.2">
      <c r="A23" s="306">
        <v>23</v>
      </c>
      <c r="B23" s="307" t="s">
        <v>240</v>
      </c>
      <c r="C23" s="308"/>
      <c r="D23" s="113">
        <v>0.69384215091066781</v>
      </c>
      <c r="E23" s="115">
        <v>16</v>
      </c>
      <c r="F23" s="114">
        <v>8</v>
      </c>
      <c r="G23" s="114">
        <v>24</v>
      </c>
      <c r="H23" s="114">
        <v>14</v>
      </c>
      <c r="I23" s="140">
        <v>8</v>
      </c>
      <c r="J23" s="115">
        <v>8</v>
      </c>
      <c r="K23" s="116">
        <v>100</v>
      </c>
    </row>
    <row r="24" spans="1:11" ht="14.1" customHeight="1" x14ac:dyDescent="0.2">
      <c r="A24" s="306">
        <v>24</v>
      </c>
      <c r="B24" s="307" t="s">
        <v>241</v>
      </c>
      <c r="C24" s="308"/>
      <c r="D24" s="113">
        <v>3.5125758889852556</v>
      </c>
      <c r="E24" s="115">
        <v>81</v>
      </c>
      <c r="F24" s="114">
        <v>42</v>
      </c>
      <c r="G24" s="114">
        <v>92</v>
      </c>
      <c r="H24" s="114">
        <v>55</v>
      </c>
      <c r="I24" s="140">
        <v>100</v>
      </c>
      <c r="J24" s="115">
        <v>-19</v>
      </c>
      <c r="K24" s="116">
        <v>-19</v>
      </c>
    </row>
    <row r="25" spans="1:11" ht="14.1" customHeight="1" x14ac:dyDescent="0.2">
      <c r="A25" s="306">
        <v>25</v>
      </c>
      <c r="B25" s="307" t="s">
        <v>242</v>
      </c>
      <c r="C25" s="308"/>
      <c r="D25" s="113">
        <v>3.8594969644405897</v>
      </c>
      <c r="E25" s="115">
        <v>89</v>
      </c>
      <c r="F25" s="114">
        <v>58</v>
      </c>
      <c r="G25" s="114">
        <v>94</v>
      </c>
      <c r="H25" s="114">
        <v>65</v>
      </c>
      <c r="I25" s="140">
        <v>152</v>
      </c>
      <c r="J25" s="115">
        <v>-63</v>
      </c>
      <c r="K25" s="116">
        <v>-41.44736842105263</v>
      </c>
    </row>
    <row r="26" spans="1:11" ht="14.1" customHeight="1" x14ac:dyDescent="0.2">
      <c r="A26" s="306">
        <v>26</v>
      </c>
      <c r="B26" s="307" t="s">
        <v>243</v>
      </c>
      <c r="C26" s="308"/>
      <c r="D26" s="113">
        <v>3.1222896790980053</v>
      </c>
      <c r="E26" s="115">
        <v>72</v>
      </c>
      <c r="F26" s="114">
        <v>36</v>
      </c>
      <c r="G26" s="114">
        <v>80</v>
      </c>
      <c r="H26" s="114">
        <v>42</v>
      </c>
      <c r="I26" s="140">
        <v>69</v>
      </c>
      <c r="J26" s="115">
        <v>3</v>
      </c>
      <c r="K26" s="116">
        <v>4.3478260869565215</v>
      </c>
    </row>
    <row r="27" spans="1:11" ht="14.1" customHeight="1" x14ac:dyDescent="0.2">
      <c r="A27" s="306">
        <v>27</v>
      </c>
      <c r="B27" s="307" t="s">
        <v>244</v>
      </c>
      <c r="C27" s="308"/>
      <c r="D27" s="113">
        <v>2.818733738074588</v>
      </c>
      <c r="E27" s="115">
        <v>65</v>
      </c>
      <c r="F27" s="114">
        <v>28</v>
      </c>
      <c r="G27" s="114">
        <v>51</v>
      </c>
      <c r="H27" s="114">
        <v>50</v>
      </c>
      <c r="I27" s="140">
        <v>100</v>
      </c>
      <c r="J27" s="115">
        <v>-35</v>
      </c>
      <c r="K27" s="116">
        <v>-35</v>
      </c>
    </row>
    <row r="28" spans="1:11" ht="14.1" customHeight="1" x14ac:dyDescent="0.2">
      <c r="A28" s="306">
        <v>28</v>
      </c>
      <c r="B28" s="307" t="s">
        <v>245</v>
      </c>
      <c r="C28" s="308"/>
      <c r="D28" s="113">
        <v>1.7346053772766696</v>
      </c>
      <c r="E28" s="115">
        <v>40</v>
      </c>
      <c r="F28" s="114">
        <v>26</v>
      </c>
      <c r="G28" s="114">
        <v>88</v>
      </c>
      <c r="H28" s="114">
        <v>80</v>
      </c>
      <c r="I28" s="140">
        <v>100</v>
      </c>
      <c r="J28" s="115">
        <v>-60</v>
      </c>
      <c r="K28" s="116">
        <v>-60</v>
      </c>
    </row>
    <row r="29" spans="1:11" ht="14.1" customHeight="1" x14ac:dyDescent="0.2">
      <c r="A29" s="306">
        <v>29</v>
      </c>
      <c r="B29" s="307" t="s">
        <v>246</v>
      </c>
      <c r="C29" s="308"/>
      <c r="D29" s="113">
        <v>2.7320034692107544</v>
      </c>
      <c r="E29" s="115">
        <v>63</v>
      </c>
      <c r="F29" s="114">
        <v>77</v>
      </c>
      <c r="G29" s="114">
        <v>86</v>
      </c>
      <c r="H29" s="114">
        <v>73</v>
      </c>
      <c r="I29" s="140">
        <v>61</v>
      </c>
      <c r="J29" s="115">
        <v>2</v>
      </c>
      <c r="K29" s="116">
        <v>3.278688524590164</v>
      </c>
    </row>
    <row r="30" spans="1:11" ht="14.1" customHeight="1" x14ac:dyDescent="0.2">
      <c r="A30" s="306" t="s">
        <v>247</v>
      </c>
      <c r="B30" s="307" t="s">
        <v>248</v>
      </c>
      <c r="C30" s="308"/>
      <c r="D30" s="113">
        <v>0.73720728534258462</v>
      </c>
      <c r="E30" s="115">
        <v>17</v>
      </c>
      <c r="F30" s="114">
        <v>13</v>
      </c>
      <c r="G30" s="114">
        <v>43</v>
      </c>
      <c r="H30" s="114">
        <v>23</v>
      </c>
      <c r="I30" s="140">
        <v>19</v>
      </c>
      <c r="J30" s="115">
        <v>-2</v>
      </c>
      <c r="K30" s="116">
        <v>-10.526315789473685</v>
      </c>
    </row>
    <row r="31" spans="1:11" ht="14.1" customHeight="1" x14ac:dyDescent="0.2">
      <c r="A31" s="306" t="s">
        <v>249</v>
      </c>
      <c r="B31" s="307" t="s">
        <v>250</v>
      </c>
      <c r="C31" s="308"/>
      <c r="D31" s="113">
        <v>1.5611448395490026</v>
      </c>
      <c r="E31" s="115">
        <v>36</v>
      </c>
      <c r="F31" s="114">
        <v>60</v>
      </c>
      <c r="G31" s="114">
        <v>34</v>
      </c>
      <c r="H31" s="114">
        <v>50</v>
      </c>
      <c r="I31" s="140">
        <v>39</v>
      </c>
      <c r="J31" s="115">
        <v>-3</v>
      </c>
      <c r="K31" s="116">
        <v>-7.6923076923076925</v>
      </c>
    </row>
    <row r="32" spans="1:11" ht="14.1" customHeight="1" x14ac:dyDescent="0.2">
      <c r="A32" s="306">
        <v>31</v>
      </c>
      <c r="B32" s="307" t="s">
        <v>251</v>
      </c>
      <c r="C32" s="308"/>
      <c r="D32" s="113">
        <v>0.3469210754553339</v>
      </c>
      <c r="E32" s="115">
        <v>8</v>
      </c>
      <c r="F32" s="114">
        <v>3</v>
      </c>
      <c r="G32" s="114" t="s">
        <v>513</v>
      </c>
      <c r="H32" s="114">
        <v>8</v>
      </c>
      <c r="I32" s="140">
        <v>4</v>
      </c>
      <c r="J32" s="115">
        <v>4</v>
      </c>
      <c r="K32" s="116">
        <v>100</v>
      </c>
    </row>
    <row r="33" spans="1:11" ht="14.1" customHeight="1" x14ac:dyDescent="0.2">
      <c r="A33" s="306">
        <v>32</v>
      </c>
      <c r="B33" s="307" t="s">
        <v>252</v>
      </c>
      <c r="C33" s="308"/>
      <c r="D33" s="113">
        <v>6.0711188204683433</v>
      </c>
      <c r="E33" s="115">
        <v>140</v>
      </c>
      <c r="F33" s="114">
        <v>30</v>
      </c>
      <c r="G33" s="114">
        <v>65</v>
      </c>
      <c r="H33" s="114">
        <v>193</v>
      </c>
      <c r="I33" s="140">
        <v>146</v>
      </c>
      <c r="J33" s="115">
        <v>-6</v>
      </c>
      <c r="K33" s="116">
        <v>-4.1095890410958908</v>
      </c>
    </row>
    <row r="34" spans="1:11" ht="14.1" customHeight="1" x14ac:dyDescent="0.2">
      <c r="A34" s="306">
        <v>33</v>
      </c>
      <c r="B34" s="307" t="s">
        <v>253</v>
      </c>
      <c r="C34" s="308"/>
      <c r="D34" s="113">
        <v>4.0763226366001737</v>
      </c>
      <c r="E34" s="115">
        <v>94</v>
      </c>
      <c r="F34" s="114">
        <v>12</v>
      </c>
      <c r="G34" s="114">
        <v>38</v>
      </c>
      <c r="H34" s="114">
        <v>79</v>
      </c>
      <c r="I34" s="140">
        <v>71</v>
      </c>
      <c r="J34" s="115">
        <v>23</v>
      </c>
      <c r="K34" s="116">
        <v>32.394366197183096</v>
      </c>
    </row>
    <row r="35" spans="1:11" ht="14.1" customHeight="1" x14ac:dyDescent="0.2">
      <c r="A35" s="306">
        <v>34</v>
      </c>
      <c r="B35" s="307" t="s">
        <v>254</v>
      </c>
      <c r="C35" s="308"/>
      <c r="D35" s="113">
        <v>2.9921942758022548</v>
      </c>
      <c r="E35" s="115">
        <v>69</v>
      </c>
      <c r="F35" s="114">
        <v>40</v>
      </c>
      <c r="G35" s="114">
        <v>71</v>
      </c>
      <c r="H35" s="114">
        <v>47</v>
      </c>
      <c r="I35" s="140">
        <v>94</v>
      </c>
      <c r="J35" s="115">
        <v>-25</v>
      </c>
      <c r="K35" s="116">
        <v>-26.595744680851062</v>
      </c>
    </row>
    <row r="36" spans="1:11" ht="14.1" customHeight="1" x14ac:dyDescent="0.2">
      <c r="A36" s="306">
        <v>41</v>
      </c>
      <c r="B36" s="307" t="s">
        <v>255</v>
      </c>
      <c r="C36" s="308"/>
      <c r="D36" s="113">
        <v>0.56374674761491761</v>
      </c>
      <c r="E36" s="115">
        <v>13</v>
      </c>
      <c r="F36" s="114">
        <v>12</v>
      </c>
      <c r="G36" s="114">
        <v>27</v>
      </c>
      <c r="H36" s="114">
        <v>17</v>
      </c>
      <c r="I36" s="140">
        <v>47</v>
      </c>
      <c r="J36" s="115">
        <v>-34</v>
      </c>
      <c r="K36" s="116">
        <v>-72.340425531914889</v>
      </c>
    </row>
    <row r="37" spans="1:11" ht="14.1" customHeight="1" x14ac:dyDescent="0.2">
      <c r="A37" s="306">
        <v>42</v>
      </c>
      <c r="B37" s="307" t="s">
        <v>256</v>
      </c>
      <c r="C37" s="308"/>
      <c r="D37" s="113">
        <v>0.78057241977450131</v>
      </c>
      <c r="E37" s="115">
        <v>18</v>
      </c>
      <c r="F37" s="114">
        <v>6</v>
      </c>
      <c r="G37" s="114">
        <v>4</v>
      </c>
      <c r="H37" s="114" t="s">
        <v>513</v>
      </c>
      <c r="I37" s="140">
        <v>7</v>
      </c>
      <c r="J37" s="115">
        <v>11</v>
      </c>
      <c r="K37" s="116">
        <v>157.14285714285714</v>
      </c>
    </row>
    <row r="38" spans="1:11" ht="14.1" customHeight="1" x14ac:dyDescent="0.2">
      <c r="A38" s="306">
        <v>43</v>
      </c>
      <c r="B38" s="307" t="s">
        <v>257</v>
      </c>
      <c r="C38" s="308"/>
      <c r="D38" s="113">
        <v>2.5585429314830876</v>
      </c>
      <c r="E38" s="115">
        <v>59</v>
      </c>
      <c r="F38" s="114">
        <v>19</v>
      </c>
      <c r="G38" s="114">
        <v>41</v>
      </c>
      <c r="H38" s="114">
        <v>19</v>
      </c>
      <c r="I38" s="140">
        <v>34</v>
      </c>
      <c r="J38" s="115">
        <v>25</v>
      </c>
      <c r="K38" s="116">
        <v>73.529411764705884</v>
      </c>
    </row>
    <row r="39" spans="1:11" ht="14.1" customHeight="1" x14ac:dyDescent="0.2">
      <c r="A39" s="306">
        <v>51</v>
      </c>
      <c r="B39" s="307" t="s">
        <v>258</v>
      </c>
      <c r="C39" s="308"/>
      <c r="D39" s="113">
        <v>7.9358196010407633</v>
      </c>
      <c r="E39" s="115">
        <v>183</v>
      </c>
      <c r="F39" s="114">
        <v>149</v>
      </c>
      <c r="G39" s="114">
        <v>166</v>
      </c>
      <c r="H39" s="114">
        <v>142</v>
      </c>
      <c r="I39" s="140">
        <v>180</v>
      </c>
      <c r="J39" s="115">
        <v>3</v>
      </c>
      <c r="K39" s="116">
        <v>1.6666666666666667</v>
      </c>
    </row>
    <row r="40" spans="1:11" ht="14.1" customHeight="1" x14ac:dyDescent="0.2">
      <c r="A40" s="306" t="s">
        <v>259</v>
      </c>
      <c r="B40" s="307" t="s">
        <v>260</v>
      </c>
      <c r="C40" s="308"/>
      <c r="D40" s="113">
        <v>6.7649609713790113</v>
      </c>
      <c r="E40" s="115">
        <v>156</v>
      </c>
      <c r="F40" s="114">
        <v>116</v>
      </c>
      <c r="G40" s="114">
        <v>127</v>
      </c>
      <c r="H40" s="114">
        <v>125</v>
      </c>
      <c r="I40" s="140">
        <v>147</v>
      </c>
      <c r="J40" s="115">
        <v>9</v>
      </c>
      <c r="K40" s="116">
        <v>6.1224489795918364</v>
      </c>
    </row>
    <row r="41" spans="1:11" ht="14.1" customHeight="1" x14ac:dyDescent="0.2">
      <c r="A41" s="306"/>
      <c r="B41" s="307" t="s">
        <v>261</v>
      </c>
      <c r="C41" s="308"/>
      <c r="D41" s="113">
        <v>6.5915004336513441</v>
      </c>
      <c r="E41" s="115">
        <v>152</v>
      </c>
      <c r="F41" s="114">
        <v>105</v>
      </c>
      <c r="G41" s="114">
        <v>116</v>
      </c>
      <c r="H41" s="114">
        <v>102</v>
      </c>
      <c r="I41" s="140">
        <v>122</v>
      </c>
      <c r="J41" s="115">
        <v>30</v>
      </c>
      <c r="K41" s="116">
        <v>24.590163934426229</v>
      </c>
    </row>
    <row r="42" spans="1:11" ht="14.1" customHeight="1" x14ac:dyDescent="0.2">
      <c r="A42" s="306">
        <v>52</v>
      </c>
      <c r="B42" s="307" t="s">
        <v>262</v>
      </c>
      <c r="C42" s="308"/>
      <c r="D42" s="113">
        <v>7.8490893321769297</v>
      </c>
      <c r="E42" s="115">
        <v>181</v>
      </c>
      <c r="F42" s="114">
        <v>141</v>
      </c>
      <c r="G42" s="114">
        <v>157</v>
      </c>
      <c r="H42" s="114">
        <v>154</v>
      </c>
      <c r="I42" s="140">
        <v>229</v>
      </c>
      <c r="J42" s="115">
        <v>-48</v>
      </c>
      <c r="K42" s="116">
        <v>-20.960698689956331</v>
      </c>
    </row>
    <row r="43" spans="1:11" ht="14.1" customHeight="1" x14ac:dyDescent="0.2">
      <c r="A43" s="306" t="s">
        <v>263</v>
      </c>
      <c r="B43" s="307" t="s">
        <v>264</v>
      </c>
      <c r="C43" s="308"/>
      <c r="D43" s="113">
        <v>6.4614050303555937</v>
      </c>
      <c r="E43" s="115">
        <v>149</v>
      </c>
      <c r="F43" s="114">
        <v>132</v>
      </c>
      <c r="G43" s="114">
        <v>143</v>
      </c>
      <c r="H43" s="114">
        <v>124</v>
      </c>
      <c r="I43" s="140">
        <v>195</v>
      </c>
      <c r="J43" s="115">
        <v>-46</v>
      </c>
      <c r="K43" s="116">
        <v>-23.589743589743591</v>
      </c>
    </row>
    <row r="44" spans="1:11" ht="14.1" customHeight="1" x14ac:dyDescent="0.2">
      <c r="A44" s="306">
        <v>53</v>
      </c>
      <c r="B44" s="307" t="s">
        <v>265</v>
      </c>
      <c r="C44" s="308"/>
      <c r="D44" s="113">
        <v>0.2168256721595837</v>
      </c>
      <c r="E44" s="115">
        <v>5</v>
      </c>
      <c r="F44" s="114" t="s">
        <v>513</v>
      </c>
      <c r="G44" s="114">
        <v>6</v>
      </c>
      <c r="H44" s="114">
        <v>10</v>
      </c>
      <c r="I44" s="140">
        <v>12</v>
      </c>
      <c r="J44" s="115">
        <v>-7</v>
      </c>
      <c r="K44" s="116">
        <v>-58.333333333333336</v>
      </c>
    </row>
    <row r="45" spans="1:11" ht="14.1" customHeight="1" x14ac:dyDescent="0.2">
      <c r="A45" s="306" t="s">
        <v>266</v>
      </c>
      <c r="B45" s="307" t="s">
        <v>267</v>
      </c>
      <c r="C45" s="308"/>
      <c r="D45" s="113">
        <v>0.2168256721595837</v>
      </c>
      <c r="E45" s="115">
        <v>5</v>
      </c>
      <c r="F45" s="114" t="s">
        <v>513</v>
      </c>
      <c r="G45" s="114">
        <v>6</v>
      </c>
      <c r="H45" s="114">
        <v>10</v>
      </c>
      <c r="I45" s="140">
        <v>12</v>
      </c>
      <c r="J45" s="115">
        <v>-7</v>
      </c>
      <c r="K45" s="116">
        <v>-58.333333333333336</v>
      </c>
    </row>
    <row r="46" spans="1:11" ht="14.1" customHeight="1" x14ac:dyDescent="0.2">
      <c r="A46" s="306">
        <v>54</v>
      </c>
      <c r="B46" s="307" t="s">
        <v>268</v>
      </c>
      <c r="C46" s="308"/>
      <c r="D46" s="113">
        <v>1.647875108412836</v>
      </c>
      <c r="E46" s="115">
        <v>38</v>
      </c>
      <c r="F46" s="114">
        <v>46</v>
      </c>
      <c r="G46" s="114">
        <v>60</v>
      </c>
      <c r="H46" s="114">
        <v>51</v>
      </c>
      <c r="I46" s="140">
        <v>43</v>
      </c>
      <c r="J46" s="115">
        <v>-5</v>
      </c>
      <c r="K46" s="116">
        <v>-11.627906976744185</v>
      </c>
    </row>
    <row r="47" spans="1:11" ht="14.1" customHeight="1" x14ac:dyDescent="0.2">
      <c r="A47" s="306">
        <v>61</v>
      </c>
      <c r="B47" s="307" t="s">
        <v>269</v>
      </c>
      <c r="C47" s="308"/>
      <c r="D47" s="113">
        <v>3.0789245446660884</v>
      </c>
      <c r="E47" s="115">
        <v>71</v>
      </c>
      <c r="F47" s="114">
        <v>39</v>
      </c>
      <c r="G47" s="114">
        <v>44</v>
      </c>
      <c r="H47" s="114">
        <v>41</v>
      </c>
      <c r="I47" s="140">
        <v>59</v>
      </c>
      <c r="J47" s="115">
        <v>12</v>
      </c>
      <c r="K47" s="116">
        <v>20.338983050847457</v>
      </c>
    </row>
    <row r="48" spans="1:11" ht="14.1" customHeight="1" x14ac:dyDescent="0.2">
      <c r="A48" s="306">
        <v>62</v>
      </c>
      <c r="B48" s="307" t="s">
        <v>270</v>
      </c>
      <c r="C48" s="308"/>
      <c r="D48" s="113">
        <v>5.2038161318300089</v>
      </c>
      <c r="E48" s="115">
        <v>120</v>
      </c>
      <c r="F48" s="114">
        <v>129</v>
      </c>
      <c r="G48" s="114">
        <v>202</v>
      </c>
      <c r="H48" s="114">
        <v>148</v>
      </c>
      <c r="I48" s="140">
        <v>399</v>
      </c>
      <c r="J48" s="115">
        <v>-279</v>
      </c>
      <c r="K48" s="116">
        <v>-69.924812030075188</v>
      </c>
    </row>
    <row r="49" spans="1:11" ht="14.1" customHeight="1" x14ac:dyDescent="0.2">
      <c r="A49" s="306">
        <v>63</v>
      </c>
      <c r="B49" s="307" t="s">
        <v>271</v>
      </c>
      <c r="C49" s="308"/>
      <c r="D49" s="113">
        <v>2.818733738074588</v>
      </c>
      <c r="E49" s="115">
        <v>65</v>
      </c>
      <c r="F49" s="114">
        <v>99</v>
      </c>
      <c r="G49" s="114">
        <v>66</v>
      </c>
      <c r="H49" s="114">
        <v>61</v>
      </c>
      <c r="I49" s="140">
        <v>56</v>
      </c>
      <c r="J49" s="115">
        <v>9</v>
      </c>
      <c r="K49" s="116">
        <v>16.071428571428573</v>
      </c>
    </row>
    <row r="50" spans="1:11" ht="14.1" customHeight="1" x14ac:dyDescent="0.2">
      <c r="A50" s="306" t="s">
        <v>272</v>
      </c>
      <c r="B50" s="307" t="s">
        <v>273</v>
      </c>
      <c r="C50" s="308"/>
      <c r="D50" s="113">
        <v>0.47701647875108411</v>
      </c>
      <c r="E50" s="115">
        <v>11</v>
      </c>
      <c r="F50" s="114">
        <v>34</v>
      </c>
      <c r="G50" s="114">
        <v>14</v>
      </c>
      <c r="H50" s="114">
        <v>10</v>
      </c>
      <c r="I50" s="140" t="s">
        <v>513</v>
      </c>
      <c r="J50" s="115" t="s">
        <v>513</v>
      </c>
      <c r="K50" s="116" t="s">
        <v>513</v>
      </c>
    </row>
    <row r="51" spans="1:11" ht="14.1" customHeight="1" x14ac:dyDescent="0.2">
      <c r="A51" s="306" t="s">
        <v>274</v>
      </c>
      <c r="B51" s="307" t="s">
        <v>275</v>
      </c>
      <c r="C51" s="308"/>
      <c r="D51" s="113">
        <v>2.2549869904596704</v>
      </c>
      <c r="E51" s="115">
        <v>52</v>
      </c>
      <c r="F51" s="114">
        <v>62</v>
      </c>
      <c r="G51" s="114">
        <v>48</v>
      </c>
      <c r="H51" s="114">
        <v>51</v>
      </c>
      <c r="I51" s="140">
        <v>54</v>
      </c>
      <c r="J51" s="115">
        <v>-2</v>
      </c>
      <c r="K51" s="116">
        <v>-3.7037037037037037</v>
      </c>
    </row>
    <row r="52" spans="1:11" ht="14.1" customHeight="1" x14ac:dyDescent="0.2">
      <c r="A52" s="306">
        <v>71</v>
      </c>
      <c r="B52" s="307" t="s">
        <v>276</v>
      </c>
      <c r="C52" s="308"/>
      <c r="D52" s="113">
        <v>12.489158716392021</v>
      </c>
      <c r="E52" s="115">
        <v>288</v>
      </c>
      <c r="F52" s="114">
        <v>116</v>
      </c>
      <c r="G52" s="114">
        <v>278</v>
      </c>
      <c r="H52" s="114">
        <v>165</v>
      </c>
      <c r="I52" s="140">
        <v>286</v>
      </c>
      <c r="J52" s="115">
        <v>2</v>
      </c>
      <c r="K52" s="116">
        <v>0.69930069930069927</v>
      </c>
    </row>
    <row r="53" spans="1:11" ht="14.1" customHeight="1" x14ac:dyDescent="0.2">
      <c r="A53" s="306" t="s">
        <v>277</v>
      </c>
      <c r="B53" s="307" t="s">
        <v>278</v>
      </c>
      <c r="C53" s="308"/>
      <c r="D53" s="113">
        <v>7.0251517779705113</v>
      </c>
      <c r="E53" s="115">
        <v>162</v>
      </c>
      <c r="F53" s="114">
        <v>56</v>
      </c>
      <c r="G53" s="114">
        <v>174</v>
      </c>
      <c r="H53" s="114">
        <v>85</v>
      </c>
      <c r="I53" s="140">
        <v>162</v>
      </c>
      <c r="J53" s="115">
        <v>0</v>
      </c>
      <c r="K53" s="116">
        <v>0</v>
      </c>
    </row>
    <row r="54" spans="1:11" ht="14.1" customHeight="1" x14ac:dyDescent="0.2">
      <c r="A54" s="306" t="s">
        <v>279</v>
      </c>
      <c r="B54" s="307" t="s">
        <v>280</v>
      </c>
      <c r="C54" s="308"/>
      <c r="D54" s="113">
        <v>4.6400693842150913</v>
      </c>
      <c r="E54" s="115">
        <v>107</v>
      </c>
      <c r="F54" s="114">
        <v>50</v>
      </c>
      <c r="G54" s="114">
        <v>92</v>
      </c>
      <c r="H54" s="114">
        <v>74</v>
      </c>
      <c r="I54" s="140">
        <v>98</v>
      </c>
      <c r="J54" s="115">
        <v>9</v>
      </c>
      <c r="K54" s="116">
        <v>9.183673469387756</v>
      </c>
    </row>
    <row r="55" spans="1:11" ht="14.1" customHeight="1" x14ac:dyDescent="0.2">
      <c r="A55" s="306">
        <v>72</v>
      </c>
      <c r="B55" s="307" t="s">
        <v>281</v>
      </c>
      <c r="C55" s="308"/>
      <c r="D55" s="113">
        <v>1.1274934952298352</v>
      </c>
      <c r="E55" s="115">
        <v>26</v>
      </c>
      <c r="F55" s="114">
        <v>17</v>
      </c>
      <c r="G55" s="114">
        <v>25</v>
      </c>
      <c r="H55" s="114">
        <v>19</v>
      </c>
      <c r="I55" s="140">
        <v>53</v>
      </c>
      <c r="J55" s="115">
        <v>-27</v>
      </c>
      <c r="K55" s="116">
        <v>-50.943396226415096</v>
      </c>
    </row>
    <row r="56" spans="1:11" ht="14.1" customHeight="1" x14ac:dyDescent="0.2">
      <c r="A56" s="306" t="s">
        <v>282</v>
      </c>
      <c r="B56" s="307" t="s">
        <v>283</v>
      </c>
      <c r="C56" s="308"/>
      <c r="D56" s="113">
        <v>0.30355594102341715</v>
      </c>
      <c r="E56" s="115">
        <v>7</v>
      </c>
      <c r="F56" s="114" t="s">
        <v>513</v>
      </c>
      <c r="G56" s="114">
        <v>7</v>
      </c>
      <c r="H56" s="114" t="s">
        <v>513</v>
      </c>
      <c r="I56" s="140">
        <v>18</v>
      </c>
      <c r="J56" s="115">
        <v>-11</v>
      </c>
      <c r="K56" s="116">
        <v>-61.111111111111114</v>
      </c>
    </row>
    <row r="57" spans="1:11" ht="14.1" customHeight="1" x14ac:dyDescent="0.2">
      <c r="A57" s="306" t="s">
        <v>284</v>
      </c>
      <c r="B57" s="307" t="s">
        <v>285</v>
      </c>
      <c r="C57" s="308"/>
      <c r="D57" s="113">
        <v>0.69384215091066781</v>
      </c>
      <c r="E57" s="115">
        <v>16</v>
      </c>
      <c r="F57" s="114" t="s">
        <v>513</v>
      </c>
      <c r="G57" s="114">
        <v>10</v>
      </c>
      <c r="H57" s="114">
        <v>14</v>
      </c>
      <c r="I57" s="140">
        <v>24</v>
      </c>
      <c r="J57" s="115">
        <v>-8</v>
      </c>
      <c r="K57" s="116">
        <v>-33.333333333333336</v>
      </c>
    </row>
    <row r="58" spans="1:11" ht="14.1" customHeight="1" x14ac:dyDescent="0.2">
      <c r="A58" s="306">
        <v>73</v>
      </c>
      <c r="B58" s="307" t="s">
        <v>286</v>
      </c>
      <c r="C58" s="308"/>
      <c r="D58" s="113">
        <v>0.69384215091066781</v>
      </c>
      <c r="E58" s="115">
        <v>16</v>
      </c>
      <c r="F58" s="114">
        <v>20</v>
      </c>
      <c r="G58" s="114">
        <v>24</v>
      </c>
      <c r="H58" s="114">
        <v>16</v>
      </c>
      <c r="I58" s="140">
        <v>25</v>
      </c>
      <c r="J58" s="115">
        <v>-9</v>
      </c>
      <c r="K58" s="116">
        <v>-36</v>
      </c>
    </row>
    <row r="59" spans="1:11" ht="14.1" customHeight="1" x14ac:dyDescent="0.2">
      <c r="A59" s="306" t="s">
        <v>287</v>
      </c>
      <c r="B59" s="307" t="s">
        <v>288</v>
      </c>
      <c r="C59" s="308"/>
      <c r="D59" s="113">
        <v>0.65047701647875111</v>
      </c>
      <c r="E59" s="115">
        <v>15</v>
      </c>
      <c r="F59" s="114">
        <v>18</v>
      </c>
      <c r="G59" s="114">
        <v>20</v>
      </c>
      <c r="H59" s="114">
        <v>15</v>
      </c>
      <c r="I59" s="140">
        <v>21</v>
      </c>
      <c r="J59" s="115">
        <v>-6</v>
      </c>
      <c r="K59" s="116">
        <v>-28.571428571428573</v>
      </c>
    </row>
    <row r="60" spans="1:11" ht="14.1" customHeight="1" x14ac:dyDescent="0.2">
      <c r="A60" s="306">
        <v>81</v>
      </c>
      <c r="B60" s="307" t="s">
        <v>289</v>
      </c>
      <c r="C60" s="308"/>
      <c r="D60" s="113">
        <v>5.9843885516045097</v>
      </c>
      <c r="E60" s="115">
        <v>138</v>
      </c>
      <c r="F60" s="114">
        <v>172</v>
      </c>
      <c r="G60" s="114">
        <v>177</v>
      </c>
      <c r="H60" s="114">
        <v>125</v>
      </c>
      <c r="I60" s="140">
        <v>128</v>
      </c>
      <c r="J60" s="115">
        <v>10</v>
      </c>
      <c r="K60" s="116">
        <v>7.8125</v>
      </c>
    </row>
    <row r="61" spans="1:11" ht="14.1" customHeight="1" x14ac:dyDescent="0.2">
      <c r="A61" s="306" t="s">
        <v>290</v>
      </c>
      <c r="B61" s="307" t="s">
        <v>291</v>
      </c>
      <c r="C61" s="308"/>
      <c r="D61" s="113">
        <v>1.821335646140503</v>
      </c>
      <c r="E61" s="115">
        <v>42</v>
      </c>
      <c r="F61" s="114">
        <v>51</v>
      </c>
      <c r="G61" s="114">
        <v>80</v>
      </c>
      <c r="H61" s="114">
        <v>49</v>
      </c>
      <c r="I61" s="140">
        <v>31</v>
      </c>
      <c r="J61" s="115">
        <v>11</v>
      </c>
      <c r="K61" s="116">
        <v>35.483870967741936</v>
      </c>
    </row>
    <row r="62" spans="1:11" ht="14.1" customHeight="1" x14ac:dyDescent="0.2">
      <c r="A62" s="306" t="s">
        <v>292</v>
      </c>
      <c r="B62" s="307" t="s">
        <v>293</v>
      </c>
      <c r="C62" s="308"/>
      <c r="D62" s="113">
        <v>1.5611448395490026</v>
      </c>
      <c r="E62" s="115">
        <v>36</v>
      </c>
      <c r="F62" s="114">
        <v>80</v>
      </c>
      <c r="G62" s="114">
        <v>39</v>
      </c>
      <c r="H62" s="114">
        <v>26</v>
      </c>
      <c r="I62" s="140">
        <v>37</v>
      </c>
      <c r="J62" s="115">
        <v>-1</v>
      </c>
      <c r="K62" s="116">
        <v>-2.7027027027027026</v>
      </c>
    </row>
    <row r="63" spans="1:11" ht="14.1" customHeight="1" x14ac:dyDescent="0.2">
      <c r="A63" s="306"/>
      <c r="B63" s="307" t="s">
        <v>294</v>
      </c>
      <c r="C63" s="308"/>
      <c r="D63" s="113">
        <v>1.5177797051170858</v>
      </c>
      <c r="E63" s="115">
        <v>35</v>
      </c>
      <c r="F63" s="114">
        <v>80</v>
      </c>
      <c r="G63" s="114">
        <v>38</v>
      </c>
      <c r="H63" s="114">
        <v>24</v>
      </c>
      <c r="I63" s="140">
        <v>32</v>
      </c>
      <c r="J63" s="115">
        <v>3</v>
      </c>
      <c r="K63" s="116">
        <v>9.375</v>
      </c>
    </row>
    <row r="64" spans="1:11" ht="14.1" customHeight="1" x14ac:dyDescent="0.2">
      <c r="A64" s="306" t="s">
        <v>295</v>
      </c>
      <c r="B64" s="307" t="s">
        <v>296</v>
      </c>
      <c r="C64" s="308"/>
      <c r="D64" s="113">
        <v>1.1274934952298352</v>
      </c>
      <c r="E64" s="115">
        <v>26</v>
      </c>
      <c r="F64" s="114">
        <v>11</v>
      </c>
      <c r="G64" s="114">
        <v>16</v>
      </c>
      <c r="H64" s="114">
        <v>16</v>
      </c>
      <c r="I64" s="140">
        <v>14</v>
      </c>
      <c r="J64" s="115">
        <v>12</v>
      </c>
      <c r="K64" s="116">
        <v>85.714285714285708</v>
      </c>
    </row>
    <row r="65" spans="1:11" ht="14.1" customHeight="1" x14ac:dyDescent="0.2">
      <c r="A65" s="306" t="s">
        <v>297</v>
      </c>
      <c r="B65" s="307" t="s">
        <v>298</v>
      </c>
      <c r="C65" s="308"/>
      <c r="D65" s="113">
        <v>0.60711188204683431</v>
      </c>
      <c r="E65" s="115">
        <v>14</v>
      </c>
      <c r="F65" s="114">
        <v>15</v>
      </c>
      <c r="G65" s="114">
        <v>29</v>
      </c>
      <c r="H65" s="114">
        <v>19</v>
      </c>
      <c r="I65" s="140">
        <v>13</v>
      </c>
      <c r="J65" s="115">
        <v>1</v>
      </c>
      <c r="K65" s="116">
        <v>7.6923076923076925</v>
      </c>
    </row>
    <row r="66" spans="1:11" ht="14.1" customHeight="1" x14ac:dyDescent="0.2">
      <c r="A66" s="306">
        <v>82</v>
      </c>
      <c r="B66" s="307" t="s">
        <v>299</v>
      </c>
      <c r="C66" s="308"/>
      <c r="D66" s="113">
        <v>2.5585429314830876</v>
      </c>
      <c r="E66" s="115">
        <v>59</v>
      </c>
      <c r="F66" s="114">
        <v>59</v>
      </c>
      <c r="G66" s="114">
        <v>85</v>
      </c>
      <c r="H66" s="114">
        <v>54</v>
      </c>
      <c r="I66" s="140">
        <v>49</v>
      </c>
      <c r="J66" s="115">
        <v>10</v>
      </c>
      <c r="K66" s="116">
        <v>20.408163265306122</v>
      </c>
    </row>
    <row r="67" spans="1:11" ht="14.1" customHeight="1" x14ac:dyDescent="0.2">
      <c r="A67" s="306" t="s">
        <v>300</v>
      </c>
      <c r="B67" s="307" t="s">
        <v>301</v>
      </c>
      <c r="C67" s="308"/>
      <c r="D67" s="113">
        <v>1.9080659150043364</v>
      </c>
      <c r="E67" s="115">
        <v>44</v>
      </c>
      <c r="F67" s="114">
        <v>48</v>
      </c>
      <c r="G67" s="114">
        <v>63</v>
      </c>
      <c r="H67" s="114">
        <v>45</v>
      </c>
      <c r="I67" s="140">
        <v>38</v>
      </c>
      <c r="J67" s="115">
        <v>6</v>
      </c>
      <c r="K67" s="116">
        <v>15.789473684210526</v>
      </c>
    </row>
    <row r="68" spans="1:11" ht="14.1" customHeight="1" x14ac:dyDescent="0.2">
      <c r="A68" s="306" t="s">
        <v>302</v>
      </c>
      <c r="B68" s="307" t="s">
        <v>303</v>
      </c>
      <c r="C68" s="308"/>
      <c r="D68" s="113">
        <v>0.47701647875108411</v>
      </c>
      <c r="E68" s="115">
        <v>11</v>
      </c>
      <c r="F68" s="114">
        <v>7</v>
      </c>
      <c r="G68" s="114">
        <v>13</v>
      </c>
      <c r="H68" s="114">
        <v>4</v>
      </c>
      <c r="I68" s="140">
        <v>6</v>
      </c>
      <c r="J68" s="115">
        <v>5</v>
      </c>
      <c r="K68" s="116">
        <v>83.333333333333329</v>
      </c>
    </row>
    <row r="69" spans="1:11" ht="14.1" customHeight="1" x14ac:dyDescent="0.2">
      <c r="A69" s="306">
        <v>83</v>
      </c>
      <c r="B69" s="307" t="s">
        <v>304</v>
      </c>
      <c r="C69" s="308"/>
      <c r="D69" s="113">
        <v>3.8594969644405897</v>
      </c>
      <c r="E69" s="115">
        <v>89</v>
      </c>
      <c r="F69" s="114">
        <v>84</v>
      </c>
      <c r="G69" s="114">
        <v>207</v>
      </c>
      <c r="H69" s="114">
        <v>66</v>
      </c>
      <c r="I69" s="140">
        <v>104</v>
      </c>
      <c r="J69" s="115">
        <v>-15</v>
      </c>
      <c r="K69" s="116">
        <v>-14.423076923076923</v>
      </c>
    </row>
    <row r="70" spans="1:11" ht="14.1" customHeight="1" x14ac:dyDescent="0.2">
      <c r="A70" s="306" t="s">
        <v>305</v>
      </c>
      <c r="B70" s="307" t="s">
        <v>306</v>
      </c>
      <c r="C70" s="308"/>
      <c r="D70" s="113">
        <v>3.0789245446660884</v>
      </c>
      <c r="E70" s="115">
        <v>71</v>
      </c>
      <c r="F70" s="114">
        <v>56</v>
      </c>
      <c r="G70" s="114">
        <v>183</v>
      </c>
      <c r="H70" s="114">
        <v>48</v>
      </c>
      <c r="I70" s="140">
        <v>78</v>
      </c>
      <c r="J70" s="115">
        <v>-7</v>
      </c>
      <c r="K70" s="116">
        <v>-8.9743589743589745</v>
      </c>
    </row>
    <row r="71" spans="1:11" ht="14.1" customHeight="1" x14ac:dyDescent="0.2">
      <c r="A71" s="306"/>
      <c r="B71" s="307" t="s">
        <v>307</v>
      </c>
      <c r="C71" s="308"/>
      <c r="D71" s="113">
        <v>1.99479618386817</v>
      </c>
      <c r="E71" s="115">
        <v>46</v>
      </c>
      <c r="F71" s="114">
        <v>35</v>
      </c>
      <c r="G71" s="114">
        <v>146</v>
      </c>
      <c r="H71" s="114">
        <v>26</v>
      </c>
      <c r="I71" s="140">
        <v>53</v>
      </c>
      <c r="J71" s="115">
        <v>-7</v>
      </c>
      <c r="K71" s="116">
        <v>-13.20754716981132</v>
      </c>
    </row>
    <row r="72" spans="1:11" ht="14.1" customHeight="1" x14ac:dyDescent="0.2">
      <c r="A72" s="306">
        <v>84</v>
      </c>
      <c r="B72" s="307" t="s">
        <v>308</v>
      </c>
      <c r="C72" s="308"/>
      <c r="D72" s="113">
        <v>0.60711188204683431</v>
      </c>
      <c r="E72" s="115">
        <v>14</v>
      </c>
      <c r="F72" s="114">
        <v>3</v>
      </c>
      <c r="G72" s="114">
        <v>16</v>
      </c>
      <c r="H72" s="114">
        <v>4</v>
      </c>
      <c r="I72" s="140">
        <v>13</v>
      </c>
      <c r="J72" s="115">
        <v>1</v>
      </c>
      <c r="K72" s="116">
        <v>7.6923076923076925</v>
      </c>
    </row>
    <row r="73" spans="1:11" ht="14.1" customHeight="1" x14ac:dyDescent="0.2">
      <c r="A73" s="306" t="s">
        <v>309</v>
      </c>
      <c r="B73" s="307" t="s">
        <v>310</v>
      </c>
      <c r="C73" s="308"/>
      <c r="D73" s="113" t="s">
        <v>513</v>
      </c>
      <c r="E73" s="115" t="s">
        <v>513</v>
      </c>
      <c r="F73" s="114" t="s">
        <v>513</v>
      </c>
      <c r="G73" s="114">
        <v>11</v>
      </c>
      <c r="H73" s="114" t="s">
        <v>513</v>
      </c>
      <c r="I73" s="140">
        <v>6</v>
      </c>
      <c r="J73" s="115" t="s">
        <v>513</v>
      </c>
      <c r="K73" s="116" t="s">
        <v>513</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v>0.2168256721595837</v>
      </c>
      <c r="E75" s="115">
        <v>5</v>
      </c>
      <c r="F75" s="114">
        <v>0</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v>0</v>
      </c>
      <c r="I76" s="140" t="s">
        <v>513</v>
      </c>
      <c r="J76" s="115" t="s">
        <v>513</v>
      </c>
      <c r="K76" s="116" t="s">
        <v>513</v>
      </c>
    </row>
    <row r="77" spans="1:11" ht="14.1" customHeight="1" x14ac:dyDescent="0.2">
      <c r="A77" s="306">
        <v>92</v>
      </c>
      <c r="B77" s="307" t="s">
        <v>316</v>
      </c>
      <c r="C77" s="308"/>
      <c r="D77" s="113">
        <v>0.82393755420641801</v>
      </c>
      <c r="E77" s="115">
        <v>19</v>
      </c>
      <c r="F77" s="114">
        <v>12</v>
      </c>
      <c r="G77" s="114">
        <v>7</v>
      </c>
      <c r="H77" s="114">
        <v>7</v>
      </c>
      <c r="I77" s="140">
        <v>15</v>
      </c>
      <c r="J77" s="115">
        <v>4</v>
      </c>
      <c r="K77" s="116">
        <v>26.666666666666668</v>
      </c>
    </row>
    <row r="78" spans="1:11" ht="14.1" customHeight="1" x14ac:dyDescent="0.2">
      <c r="A78" s="306">
        <v>93</v>
      </c>
      <c r="B78" s="307" t="s">
        <v>317</v>
      </c>
      <c r="C78" s="308"/>
      <c r="D78" s="113" t="s">
        <v>513</v>
      </c>
      <c r="E78" s="115" t="s">
        <v>513</v>
      </c>
      <c r="F78" s="114" t="s">
        <v>513</v>
      </c>
      <c r="G78" s="114">
        <v>4</v>
      </c>
      <c r="H78" s="114" t="s">
        <v>513</v>
      </c>
      <c r="I78" s="140" t="s">
        <v>513</v>
      </c>
      <c r="J78" s="115" t="s">
        <v>513</v>
      </c>
      <c r="K78" s="116" t="s">
        <v>513</v>
      </c>
    </row>
    <row r="79" spans="1:11" ht="14.1" customHeight="1" x14ac:dyDescent="0.2">
      <c r="A79" s="306">
        <v>94</v>
      </c>
      <c r="B79" s="307" t="s">
        <v>318</v>
      </c>
      <c r="C79" s="308"/>
      <c r="D79" s="113">
        <v>0.2168256721595837</v>
      </c>
      <c r="E79" s="115">
        <v>5</v>
      </c>
      <c r="F79" s="114">
        <v>6</v>
      </c>
      <c r="G79" s="114">
        <v>5</v>
      </c>
      <c r="H79" s="114">
        <v>16</v>
      </c>
      <c r="I79" s="140">
        <v>3</v>
      </c>
      <c r="J79" s="115">
        <v>2</v>
      </c>
      <c r="K79" s="116">
        <v>66.666666666666671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2257</v>
      </c>
      <c r="E11" s="114">
        <v>2154</v>
      </c>
      <c r="F11" s="114">
        <v>2338</v>
      </c>
      <c r="G11" s="114">
        <v>1856</v>
      </c>
      <c r="H11" s="140">
        <v>2688</v>
      </c>
      <c r="I11" s="115">
        <v>-431</v>
      </c>
      <c r="J11" s="116">
        <v>-16.03422619047619</v>
      </c>
    </row>
    <row r="12" spans="1:15" s="110" customFormat="1" ht="24.95" customHeight="1" x14ac:dyDescent="0.2">
      <c r="A12" s="193" t="s">
        <v>132</v>
      </c>
      <c r="B12" s="194" t="s">
        <v>133</v>
      </c>
      <c r="C12" s="113">
        <v>0.84182543198936644</v>
      </c>
      <c r="D12" s="115">
        <v>19</v>
      </c>
      <c r="E12" s="114" t="s">
        <v>513</v>
      </c>
      <c r="F12" s="114" t="s">
        <v>513</v>
      </c>
      <c r="G12" s="114" t="s">
        <v>513</v>
      </c>
      <c r="H12" s="140" t="s">
        <v>513</v>
      </c>
      <c r="I12" s="115" t="s">
        <v>513</v>
      </c>
      <c r="J12" s="116" t="s">
        <v>513</v>
      </c>
    </row>
    <row r="13" spans="1:15" s="110" customFormat="1" ht="24.95" customHeight="1" x14ac:dyDescent="0.2">
      <c r="A13" s="193" t="s">
        <v>134</v>
      </c>
      <c r="B13" s="199" t="s">
        <v>214</v>
      </c>
      <c r="C13" s="113">
        <v>1.4178112538768277</v>
      </c>
      <c r="D13" s="115">
        <v>32</v>
      </c>
      <c r="E13" s="114" t="s">
        <v>513</v>
      </c>
      <c r="F13" s="114">
        <v>22</v>
      </c>
      <c r="G13" s="114" t="s">
        <v>513</v>
      </c>
      <c r="H13" s="140" t="s">
        <v>513</v>
      </c>
      <c r="I13" s="115" t="s">
        <v>513</v>
      </c>
      <c r="J13" s="116" t="s">
        <v>513</v>
      </c>
    </row>
    <row r="14" spans="1:15" s="287" customFormat="1" ht="24.95" customHeight="1" x14ac:dyDescent="0.2">
      <c r="A14" s="193" t="s">
        <v>215</v>
      </c>
      <c r="B14" s="199" t="s">
        <v>137</v>
      </c>
      <c r="C14" s="113">
        <v>30.482941958351795</v>
      </c>
      <c r="D14" s="115">
        <v>688</v>
      </c>
      <c r="E14" s="114">
        <v>514</v>
      </c>
      <c r="F14" s="114">
        <v>701</v>
      </c>
      <c r="G14" s="114">
        <v>578</v>
      </c>
      <c r="H14" s="140">
        <v>965</v>
      </c>
      <c r="I14" s="115">
        <v>-277</v>
      </c>
      <c r="J14" s="116">
        <v>-28.704663212435232</v>
      </c>
      <c r="K14" s="110"/>
      <c r="L14" s="110"/>
      <c r="M14" s="110"/>
      <c r="N14" s="110"/>
      <c r="O14" s="110"/>
    </row>
    <row r="15" spans="1:15" s="110" customFormat="1" ht="24.95" customHeight="1" x14ac:dyDescent="0.2">
      <c r="A15" s="193" t="s">
        <v>216</v>
      </c>
      <c r="B15" s="199" t="s">
        <v>217</v>
      </c>
      <c r="C15" s="113">
        <v>10.456357997341604</v>
      </c>
      <c r="D15" s="115">
        <v>236</v>
      </c>
      <c r="E15" s="114">
        <v>182</v>
      </c>
      <c r="F15" s="114">
        <v>264</v>
      </c>
      <c r="G15" s="114">
        <v>250</v>
      </c>
      <c r="H15" s="140">
        <v>554</v>
      </c>
      <c r="I15" s="115">
        <v>-318</v>
      </c>
      <c r="J15" s="116">
        <v>-57.400722021660648</v>
      </c>
    </row>
    <row r="16" spans="1:15" s="287" customFormat="1" ht="24.95" customHeight="1" x14ac:dyDescent="0.2">
      <c r="A16" s="193" t="s">
        <v>218</v>
      </c>
      <c r="B16" s="199" t="s">
        <v>141</v>
      </c>
      <c r="C16" s="113">
        <v>7.6650420912715997</v>
      </c>
      <c r="D16" s="115">
        <v>173</v>
      </c>
      <c r="E16" s="114">
        <v>137</v>
      </c>
      <c r="F16" s="114">
        <v>172</v>
      </c>
      <c r="G16" s="114">
        <v>151</v>
      </c>
      <c r="H16" s="140">
        <v>164</v>
      </c>
      <c r="I16" s="115">
        <v>9</v>
      </c>
      <c r="J16" s="116">
        <v>5.4878048780487809</v>
      </c>
      <c r="K16" s="110"/>
      <c r="L16" s="110"/>
      <c r="M16" s="110"/>
      <c r="N16" s="110"/>
      <c r="O16" s="110"/>
    </row>
    <row r="17" spans="1:15" s="110" customFormat="1" ht="24.95" customHeight="1" x14ac:dyDescent="0.2">
      <c r="A17" s="193" t="s">
        <v>142</v>
      </c>
      <c r="B17" s="199" t="s">
        <v>220</v>
      </c>
      <c r="C17" s="113">
        <v>12.361541869738591</v>
      </c>
      <c r="D17" s="115">
        <v>279</v>
      </c>
      <c r="E17" s="114">
        <v>195</v>
      </c>
      <c r="F17" s="114">
        <v>265</v>
      </c>
      <c r="G17" s="114">
        <v>177</v>
      </c>
      <c r="H17" s="140">
        <v>247</v>
      </c>
      <c r="I17" s="115">
        <v>32</v>
      </c>
      <c r="J17" s="116">
        <v>12.955465587044534</v>
      </c>
    </row>
    <row r="18" spans="1:15" s="287" customFormat="1" ht="24.95" customHeight="1" x14ac:dyDescent="0.2">
      <c r="A18" s="201" t="s">
        <v>144</v>
      </c>
      <c r="B18" s="202" t="s">
        <v>145</v>
      </c>
      <c r="C18" s="113">
        <v>10.057598582188746</v>
      </c>
      <c r="D18" s="115">
        <v>227</v>
      </c>
      <c r="E18" s="114">
        <v>426</v>
      </c>
      <c r="F18" s="114">
        <v>154</v>
      </c>
      <c r="G18" s="114">
        <v>147</v>
      </c>
      <c r="H18" s="140">
        <v>236</v>
      </c>
      <c r="I18" s="115">
        <v>-9</v>
      </c>
      <c r="J18" s="116">
        <v>-3.8135593220338984</v>
      </c>
      <c r="K18" s="110"/>
      <c r="L18" s="110"/>
      <c r="M18" s="110"/>
      <c r="N18" s="110"/>
      <c r="O18" s="110"/>
    </row>
    <row r="19" spans="1:15" s="110" customFormat="1" ht="24.95" customHeight="1" x14ac:dyDescent="0.2">
      <c r="A19" s="193" t="s">
        <v>146</v>
      </c>
      <c r="B19" s="199" t="s">
        <v>147</v>
      </c>
      <c r="C19" s="113">
        <v>15.950376606114311</v>
      </c>
      <c r="D19" s="115">
        <v>360</v>
      </c>
      <c r="E19" s="114">
        <v>318</v>
      </c>
      <c r="F19" s="114">
        <v>460</v>
      </c>
      <c r="G19" s="114">
        <v>421</v>
      </c>
      <c r="H19" s="140">
        <v>573</v>
      </c>
      <c r="I19" s="115">
        <v>-213</v>
      </c>
      <c r="J19" s="116">
        <v>-37.172774869109951</v>
      </c>
    </row>
    <row r="20" spans="1:15" s="287" customFormat="1" ht="24.95" customHeight="1" x14ac:dyDescent="0.2">
      <c r="A20" s="193" t="s">
        <v>148</v>
      </c>
      <c r="B20" s="199" t="s">
        <v>149</v>
      </c>
      <c r="C20" s="113">
        <v>8.6840939299955693</v>
      </c>
      <c r="D20" s="115">
        <v>196</v>
      </c>
      <c r="E20" s="114">
        <v>228</v>
      </c>
      <c r="F20" s="114">
        <v>169</v>
      </c>
      <c r="G20" s="114">
        <v>166</v>
      </c>
      <c r="H20" s="140">
        <v>202</v>
      </c>
      <c r="I20" s="115">
        <v>-6</v>
      </c>
      <c r="J20" s="116">
        <v>-2.9702970297029703</v>
      </c>
      <c r="K20" s="110"/>
      <c r="L20" s="110"/>
      <c r="M20" s="110"/>
      <c r="N20" s="110"/>
      <c r="O20" s="110"/>
    </row>
    <row r="21" spans="1:15" s="110" customFormat="1" ht="24.95" customHeight="1" x14ac:dyDescent="0.2">
      <c r="A21" s="201" t="s">
        <v>150</v>
      </c>
      <c r="B21" s="202" t="s">
        <v>151</v>
      </c>
      <c r="C21" s="113">
        <v>5.3610988037217542</v>
      </c>
      <c r="D21" s="115">
        <v>121</v>
      </c>
      <c r="E21" s="114">
        <v>111</v>
      </c>
      <c r="F21" s="114">
        <v>114</v>
      </c>
      <c r="G21" s="114">
        <v>91</v>
      </c>
      <c r="H21" s="140">
        <v>86</v>
      </c>
      <c r="I21" s="115">
        <v>35</v>
      </c>
      <c r="J21" s="116">
        <v>40.697674418604649</v>
      </c>
    </row>
    <row r="22" spans="1:15" s="110" customFormat="1" ht="24.95" customHeight="1" x14ac:dyDescent="0.2">
      <c r="A22" s="201" t="s">
        <v>152</v>
      </c>
      <c r="B22" s="199" t="s">
        <v>153</v>
      </c>
      <c r="C22" s="113">
        <v>1.9051838723969872</v>
      </c>
      <c r="D22" s="115">
        <v>43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1.1962782454585734</v>
      </c>
      <c r="D23" s="115">
        <v>27</v>
      </c>
      <c r="E23" s="114" t="s">
        <v>513</v>
      </c>
      <c r="F23" s="114">
        <v>24</v>
      </c>
      <c r="G23" s="114">
        <v>15</v>
      </c>
      <c r="H23" s="140">
        <v>32</v>
      </c>
      <c r="I23" s="115">
        <v>-5</v>
      </c>
      <c r="J23" s="116">
        <v>-15.625</v>
      </c>
    </row>
    <row r="24" spans="1:15" s="110" customFormat="1" ht="24.95" customHeight="1" x14ac:dyDescent="0.2">
      <c r="A24" s="193" t="s">
        <v>156</v>
      </c>
      <c r="B24" s="199" t="s">
        <v>221</v>
      </c>
      <c r="C24" s="113">
        <v>5.316792202038104</v>
      </c>
      <c r="D24" s="115">
        <v>120</v>
      </c>
      <c r="E24" s="114">
        <v>43</v>
      </c>
      <c r="F24" s="114">
        <v>63</v>
      </c>
      <c r="G24" s="114">
        <v>53</v>
      </c>
      <c r="H24" s="140">
        <v>102</v>
      </c>
      <c r="I24" s="115">
        <v>18</v>
      </c>
      <c r="J24" s="116">
        <v>17.647058823529413</v>
      </c>
    </row>
    <row r="25" spans="1:15" s="110" customFormat="1" ht="24.95" customHeight="1" x14ac:dyDescent="0.2">
      <c r="A25" s="193" t="s">
        <v>222</v>
      </c>
      <c r="B25" s="204" t="s">
        <v>159</v>
      </c>
      <c r="C25" s="113">
        <v>3.1457687195392112</v>
      </c>
      <c r="D25" s="115">
        <v>71</v>
      </c>
      <c r="E25" s="114">
        <v>85</v>
      </c>
      <c r="F25" s="114">
        <v>77</v>
      </c>
      <c r="G25" s="114">
        <v>70</v>
      </c>
      <c r="H25" s="140">
        <v>87</v>
      </c>
      <c r="I25" s="115">
        <v>-16</v>
      </c>
      <c r="J25" s="116">
        <v>-18.390804597701148</v>
      </c>
    </row>
    <row r="26" spans="1:15" s="110" customFormat="1" ht="24.95" customHeight="1" x14ac:dyDescent="0.2">
      <c r="A26" s="201">
        <v>782.78300000000002</v>
      </c>
      <c r="B26" s="203" t="s">
        <v>160</v>
      </c>
      <c r="C26" s="113">
        <v>0.62029242357111214</v>
      </c>
      <c r="D26" s="115">
        <v>14</v>
      </c>
      <c r="E26" s="114" t="s">
        <v>513</v>
      </c>
      <c r="F26" s="114" t="s">
        <v>513</v>
      </c>
      <c r="G26" s="114" t="s">
        <v>513</v>
      </c>
      <c r="H26" s="140" t="s">
        <v>513</v>
      </c>
      <c r="I26" s="115" t="s">
        <v>513</v>
      </c>
      <c r="J26" s="116" t="s">
        <v>513</v>
      </c>
    </row>
    <row r="27" spans="1:15" s="110" customFormat="1" ht="24.95" customHeight="1" x14ac:dyDescent="0.2">
      <c r="A27" s="193" t="s">
        <v>161</v>
      </c>
      <c r="B27" s="199" t="s">
        <v>162</v>
      </c>
      <c r="C27" s="113">
        <v>0.53167922020381042</v>
      </c>
      <c r="D27" s="115">
        <v>12</v>
      </c>
      <c r="E27" s="114">
        <v>21</v>
      </c>
      <c r="F27" s="114">
        <v>33</v>
      </c>
      <c r="G27" s="114">
        <v>24</v>
      </c>
      <c r="H27" s="140">
        <v>32</v>
      </c>
      <c r="I27" s="115">
        <v>-20</v>
      </c>
      <c r="J27" s="116">
        <v>-62.5</v>
      </c>
    </row>
    <row r="28" spans="1:15" s="110" customFormat="1" ht="24.95" customHeight="1" x14ac:dyDescent="0.2">
      <c r="A28" s="193" t="s">
        <v>163</v>
      </c>
      <c r="B28" s="199" t="s">
        <v>164</v>
      </c>
      <c r="C28" s="113">
        <v>1.329198050509526</v>
      </c>
      <c r="D28" s="115">
        <v>30</v>
      </c>
      <c r="E28" s="114">
        <v>23</v>
      </c>
      <c r="F28" s="114">
        <v>121</v>
      </c>
      <c r="G28" s="114">
        <v>18</v>
      </c>
      <c r="H28" s="140">
        <v>30</v>
      </c>
      <c r="I28" s="115">
        <v>0</v>
      </c>
      <c r="J28" s="116">
        <v>0</v>
      </c>
    </row>
    <row r="29" spans="1:15" s="110" customFormat="1" ht="24.95" customHeight="1" x14ac:dyDescent="0.2">
      <c r="A29" s="193">
        <v>86</v>
      </c>
      <c r="B29" s="199" t="s">
        <v>165</v>
      </c>
      <c r="C29" s="113">
        <v>5.7155516171909611</v>
      </c>
      <c r="D29" s="115">
        <v>129</v>
      </c>
      <c r="E29" s="114">
        <v>135</v>
      </c>
      <c r="F29" s="114">
        <v>157</v>
      </c>
      <c r="G29" s="114">
        <v>94</v>
      </c>
      <c r="H29" s="140">
        <v>111</v>
      </c>
      <c r="I29" s="115">
        <v>18</v>
      </c>
      <c r="J29" s="116">
        <v>16.216216216216218</v>
      </c>
    </row>
    <row r="30" spans="1:15" s="110" customFormat="1" ht="24.95" customHeight="1" x14ac:dyDescent="0.2">
      <c r="A30" s="193">
        <v>87.88</v>
      </c>
      <c r="B30" s="204" t="s">
        <v>166</v>
      </c>
      <c r="C30" s="113">
        <v>4.6521931767833404</v>
      </c>
      <c r="D30" s="115">
        <v>105</v>
      </c>
      <c r="E30" s="114">
        <v>108</v>
      </c>
      <c r="F30" s="114">
        <v>149</v>
      </c>
      <c r="G30" s="114">
        <v>93</v>
      </c>
      <c r="H30" s="140">
        <v>109</v>
      </c>
      <c r="I30" s="115">
        <v>-4</v>
      </c>
      <c r="J30" s="116">
        <v>-3.669724770642202</v>
      </c>
    </row>
    <row r="31" spans="1:15" s="110" customFormat="1" ht="24.95" customHeight="1" x14ac:dyDescent="0.2">
      <c r="A31" s="193" t="s">
        <v>167</v>
      </c>
      <c r="B31" s="199" t="s">
        <v>168</v>
      </c>
      <c r="C31" s="113">
        <v>2.7913159060700043</v>
      </c>
      <c r="D31" s="115">
        <v>63</v>
      </c>
      <c r="E31" s="114">
        <v>49</v>
      </c>
      <c r="F31" s="114">
        <v>38</v>
      </c>
      <c r="G31" s="114">
        <v>42</v>
      </c>
      <c r="H31" s="140">
        <v>56</v>
      </c>
      <c r="I31" s="115">
        <v>7</v>
      </c>
      <c r="J31" s="116">
        <v>12.5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0.84182543198936644</v>
      </c>
      <c r="D34" s="115">
        <v>19</v>
      </c>
      <c r="E34" s="114" t="s">
        <v>513</v>
      </c>
      <c r="F34" s="114" t="s">
        <v>513</v>
      </c>
      <c r="G34" s="114" t="s">
        <v>513</v>
      </c>
      <c r="H34" s="140" t="s">
        <v>513</v>
      </c>
      <c r="I34" s="115" t="s">
        <v>513</v>
      </c>
      <c r="J34" s="116" t="s">
        <v>513</v>
      </c>
    </row>
    <row r="35" spans="1:10" s="110" customFormat="1" ht="24.95" customHeight="1" x14ac:dyDescent="0.2">
      <c r="A35" s="292" t="s">
        <v>171</v>
      </c>
      <c r="B35" s="293" t="s">
        <v>172</v>
      </c>
      <c r="C35" s="113">
        <v>41.958351794417368</v>
      </c>
      <c r="D35" s="115">
        <v>947</v>
      </c>
      <c r="E35" s="114" t="s">
        <v>513</v>
      </c>
      <c r="F35" s="114">
        <v>877</v>
      </c>
      <c r="G35" s="114" t="s">
        <v>513</v>
      </c>
      <c r="H35" s="140" t="s">
        <v>513</v>
      </c>
      <c r="I35" s="115" t="s">
        <v>513</v>
      </c>
      <c r="J35" s="116" t="s">
        <v>513</v>
      </c>
    </row>
    <row r="36" spans="1:10" s="110" customFormat="1" ht="24.95" customHeight="1" x14ac:dyDescent="0.2">
      <c r="A36" s="294" t="s">
        <v>173</v>
      </c>
      <c r="B36" s="295" t="s">
        <v>174</v>
      </c>
      <c r="C36" s="125">
        <v>57.199822773593269</v>
      </c>
      <c r="D36" s="143">
        <v>1291</v>
      </c>
      <c r="E36" s="144">
        <v>1166</v>
      </c>
      <c r="F36" s="144" t="s">
        <v>513</v>
      </c>
      <c r="G36" s="144">
        <v>1100</v>
      </c>
      <c r="H36" s="145">
        <v>1442</v>
      </c>
      <c r="I36" s="143">
        <v>-151</v>
      </c>
      <c r="J36" s="146">
        <v>-10.471567267683772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2257</v>
      </c>
      <c r="F11" s="264">
        <v>2154</v>
      </c>
      <c r="G11" s="264">
        <v>2338</v>
      </c>
      <c r="H11" s="264">
        <v>1856</v>
      </c>
      <c r="I11" s="265">
        <v>2688</v>
      </c>
      <c r="J11" s="263">
        <v>-431</v>
      </c>
      <c r="K11" s="266">
        <v>-16.03422619047619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18.96322552060257</v>
      </c>
      <c r="E13" s="115">
        <v>428</v>
      </c>
      <c r="F13" s="114">
        <v>549</v>
      </c>
      <c r="G13" s="114">
        <v>505</v>
      </c>
      <c r="H13" s="114">
        <v>367</v>
      </c>
      <c r="I13" s="140">
        <v>432</v>
      </c>
      <c r="J13" s="115">
        <v>-4</v>
      </c>
      <c r="K13" s="116">
        <v>-0.92592592592592593</v>
      </c>
    </row>
    <row r="14" spans="1:17" ht="15.95" customHeight="1" x14ac:dyDescent="0.2">
      <c r="A14" s="306" t="s">
        <v>230</v>
      </c>
      <c r="B14" s="307"/>
      <c r="C14" s="308"/>
      <c r="D14" s="113">
        <v>66.548515728843597</v>
      </c>
      <c r="E14" s="115">
        <v>1502</v>
      </c>
      <c r="F14" s="114">
        <v>1394</v>
      </c>
      <c r="G14" s="114">
        <v>1564</v>
      </c>
      <c r="H14" s="114">
        <v>1238</v>
      </c>
      <c r="I14" s="140">
        <v>1863</v>
      </c>
      <c r="J14" s="115">
        <v>-361</v>
      </c>
      <c r="K14" s="116">
        <v>-19.37734836285561</v>
      </c>
    </row>
    <row r="15" spans="1:17" ht="15.95" customHeight="1" x14ac:dyDescent="0.2">
      <c r="A15" s="306" t="s">
        <v>231</v>
      </c>
      <c r="B15" s="307"/>
      <c r="C15" s="308"/>
      <c r="D15" s="113">
        <v>7.8865750996898534</v>
      </c>
      <c r="E15" s="115">
        <v>178</v>
      </c>
      <c r="F15" s="114">
        <v>117</v>
      </c>
      <c r="G15" s="114">
        <v>131</v>
      </c>
      <c r="H15" s="114">
        <v>150</v>
      </c>
      <c r="I15" s="140">
        <v>208</v>
      </c>
      <c r="J15" s="115">
        <v>-30</v>
      </c>
      <c r="K15" s="116">
        <v>-14.423076923076923</v>
      </c>
    </row>
    <row r="16" spans="1:17" ht="15.95" customHeight="1" x14ac:dyDescent="0.2">
      <c r="A16" s="306" t="s">
        <v>232</v>
      </c>
      <c r="B16" s="307"/>
      <c r="C16" s="308"/>
      <c r="D16" s="113">
        <v>6.6016836508639791</v>
      </c>
      <c r="E16" s="115">
        <v>149</v>
      </c>
      <c r="F16" s="114">
        <v>94</v>
      </c>
      <c r="G16" s="114">
        <v>138</v>
      </c>
      <c r="H16" s="114">
        <v>101</v>
      </c>
      <c r="I16" s="140">
        <v>185</v>
      </c>
      <c r="J16" s="115">
        <v>-36</v>
      </c>
      <c r="K16" s="116">
        <v>-19.45945945945946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0.84182543198936644</v>
      </c>
      <c r="E18" s="115">
        <v>19</v>
      </c>
      <c r="F18" s="114">
        <v>24</v>
      </c>
      <c r="G18" s="114">
        <v>48</v>
      </c>
      <c r="H18" s="114">
        <v>14</v>
      </c>
      <c r="I18" s="140">
        <v>17</v>
      </c>
      <c r="J18" s="115">
        <v>2</v>
      </c>
      <c r="K18" s="116">
        <v>11.764705882352942</v>
      </c>
    </row>
    <row r="19" spans="1:11" ht="14.1" customHeight="1" x14ac:dyDescent="0.2">
      <c r="A19" s="306" t="s">
        <v>235</v>
      </c>
      <c r="B19" s="307" t="s">
        <v>236</v>
      </c>
      <c r="C19" s="308"/>
      <c r="D19" s="113">
        <v>0.44306601683650865</v>
      </c>
      <c r="E19" s="115">
        <v>10</v>
      </c>
      <c r="F19" s="114">
        <v>11</v>
      </c>
      <c r="G19" s="114">
        <v>35</v>
      </c>
      <c r="H19" s="114">
        <v>6</v>
      </c>
      <c r="I19" s="140">
        <v>6</v>
      </c>
      <c r="J19" s="115">
        <v>4</v>
      </c>
      <c r="K19" s="116">
        <v>66.666666666666671</v>
      </c>
    </row>
    <row r="20" spans="1:11" ht="14.1" customHeight="1" x14ac:dyDescent="0.2">
      <c r="A20" s="306">
        <v>12</v>
      </c>
      <c r="B20" s="307" t="s">
        <v>237</v>
      </c>
      <c r="C20" s="308"/>
      <c r="D20" s="113">
        <v>1.0190518387239698</v>
      </c>
      <c r="E20" s="115">
        <v>23</v>
      </c>
      <c r="F20" s="114">
        <v>32</v>
      </c>
      <c r="G20" s="114">
        <v>19</v>
      </c>
      <c r="H20" s="114">
        <v>9</v>
      </c>
      <c r="I20" s="140">
        <v>18</v>
      </c>
      <c r="J20" s="115">
        <v>5</v>
      </c>
      <c r="K20" s="116">
        <v>27.777777777777779</v>
      </c>
    </row>
    <row r="21" spans="1:11" ht="14.1" customHeight="1" x14ac:dyDescent="0.2">
      <c r="A21" s="306">
        <v>21</v>
      </c>
      <c r="B21" s="307" t="s">
        <v>238</v>
      </c>
      <c r="C21" s="308"/>
      <c r="D21" s="113">
        <v>0.664599025254763</v>
      </c>
      <c r="E21" s="115">
        <v>15</v>
      </c>
      <c r="F21" s="114">
        <v>22</v>
      </c>
      <c r="G21" s="114">
        <v>11</v>
      </c>
      <c r="H21" s="114">
        <v>9</v>
      </c>
      <c r="I21" s="140">
        <v>11</v>
      </c>
      <c r="J21" s="115">
        <v>4</v>
      </c>
      <c r="K21" s="116">
        <v>36.363636363636367</v>
      </c>
    </row>
    <row r="22" spans="1:11" ht="14.1" customHeight="1" x14ac:dyDescent="0.2">
      <c r="A22" s="306">
        <v>22</v>
      </c>
      <c r="B22" s="307" t="s">
        <v>239</v>
      </c>
      <c r="C22" s="308"/>
      <c r="D22" s="113">
        <v>3.278688524590164</v>
      </c>
      <c r="E22" s="115">
        <v>74</v>
      </c>
      <c r="F22" s="114">
        <v>88</v>
      </c>
      <c r="G22" s="114">
        <v>103</v>
      </c>
      <c r="H22" s="114">
        <v>77</v>
      </c>
      <c r="I22" s="140">
        <v>95</v>
      </c>
      <c r="J22" s="115">
        <v>-21</v>
      </c>
      <c r="K22" s="116">
        <v>-22.105263157894736</v>
      </c>
    </row>
    <row r="23" spans="1:11" ht="14.1" customHeight="1" x14ac:dyDescent="0.2">
      <c r="A23" s="306">
        <v>23</v>
      </c>
      <c r="B23" s="307" t="s">
        <v>240</v>
      </c>
      <c r="C23" s="308"/>
      <c r="D23" s="113">
        <v>0.664599025254763</v>
      </c>
      <c r="E23" s="115">
        <v>15</v>
      </c>
      <c r="F23" s="114">
        <v>8</v>
      </c>
      <c r="G23" s="114">
        <v>14</v>
      </c>
      <c r="H23" s="114">
        <v>19</v>
      </c>
      <c r="I23" s="140">
        <v>19</v>
      </c>
      <c r="J23" s="115">
        <v>-4</v>
      </c>
      <c r="K23" s="116">
        <v>-21.05263157894737</v>
      </c>
    </row>
    <row r="24" spans="1:11" ht="14.1" customHeight="1" x14ac:dyDescent="0.2">
      <c r="A24" s="306">
        <v>24</v>
      </c>
      <c r="B24" s="307" t="s">
        <v>241</v>
      </c>
      <c r="C24" s="308"/>
      <c r="D24" s="113">
        <v>4.5192733717323881</v>
      </c>
      <c r="E24" s="115">
        <v>102</v>
      </c>
      <c r="F24" s="114">
        <v>69</v>
      </c>
      <c r="G24" s="114">
        <v>93</v>
      </c>
      <c r="H24" s="114">
        <v>72</v>
      </c>
      <c r="I24" s="140">
        <v>96</v>
      </c>
      <c r="J24" s="115">
        <v>6</v>
      </c>
      <c r="K24" s="116">
        <v>6.25</v>
      </c>
    </row>
    <row r="25" spans="1:11" ht="14.1" customHeight="1" x14ac:dyDescent="0.2">
      <c r="A25" s="306">
        <v>25</v>
      </c>
      <c r="B25" s="307" t="s">
        <v>242</v>
      </c>
      <c r="C25" s="308"/>
      <c r="D25" s="113">
        <v>4.918032786885246</v>
      </c>
      <c r="E25" s="115">
        <v>111</v>
      </c>
      <c r="F25" s="114">
        <v>74</v>
      </c>
      <c r="G25" s="114">
        <v>92</v>
      </c>
      <c r="H25" s="114">
        <v>62</v>
      </c>
      <c r="I25" s="140">
        <v>147</v>
      </c>
      <c r="J25" s="115">
        <v>-36</v>
      </c>
      <c r="K25" s="116">
        <v>-24.489795918367346</v>
      </c>
    </row>
    <row r="26" spans="1:11" ht="14.1" customHeight="1" x14ac:dyDescent="0.2">
      <c r="A26" s="306">
        <v>26</v>
      </c>
      <c r="B26" s="307" t="s">
        <v>243</v>
      </c>
      <c r="C26" s="308"/>
      <c r="D26" s="113">
        <v>3.2343819229065129</v>
      </c>
      <c r="E26" s="115">
        <v>73</v>
      </c>
      <c r="F26" s="114">
        <v>43</v>
      </c>
      <c r="G26" s="114">
        <v>34</v>
      </c>
      <c r="H26" s="114">
        <v>36</v>
      </c>
      <c r="I26" s="140">
        <v>74</v>
      </c>
      <c r="J26" s="115">
        <v>-1</v>
      </c>
      <c r="K26" s="116">
        <v>-1.3513513513513513</v>
      </c>
    </row>
    <row r="27" spans="1:11" ht="14.1" customHeight="1" x14ac:dyDescent="0.2">
      <c r="A27" s="306">
        <v>27</v>
      </c>
      <c r="B27" s="307" t="s">
        <v>244</v>
      </c>
      <c r="C27" s="308"/>
      <c r="D27" s="113">
        <v>3.4116083296411164</v>
      </c>
      <c r="E27" s="115">
        <v>77</v>
      </c>
      <c r="F27" s="114">
        <v>35</v>
      </c>
      <c r="G27" s="114">
        <v>59</v>
      </c>
      <c r="H27" s="114">
        <v>61</v>
      </c>
      <c r="I27" s="140">
        <v>110</v>
      </c>
      <c r="J27" s="115">
        <v>-33</v>
      </c>
      <c r="K27" s="116">
        <v>-30</v>
      </c>
    </row>
    <row r="28" spans="1:11" ht="14.1" customHeight="1" x14ac:dyDescent="0.2">
      <c r="A28" s="306">
        <v>28</v>
      </c>
      <c r="B28" s="307" t="s">
        <v>245</v>
      </c>
      <c r="C28" s="308"/>
      <c r="D28" s="113">
        <v>3.0571555161719095</v>
      </c>
      <c r="E28" s="115">
        <v>69</v>
      </c>
      <c r="F28" s="114">
        <v>57</v>
      </c>
      <c r="G28" s="114">
        <v>100</v>
      </c>
      <c r="H28" s="114">
        <v>124</v>
      </c>
      <c r="I28" s="140">
        <v>96</v>
      </c>
      <c r="J28" s="115">
        <v>-27</v>
      </c>
      <c r="K28" s="116">
        <v>-28.125</v>
      </c>
    </row>
    <row r="29" spans="1:11" ht="14.1" customHeight="1" x14ac:dyDescent="0.2">
      <c r="A29" s="306">
        <v>29</v>
      </c>
      <c r="B29" s="307" t="s">
        <v>246</v>
      </c>
      <c r="C29" s="308"/>
      <c r="D29" s="113">
        <v>3.6331413380593709</v>
      </c>
      <c r="E29" s="115">
        <v>82</v>
      </c>
      <c r="F29" s="114">
        <v>72</v>
      </c>
      <c r="G29" s="114">
        <v>98</v>
      </c>
      <c r="H29" s="114">
        <v>59</v>
      </c>
      <c r="I29" s="140">
        <v>68</v>
      </c>
      <c r="J29" s="115">
        <v>14</v>
      </c>
      <c r="K29" s="116">
        <v>20.588235294117649</v>
      </c>
    </row>
    <row r="30" spans="1:11" ht="14.1" customHeight="1" x14ac:dyDescent="0.2">
      <c r="A30" s="306" t="s">
        <v>247</v>
      </c>
      <c r="B30" s="307" t="s">
        <v>248</v>
      </c>
      <c r="C30" s="308"/>
      <c r="D30" s="113">
        <v>1.1076650420912717</v>
      </c>
      <c r="E30" s="115">
        <v>25</v>
      </c>
      <c r="F30" s="114">
        <v>25</v>
      </c>
      <c r="G30" s="114">
        <v>38</v>
      </c>
      <c r="H30" s="114">
        <v>13</v>
      </c>
      <c r="I30" s="140" t="s">
        <v>513</v>
      </c>
      <c r="J30" s="115" t="s">
        <v>513</v>
      </c>
      <c r="K30" s="116" t="s">
        <v>513</v>
      </c>
    </row>
    <row r="31" spans="1:11" ht="14.1" customHeight="1" x14ac:dyDescent="0.2">
      <c r="A31" s="306" t="s">
        <v>249</v>
      </c>
      <c r="B31" s="307" t="s">
        <v>250</v>
      </c>
      <c r="C31" s="308"/>
      <c r="D31" s="113">
        <v>2.3925564909171468</v>
      </c>
      <c r="E31" s="115">
        <v>54</v>
      </c>
      <c r="F31" s="114">
        <v>44</v>
      </c>
      <c r="G31" s="114">
        <v>57</v>
      </c>
      <c r="H31" s="114">
        <v>46</v>
      </c>
      <c r="I31" s="140">
        <v>45</v>
      </c>
      <c r="J31" s="115">
        <v>9</v>
      </c>
      <c r="K31" s="116">
        <v>20</v>
      </c>
    </row>
    <row r="32" spans="1:11" ht="14.1" customHeight="1" x14ac:dyDescent="0.2">
      <c r="A32" s="306">
        <v>31</v>
      </c>
      <c r="B32" s="307" t="s">
        <v>251</v>
      </c>
      <c r="C32" s="308"/>
      <c r="D32" s="113">
        <v>0.57598582188746128</v>
      </c>
      <c r="E32" s="115">
        <v>13</v>
      </c>
      <c r="F32" s="114">
        <v>6</v>
      </c>
      <c r="G32" s="114" t="s">
        <v>513</v>
      </c>
      <c r="H32" s="114">
        <v>7</v>
      </c>
      <c r="I32" s="140">
        <v>5</v>
      </c>
      <c r="J32" s="115">
        <v>8</v>
      </c>
      <c r="K32" s="116">
        <v>160</v>
      </c>
    </row>
    <row r="33" spans="1:11" ht="14.1" customHeight="1" x14ac:dyDescent="0.2">
      <c r="A33" s="306">
        <v>32</v>
      </c>
      <c r="B33" s="307" t="s">
        <v>252</v>
      </c>
      <c r="C33" s="308"/>
      <c r="D33" s="113">
        <v>3.1900753212228623</v>
      </c>
      <c r="E33" s="115">
        <v>72</v>
      </c>
      <c r="F33" s="114">
        <v>226</v>
      </c>
      <c r="G33" s="114">
        <v>58</v>
      </c>
      <c r="H33" s="114">
        <v>45</v>
      </c>
      <c r="I33" s="140">
        <v>91</v>
      </c>
      <c r="J33" s="115">
        <v>-19</v>
      </c>
      <c r="K33" s="116">
        <v>-20.87912087912088</v>
      </c>
    </row>
    <row r="34" spans="1:11" ht="14.1" customHeight="1" x14ac:dyDescent="0.2">
      <c r="A34" s="306">
        <v>33</v>
      </c>
      <c r="B34" s="307" t="s">
        <v>253</v>
      </c>
      <c r="C34" s="308"/>
      <c r="D34" s="113">
        <v>1.5064244572441294</v>
      </c>
      <c r="E34" s="115">
        <v>34</v>
      </c>
      <c r="F34" s="114">
        <v>115</v>
      </c>
      <c r="G34" s="114">
        <v>38</v>
      </c>
      <c r="H34" s="114">
        <v>23</v>
      </c>
      <c r="I34" s="140">
        <v>56</v>
      </c>
      <c r="J34" s="115">
        <v>-22</v>
      </c>
      <c r="K34" s="116">
        <v>-39.285714285714285</v>
      </c>
    </row>
    <row r="35" spans="1:11" ht="14.1" customHeight="1" x14ac:dyDescent="0.2">
      <c r="A35" s="306">
        <v>34</v>
      </c>
      <c r="B35" s="307" t="s">
        <v>254</v>
      </c>
      <c r="C35" s="308"/>
      <c r="D35" s="113">
        <v>3.1457687195392112</v>
      </c>
      <c r="E35" s="115">
        <v>71</v>
      </c>
      <c r="F35" s="114">
        <v>52</v>
      </c>
      <c r="G35" s="114">
        <v>35</v>
      </c>
      <c r="H35" s="114">
        <v>53</v>
      </c>
      <c r="I35" s="140">
        <v>94</v>
      </c>
      <c r="J35" s="115">
        <v>-23</v>
      </c>
      <c r="K35" s="116">
        <v>-24.468085106382979</v>
      </c>
    </row>
    <row r="36" spans="1:11" ht="14.1" customHeight="1" x14ac:dyDescent="0.2">
      <c r="A36" s="306">
        <v>41</v>
      </c>
      <c r="B36" s="307" t="s">
        <v>255</v>
      </c>
      <c r="C36" s="308"/>
      <c r="D36" s="113">
        <v>0.84182543198936644</v>
      </c>
      <c r="E36" s="115">
        <v>19</v>
      </c>
      <c r="F36" s="114">
        <v>16</v>
      </c>
      <c r="G36" s="114">
        <v>26</v>
      </c>
      <c r="H36" s="114">
        <v>11</v>
      </c>
      <c r="I36" s="140">
        <v>43</v>
      </c>
      <c r="J36" s="115">
        <v>-24</v>
      </c>
      <c r="K36" s="116">
        <v>-55.813953488372093</v>
      </c>
    </row>
    <row r="37" spans="1:11" ht="14.1" customHeight="1" x14ac:dyDescent="0.2">
      <c r="A37" s="306">
        <v>42</v>
      </c>
      <c r="B37" s="307" t="s">
        <v>256</v>
      </c>
      <c r="C37" s="308"/>
      <c r="D37" s="113" t="s">
        <v>513</v>
      </c>
      <c r="E37" s="115" t="s">
        <v>513</v>
      </c>
      <c r="F37" s="114" t="s">
        <v>513</v>
      </c>
      <c r="G37" s="114" t="s">
        <v>513</v>
      </c>
      <c r="H37" s="114">
        <v>7</v>
      </c>
      <c r="I37" s="140">
        <v>8</v>
      </c>
      <c r="J37" s="115" t="s">
        <v>513</v>
      </c>
      <c r="K37" s="116" t="s">
        <v>513</v>
      </c>
    </row>
    <row r="38" spans="1:11" ht="14.1" customHeight="1" x14ac:dyDescent="0.2">
      <c r="A38" s="306">
        <v>43</v>
      </c>
      <c r="B38" s="307" t="s">
        <v>257</v>
      </c>
      <c r="C38" s="308"/>
      <c r="D38" s="113">
        <v>1.329198050509526</v>
      </c>
      <c r="E38" s="115">
        <v>30</v>
      </c>
      <c r="F38" s="114">
        <v>21</v>
      </c>
      <c r="G38" s="114">
        <v>28</v>
      </c>
      <c r="H38" s="114">
        <v>18</v>
      </c>
      <c r="I38" s="140">
        <v>33</v>
      </c>
      <c r="J38" s="115">
        <v>-3</v>
      </c>
      <c r="K38" s="116">
        <v>-9.0909090909090917</v>
      </c>
    </row>
    <row r="39" spans="1:11" ht="14.1" customHeight="1" x14ac:dyDescent="0.2">
      <c r="A39" s="306">
        <v>51</v>
      </c>
      <c r="B39" s="307" t="s">
        <v>258</v>
      </c>
      <c r="C39" s="308"/>
      <c r="D39" s="113">
        <v>7.3548958794860431</v>
      </c>
      <c r="E39" s="115">
        <v>166</v>
      </c>
      <c r="F39" s="114">
        <v>133</v>
      </c>
      <c r="G39" s="114">
        <v>175</v>
      </c>
      <c r="H39" s="114">
        <v>149</v>
      </c>
      <c r="I39" s="140">
        <v>206</v>
      </c>
      <c r="J39" s="115">
        <v>-40</v>
      </c>
      <c r="K39" s="116">
        <v>-19.417475728155338</v>
      </c>
    </row>
    <row r="40" spans="1:11" ht="14.1" customHeight="1" x14ac:dyDescent="0.2">
      <c r="A40" s="306" t="s">
        <v>259</v>
      </c>
      <c r="B40" s="307" t="s">
        <v>260</v>
      </c>
      <c r="C40" s="308"/>
      <c r="D40" s="113">
        <v>6.2029242357111212</v>
      </c>
      <c r="E40" s="115">
        <v>140</v>
      </c>
      <c r="F40" s="114">
        <v>113</v>
      </c>
      <c r="G40" s="114">
        <v>136</v>
      </c>
      <c r="H40" s="114">
        <v>127</v>
      </c>
      <c r="I40" s="140">
        <v>144</v>
      </c>
      <c r="J40" s="115">
        <v>-4</v>
      </c>
      <c r="K40" s="116">
        <v>-2.7777777777777777</v>
      </c>
    </row>
    <row r="41" spans="1:11" ht="14.1" customHeight="1" x14ac:dyDescent="0.2">
      <c r="A41" s="306"/>
      <c r="B41" s="307" t="s">
        <v>261</v>
      </c>
      <c r="C41" s="308"/>
      <c r="D41" s="113">
        <v>5.5383252104563576</v>
      </c>
      <c r="E41" s="115">
        <v>125</v>
      </c>
      <c r="F41" s="114">
        <v>105</v>
      </c>
      <c r="G41" s="114">
        <v>125</v>
      </c>
      <c r="H41" s="114">
        <v>95</v>
      </c>
      <c r="I41" s="140">
        <v>117</v>
      </c>
      <c r="J41" s="115">
        <v>8</v>
      </c>
      <c r="K41" s="116">
        <v>6.8376068376068373</v>
      </c>
    </row>
    <row r="42" spans="1:11" ht="14.1" customHeight="1" x14ac:dyDescent="0.2">
      <c r="A42" s="306">
        <v>52</v>
      </c>
      <c r="B42" s="307" t="s">
        <v>262</v>
      </c>
      <c r="C42" s="308"/>
      <c r="D42" s="113">
        <v>6.9118298626495349</v>
      </c>
      <c r="E42" s="115">
        <v>156</v>
      </c>
      <c r="F42" s="114">
        <v>227</v>
      </c>
      <c r="G42" s="114">
        <v>137</v>
      </c>
      <c r="H42" s="114">
        <v>129</v>
      </c>
      <c r="I42" s="140">
        <v>183</v>
      </c>
      <c r="J42" s="115">
        <v>-27</v>
      </c>
      <c r="K42" s="116">
        <v>-14.754098360655737</v>
      </c>
    </row>
    <row r="43" spans="1:11" ht="14.1" customHeight="1" x14ac:dyDescent="0.2">
      <c r="A43" s="306" t="s">
        <v>263</v>
      </c>
      <c r="B43" s="307" t="s">
        <v>264</v>
      </c>
      <c r="C43" s="308"/>
      <c r="D43" s="113">
        <v>6.0256978289765177</v>
      </c>
      <c r="E43" s="115">
        <v>136</v>
      </c>
      <c r="F43" s="114">
        <v>191</v>
      </c>
      <c r="G43" s="114">
        <v>127</v>
      </c>
      <c r="H43" s="114">
        <v>119</v>
      </c>
      <c r="I43" s="140">
        <v>162</v>
      </c>
      <c r="J43" s="115">
        <v>-26</v>
      </c>
      <c r="K43" s="116">
        <v>-16.049382716049383</v>
      </c>
    </row>
    <row r="44" spans="1:11" ht="14.1" customHeight="1" x14ac:dyDescent="0.2">
      <c r="A44" s="306">
        <v>53</v>
      </c>
      <c r="B44" s="307" t="s">
        <v>265</v>
      </c>
      <c r="C44" s="308"/>
      <c r="D44" s="113">
        <v>0.22153300841825432</v>
      </c>
      <c r="E44" s="115">
        <v>5</v>
      </c>
      <c r="F44" s="114" t="s">
        <v>513</v>
      </c>
      <c r="G44" s="114">
        <v>7</v>
      </c>
      <c r="H44" s="114">
        <v>19</v>
      </c>
      <c r="I44" s="140">
        <v>16</v>
      </c>
      <c r="J44" s="115">
        <v>-11</v>
      </c>
      <c r="K44" s="116">
        <v>-68.75</v>
      </c>
    </row>
    <row r="45" spans="1:11" ht="14.1" customHeight="1" x14ac:dyDescent="0.2">
      <c r="A45" s="306" t="s">
        <v>266</v>
      </c>
      <c r="B45" s="307" t="s">
        <v>267</v>
      </c>
      <c r="C45" s="308"/>
      <c r="D45" s="113">
        <v>0.22153300841825432</v>
      </c>
      <c r="E45" s="115">
        <v>5</v>
      </c>
      <c r="F45" s="114">
        <v>3</v>
      </c>
      <c r="G45" s="114">
        <v>7</v>
      </c>
      <c r="H45" s="114">
        <v>19</v>
      </c>
      <c r="I45" s="140">
        <v>16</v>
      </c>
      <c r="J45" s="115">
        <v>-11</v>
      </c>
      <c r="K45" s="116">
        <v>-68.75</v>
      </c>
    </row>
    <row r="46" spans="1:11" ht="14.1" customHeight="1" x14ac:dyDescent="0.2">
      <c r="A46" s="306">
        <v>54</v>
      </c>
      <c r="B46" s="307" t="s">
        <v>268</v>
      </c>
      <c r="C46" s="308"/>
      <c r="D46" s="113">
        <v>1.4621178555604786</v>
      </c>
      <c r="E46" s="115">
        <v>33</v>
      </c>
      <c r="F46" s="114">
        <v>56</v>
      </c>
      <c r="G46" s="114">
        <v>51</v>
      </c>
      <c r="H46" s="114">
        <v>42</v>
      </c>
      <c r="I46" s="140">
        <v>49</v>
      </c>
      <c r="J46" s="115">
        <v>-16</v>
      </c>
      <c r="K46" s="116">
        <v>-32.653061224489797</v>
      </c>
    </row>
    <row r="47" spans="1:11" ht="14.1" customHeight="1" x14ac:dyDescent="0.2">
      <c r="A47" s="306">
        <v>61</v>
      </c>
      <c r="B47" s="307" t="s">
        <v>269</v>
      </c>
      <c r="C47" s="308"/>
      <c r="D47" s="113">
        <v>3.1014621178555606</v>
      </c>
      <c r="E47" s="115">
        <v>70</v>
      </c>
      <c r="F47" s="114">
        <v>33</v>
      </c>
      <c r="G47" s="114">
        <v>48</v>
      </c>
      <c r="H47" s="114">
        <v>46</v>
      </c>
      <c r="I47" s="140">
        <v>52</v>
      </c>
      <c r="J47" s="115">
        <v>18</v>
      </c>
      <c r="K47" s="116">
        <v>34.615384615384613</v>
      </c>
    </row>
    <row r="48" spans="1:11" ht="14.1" customHeight="1" x14ac:dyDescent="0.2">
      <c r="A48" s="306">
        <v>62</v>
      </c>
      <c r="B48" s="307" t="s">
        <v>270</v>
      </c>
      <c r="C48" s="308"/>
      <c r="D48" s="113">
        <v>7.5764288879042976</v>
      </c>
      <c r="E48" s="115">
        <v>171</v>
      </c>
      <c r="F48" s="114">
        <v>168</v>
      </c>
      <c r="G48" s="114">
        <v>267</v>
      </c>
      <c r="H48" s="114">
        <v>279</v>
      </c>
      <c r="I48" s="140">
        <v>338</v>
      </c>
      <c r="J48" s="115">
        <v>-167</v>
      </c>
      <c r="K48" s="116">
        <v>-49.408284023668642</v>
      </c>
    </row>
    <row r="49" spans="1:11" ht="14.1" customHeight="1" x14ac:dyDescent="0.2">
      <c r="A49" s="306">
        <v>63</v>
      </c>
      <c r="B49" s="307" t="s">
        <v>271</v>
      </c>
      <c r="C49" s="308"/>
      <c r="D49" s="113">
        <v>2.658396101019052</v>
      </c>
      <c r="E49" s="115">
        <v>60</v>
      </c>
      <c r="F49" s="114">
        <v>70</v>
      </c>
      <c r="G49" s="114">
        <v>52</v>
      </c>
      <c r="H49" s="114">
        <v>49</v>
      </c>
      <c r="I49" s="140">
        <v>59</v>
      </c>
      <c r="J49" s="115">
        <v>1</v>
      </c>
      <c r="K49" s="116">
        <v>1.6949152542372881</v>
      </c>
    </row>
    <row r="50" spans="1:11" ht="14.1" customHeight="1" x14ac:dyDescent="0.2">
      <c r="A50" s="306" t="s">
        <v>272</v>
      </c>
      <c r="B50" s="307" t="s">
        <v>273</v>
      </c>
      <c r="C50" s="308"/>
      <c r="D50" s="113">
        <v>0.70890562693841386</v>
      </c>
      <c r="E50" s="115">
        <v>16</v>
      </c>
      <c r="F50" s="114">
        <v>13</v>
      </c>
      <c r="G50" s="114">
        <v>12</v>
      </c>
      <c r="H50" s="114">
        <v>5</v>
      </c>
      <c r="I50" s="140">
        <v>4</v>
      </c>
      <c r="J50" s="115">
        <v>12</v>
      </c>
      <c r="K50" s="116" t="s">
        <v>515</v>
      </c>
    </row>
    <row r="51" spans="1:11" ht="14.1" customHeight="1" x14ac:dyDescent="0.2">
      <c r="A51" s="306" t="s">
        <v>274</v>
      </c>
      <c r="B51" s="307" t="s">
        <v>275</v>
      </c>
      <c r="C51" s="308"/>
      <c r="D51" s="113">
        <v>1.8608772707133363</v>
      </c>
      <c r="E51" s="115">
        <v>42</v>
      </c>
      <c r="F51" s="114">
        <v>50</v>
      </c>
      <c r="G51" s="114">
        <v>38</v>
      </c>
      <c r="H51" s="114">
        <v>44</v>
      </c>
      <c r="I51" s="140">
        <v>49</v>
      </c>
      <c r="J51" s="115">
        <v>-7</v>
      </c>
      <c r="K51" s="116">
        <v>-14.285714285714286</v>
      </c>
    </row>
    <row r="52" spans="1:11" ht="14.1" customHeight="1" x14ac:dyDescent="0.2">
      <c r="A52" s="306">
        <v>71</v>
      </c>
      <c r="B52" s="307" t="s">
        <v>276</v>
      </c>
      <c r="C52" s="308"/>
      <c r="D52" s="113">
        <v>14.133805937084626</v>
      </c>
      <c r="E52" s="115">
        <v>319</v>
      </c>
      <c r="F52" s="114">
        <v>165</v>
      </c>
      <c r="G52" s="114">
        <v>221</v>
      </c>
      <c r="H52" s="114">
        <v>158</v>
      </c>
      <c r="I52" s="140">
        <v>322</v>
      </c>
      <c r="J52" s="115">
        <v>-3</v>
      </c>
      <c r="K52" s="116">
        <v>-0.93167701863354035</v>
      </c>
    </row>
    <row r="53" spans="1:11" ht="14.1" customHeight="1" x14ac:dyDescent="0.2">
      <c r="A53" s="306" t="s">
        <v>277</v>
      </c>
      <c r="B53" s="307" t="s">
        <v>278</v>
      </c>
      <c r="C53" s="308"/>
      <c r="D53" s="113">
        <v>8.5068675232609667</v>
      </c>
      <c r="E53" s="115">
        <v>192</v>
      </c>
      <c r="F53" s="114">
        <v>84</v>
      </c>
      <c r="G53" s="114">
        <v>115</v>
      </c>
      <c r="H53" s="114">
        <v>89</v>
      </c>
      <c r="I53" s="140">
        <v>201</v>
      </c>
      <c r="J53" s="115">
        <v>-9</v>
      </c>
      <c r="K53" s="116">
        <v>-4.4776119402985071</v>
      </c>
    </row>
    <row r="54" spans="1:11" ht="14.1" customHeight="1" x14ac:dyDescent="0.2">
      <c r="A54" s="306" t="s">
        <v>279</v>
      </c>
      <c r="B54" s="307" t="s">
        <v>280</v>
      </c>
      <c r="C54" s="308"/>
      <c r="D54" s="113">
        <v>4.7851129818342937</v>
      </c>
      <c r="E54" s="115">
        <v>108</v>
      </c>
      <c r="F54" s="114">
        <v>70</v>
      </c>
      <c r="G54" s="114">
        <v>95</v>
      </c>
      <c r="H54" s="114">
        <v>56</v>
      </c>
      <c r="I54" s="140">
        <v>109</v>
      </c>
      <c r="J54" s="115">
        <v>-1</v>
      </c>
      <c r="K54" s="116">
        <v>-0.91743119266055051</v>
      </c>
    </row>
    <row r="55" spans="1:11" ht="14.1" customHeight="1" x14ac:dyDescent="0.2">
      <c r="A55" s="306">
        <v>72</v>
      </c>
      <c r="B55" s="307" t="s">
        <v>281</v>
      </c>
      <c r="C55" s="308"/>
      <c r="D55" s="113">
        <v>1.8165706690296854</v>
      </c>
      <c r="E55" s="115">
        <v>41</v>
      </c>
      <c r="F55" s="114">
        <v>28</v>
      </c>
      <c r="G55" s="114">
        <v>31</v>
      </c>
      <c r="H55" s="114">
        <v>33</v>
      </c>
      <c r="I55" s="140">
        <v>73</v>
      </c>
      <c r="J55" s="115">
        <v>-32</v>
      </c>
      <c r="K55" s="116">
        <v>-43.835616438356162</v>
      </c>
    </row>
    <row r="56" spans="1:11" ht="14.1" customHeight="1" x14ac:dyDescent="0.2">
      <c r="A56" s="306" t="s">
        <v>282</v>
      </c>
      <c r="B56" s="307" t="s">
        <v>283</v>
      </c>
      <c r="C56" s="308"/>
      <c r="D56" s="113" t="s">
        <v>513</v>
      </c>
      <c r="E56" s="115" t="s">
        <v>513</v>
      </c>
      <c r="F56" s="114">
        <v>11</v>
      </c>
      <c r="G56" s="114">
        <v>16</v>
      </c>
      <c r="H56" s="114">
        <v>10</v>
      </c>
      <c r="I56" s="140">
        <v>24</v>
      </c>
      <c r="J56" s="115" t="s">
        <v>513</v>
      </c>
      <c r="K56" s="116" t="s">
        <v>513</v>
      </c>
    </row>
    <row r="57" spans="1:11" ht="14.1" customHeight="1" x14ac:dyDescent="0.2">
      <c r="A57" s="306" t="s">
        <v>284</v>
      </c>
      <c r="B57" s="307" t="s">
        <v>285</v>
      </c>
      <c r="C57" s="308"/>
      <c r="D57" s="113">
        <v>1.0633584404076208</v>
      </c>
      <c r="E57" s="115">
        <v>24</v>
      </c>
      <c r="F57" s="114">
        <v>17</v>
      </c>
      <c r="G57" s="114">
        <v>7</v>
      </c>
      <c r="H57" s="114">
        <v>17</v>
      </c>
      <c r="I57" s="140">
        <v>27</v>
      </c>
      <c r="J57" s="115">
        <v>-3</v>
      </c>
      <c r="K57" s="116">
        <v>-11.111111111111111</v>
      </c>
    </row>
    <row r="58" spans="1:11" ht="14.1" customHeight="1" x14ac:dyDescent="0.2">
      <c r="A58" s="306">
        <v>73</v>
      </c>
      <c r="B58" s="307" t="s">
        <v>286</v>
      </c>
      <c r="C58" s="308"/>
      <c r="D58" s="113">
        <v>0.39875941515285779</v>
      </c>
      <c r="E58" s="115">
        <v>9</v>
      </c>
      <c r="F58" s="114">
        <v>14</v>
      </c>
      <c r="G58" s="114">
        <v>16</v>
      </c>
      <c r="H58" s="114">
        <v>6</v>
      </c>
      <c r="I58" s="140">
        <v>26</v>
      </c>
      <c r="J58" s="115">
        <v>-17</v>
      </c>
      <c r="K58" s="116">
        <v>-65.384615384615387</v>
      </c>
    </row>
    <row r="59" spans="1:11" ht="14.1" customHeight="1" x14ac:dyDescent="0.2">
      <c r="A59" s="306" t="s">
        <v>287</v>
      </c>
      <c r="B59" s="307" t="s">
        <v>288</v>
      </c>
      <c r="C59" s="308"/>
      <c r="D59" s="113">
        <v>0.39875941515285779</v>
      </c>
      <c r="E59" s="115">
        <v>9</v>
      </c>
      <c r="F59" s="114">
        <v>11</v>
      </c>
      <c r="G59" s="114">
        <v>14</v>
      </c>
      <c r="H59" s="114">
        <v>6</v>
      </c>
      <c r="I59" s="140">
        <v>22</v>
      </c>
      <c r="J59" s="115">
        <v>-13</v>
      </c>
      <c r="K59" s="116">
        <v>-59.090909090909093</v>
      </c>
    </row>
    <row r="60" spans="1:11" ht="14.1" customHeight="1" x14ac:dyDescent="0.2">
      <c r="A60" s="306">
        <v>81</v>
      </c>
      <c r="B60" s="307" t="s">
        <v>289</v>
      </c>
      <c r="C60" s="308"/>
      <c r="D60" s="113">
        <v>6.1586176340274701</v>
      </c>
      <c r="E60" s="115">
        <v>139</v>
      </c>
      <c r="F60" s="114">
        <v>151</v>
      </c>
      <c r="G60" s="114">
        <v>174</v>
      </c>
      <c r="H60" s="114">
        <v>95</v>
      </c>
      <c r="I60" s="140">
        <v>123</v>
      </c>
      <c r="J60" s="115">
        <v>16</v>
      </c>
      <c r="K60" s="116">
        <v>13.008130081300813</v>
      </c>
    </row>
    <row r="61" spans="1:11" ht="14.1" customHeight="1" x14ac:dyDescent="0.2">
      <c r="A61" s="306" t="s">
        <v>290</v>
      </c>
      <c r="B61" s="307" t="s">
        <v>291</v>
      </c>
      <c r="C61" s="308"/>
      <c r="D61" s="113">
        <v>2.1710234824988923</v>
      </c>
      <c r="E61" s="115">
        <v>49</v>
      </c>
      <c r="F61" s="114">
        <v>56</v>
      </c>
      <c r="G61" s="114">
        <v>72</v>
      </c>
      <c r="H61" s="114">
        <v>24</v>
      </c>
      <c r="I61" s="140">
        <v>33</v>
      </c>
      <c r="J61" s="115">
        <v>16</v>
      </c>
      <c r="K61" s="116">
        <v>48.484848484848484</v>
      </c>
    </row>
    <row r="62" spans="1:11" ht="14.1" customHeight="1" x14ac:dyDescent="0.2">
      <c r="A62" s="306" t="s">
        <v>292</v>
      </c>
      <c r="B62" s="307" t="s">
        <v>293</v>
      </c>
      <c r="C62" s="308"/>
      <c r="D62" s="113">
        <v>1.6836508639787329</v>
      </c>
      <c r="E62" s="115">
        <v>38</v>
      </c>
      <c r="F62" s="114">
        <v>51</v>
      </c>
      <c r="G62" s="114">
        <v>43</v>
      </c>
      <c r="H62" s="114">
        <v>34</v>
      </c>
      <c r="I62" s="140">
        <v>38</v>
      </c>
      <c r="J62" s="115">
        <v>0</v>
      </c>
      <c r="K62" s="116">
        <v>0</v>
      </c>
    </row>
    <row r="63" spans="1:11" ht="14.1" customHeight="1" x14ac:dyDescent="0.2">
      <c r="A63" s="306"/>
      <c r="B63" s="307" t="s">
        <v>294</v>
      </c>
      <c r="C63" s="308"/>
      <c r="D63" s="113">
        <v>1.5950376606114312</v>
      </c>
      <c r="E63" s="115">
        <v>36</v>
      </c>
      <c r="F63" s="114">
        <v>51</v>
      </c>
      <c r="G63" s="114">
        <v>43</v>
      </c>
      <c r="H63" s="114">
        <v>31</v>
      </c>
      <c r="I63" s="140">
        <v>37</v>
      </c>
      <c r="J63" s="115">
        <v>-1</v>
      </c>
      <c r="K63" s="116">
        <v>-2.7027027027027026</v>
      </c>
    </row>
    <row r="64" spans="1:11" ht="14.1" customHeight="1" x14ac:dyDescent="0.2">
      <c r="A64" s="306" t="s">
        <v>295</v>
      </c>
      <c r="B64" s="307" t="s">
        <v>296</v>
      </c>
      <c r="C64" s="308"/>
      <c r="D64" s="113">
        <v>0.75321222862206472</v>
      </c>
      <c r="E64" s="115">
        <v>17</v>
      </c>
      <c r="F64" s="114">
        <v>9</v>
      </c>
      <c r="G64" s="114">
        <v>17</v>
      </c>
      <c r="H64" s="114">
        <v>11</v>
      </c>
      <c r="I64" s="140">
        <v>9</v>
      </c>
      <c r="J64" s="115">
        <v>8</v>
      </c>
      <c r="K64" s="116">
        <v>88.888888888888886</v>
      </c>
    </row>
    <row r="65" spans="1:11" ht="14.1" customHeight="1" x14ac:dyDescent="0.2">
      <c r="A65" s="306" t="s">
        <v>297</v>
      </c>
      <c r="B65" s="307" t="s">
        <v>298</v>
      </c>
      <c r="C65" s="308"/>
      <c r="D65" s="113">
        <v>0.70890562693841386</v>
      </c>
      <c r="E65" s="115">
        <v>16</v>
      </c>
      <c r="F65" s="114">
        <v>16</v>
      </c>
      <c r="G65" s="114">
        <v>22</v>
      </c>
      <c r="H65" s="114">
        <v>16</v>
      </c>
      <c r="I65" s="140">
        <v>18</v>
      </c>
      <c r="J65" s="115">
        <v>-2</v>
      </c>
      <c r="K65" s="116">
        <v>-11.111111111111111</v>
      </c>
    </row>
    <row r="66" spans="1:11" ht="14.1" customHeight="1" x14ac:dyDescent="0.2">
      <c r="A66" s="306">
        <v>82</v>
      </c>
      <c r="B66" s="307" t="s">
        <v>299</v>
      </c>
      <c r="C66" s="308"/>
      <c r="D66" s="113">
        <v>3.278688524590164</v>
      </c>
      <c r="E66" s="115">
        <v>74</v>
      </c>
      <c r="F66" s="114">
        <v>50</v>
      </c>
      <c r="G66" s="114">
        <v>70</v>
      </c>
      <c r="H66" s="114">
        <v>67</v>
      </c>
      <c r="I66" s="140">
        <v>68</v>
      </c>
      <c r="J66" s="115">
        <v>6</v>
      </c>
      <c r="K66" s="116">
        <v>8.8235294117647065</v>
      </c>
    </row>
    <row r="67" spans="1:11" ht="14.1" customHeight="1" x14ac:dyDescent="0.2">
      <c r="A67" s="306" t="s">
        <v>300</v>
      </c>
      <c r="B67" s="307" t="s">
        <v>301</v>
      </c>
      <c r="C67" s="308"/>
      <c r="D67" s="113">
        <v>2.4368630926007975</v>
      </c>
      <c r="E67" s="115">
        <v>55</v>
      </c>
      <c r="F67" s="114">
        <v>40</v>
      </c>
      <c r="G67" s="114">
        <v>54</v>
      </c>
      <c r="H67" s="114">
        <v>48</v>
      </c>
      <c r="I67" s="140">
        <v>52</v>
      </c>
      <c r="J67" s="115">
        <v>3</v>
      </c>
      <c r="K67" s="116">
        <v>5.7692307692307692</v>
      </c>
    </row>
    <row r="68" spans="1:11" ht="14.1" customHeight="1" x14ac:dyDescent="0.2">
      <c r="A68" s="306" t="s">
        <v>302</v>
      </c>
      <c r="B68" s="307" t="s">
        <v>303</v>
      </c>
      <c r="C68" s="308"/>
      <c r="D68" s="113">
        <v>0.62029242357111214</v>
      </c>
      <c r="E68" s="115">
        <v>14</v>
      </c>
      <c r="F68" s="114">
        <v>6</v>
      </c>
      <c r="G68" s="114">
        <v>8</v>
      </c>
      <c r="H68" s="114">
        <v>9</v>
      </c>
      <c r="I68" s="140">
        <v>8</v>
      </c>
      <c r="J68" s="115">
        <v>6</v>
      </c>
      <c r="K68" s="116">
        <v>75</v>
      </c>
    </row>
    <row r="69" spans="1:11" ht="14.1" customHeight="1" x14ac:dyDescent="0.2">
      <c r="A69" s="306">
        <v>83</v>
      </c>
      <c r="B69" s="307" t="s">
        <v>304</v>
      </c>
      <c r="C69" s="308"/>
      <c r="D69" s="113">
        <v>3.4559149313247675</v>
      </c>
      <c r="E69" s="115">
        <v>78</v>
      </c>
      <c r="F69" s="114">
        <v>65</v>
      </c>
      <c r="G69" s="114">
        <v>174</v>
      </c>
      <c r="H69" s="114">
        <v>57</v>
      </c>
      <c r="I69" s="140">
        <v>60</v>
      </c>
      <c r="J69" s="115">
        <v>18</v>
      </c>
      <c r="K69" s="116">
        <v>30</v>
      </c>
    </row>
    <row r="70" spans="1:11" ht="14.1" customHeight="1" x14ac:dyDescent="0.2">
      <c r="A70" s="306" t="s">
        <v>305</v>
      </c>
      <c r="B70" s="307" t="s">
        <v>306</v>
      </c>
      <c r="C70" s="308"/>
      <c r="D70" s="113">
        <v>2.658396101019052</v>
      </c>
      <c r="E70" s="115">
        <v>60</v>
      </c>
      <c r="F70" s="114">
        <v>51</v>
      </c>
      <c r="G70" s="114">
        <v>155</v>
      </c>
      <c r="H70" s="114">
        <v>37</v>
      </c>
      <c r="I70" s="140">
        <v>41</v>
      </c>
      <c r="J70" s="115">
        <v>19</v>
      </c>
      <c r="K70" s="116">
        <v>46.341463414634148</v>
      </c>
    </row>
    <row r="71" spans="1:11" ht="14.1" customHeight="1" x14ac:dyDescent="0.2">
      <c r="A71" s="306"/>
      <c r="B71" s="307" t="s">
        <v>307</v>
      </c>
      <c r="C71" s="308"/>
      <c r="D71" s="113">
        <v>1.8165706690296854</v>
      </c>
      <c r="E71" s="115">
        <v>41</v>
      </c>
      <c r="F71" s="114">
        <v>29</v>
      </c>
      <c r="G71" s="114">
        <v>121</v>
      </c>
      <c r="H71" s="114">
        <v>24</v>
      </c>
      <c r="I71" s="140">
        <v>24</v>
      </c>
      <c r="J71" s="115">
        <v>17</v>
      </c>
      <c r="K71" s="116">
        <v>70.833333333333329</v>
      </c>
    </row>
    <row r="72" spans="1:11" ht="14.1" customHeight="1" x14ac:dyDescent="0.2">
      <c r="A72" s="306">
        <v>84</v>
      </c>
      <c r="B72" s="307" t="s">
        <v>308</v>
      </c>
      <c r="C72" s="308"/>
      <c r="D72" s="113">
        <v>0.39875941515285779</v>
      </c>
      <c r="E72" s="115">
        <v>9</v>
      </c>
      <c r="F72" s="114">
        <v>7</v>
      </c>
      <c r="G72" s="114">
        <v>32</v>
      </c>
      <c r="H72" s="114" t="s">
        <v>513</v>
      </c>
      <c r="I72" s="140">
        <v>10</v>
      </c>
      <c r="J72" s="115">
        <v>-1</v>
      </c>
      <c r="K72" s="116">
        <v>-10</v>
      </c>
    </row>
    <row r="73" spans="1:11" ht="14.1" customHeight="1" x14ac:dyDescent="0.2">
      <c r="A73" s="306" t="s">
        <v>309</v>
      </c>
      <c r="B73" s="307" t="s">
        <v>310</v>
      </c>
      <c r="C73" s="308"/>
      <c r="D73" s="113">
        <v>0.13291980505095261</v>
      </c>
      <c r="E73" s="115">
        <v>3</v>
      </c>
      <c r="F73" s="114" t="s">
        <v>513</v>
      </c>
      <c r="G73" s="114">
        <v>25</v>
      </c>
      <c r="H73" s="114">
        <v>0</v>
      </c>
      <c r="I73" s="140" t="s">
        <v>513</v>
      </c>
      <c r="J73" s="115" t="s">
        <v>513</v>
      </c>
      <c r="K73" s="116" t="s">
        <v>513</v>
      </c>
    </row>
    <row r="74" spans="1:11" ht="14.1" customHeight="1" x14ac:dyDescent="0.2">
      <c r="A74" s="306" t="s">
        <v>311</v>
      </c>
      <c r="B74" s="307" t="s">
        <v>312</v>
      </c>
      <c r="C74" s="308"/>
      <c r="D74" s="113">
        <v>0</v>
      </c>
      <c r="E74" s="115">
        <v>0</v>
      </c>
      <c r="F74" s="114" t="s">
        <v>513</v>
      </c>
      <c r="G74" s="114">
        <v>3</v>
      </c>
      <c r="H74" s="114" t="s">
        <v>513</v>
      </c>
      <c r="I74" s="140">
        <v>3</v>
      </c>
      <c r="J74" s="115">
        <v>-3</v>
      </c>
      <c r="K74" s="116">
        <v>-100</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v>0</v>
      </c>
      <c r="E76" s="115">
        <v>0</v>
      </c>
      <c r="F76" s="114">
        <v>0</v>
      </c>
      <c r="G76" s="114" t="s">
        <v>513</v>
      </c>
      <c r="H76" s="114">
        <v>0</v>
      </c>
      <c r="I76" s="140" t="s">
        <v>513</v>
      </c>
      <c r="J76" s="115" t="s">
        <v>513</v>
      </c>
      <c r="K76" s="116" t="s">
        <v>513</v>
      </c>
    </row>
    <row r="77" spans="1:11" ht="14.1" customHeight="1" x14ac:dyDescent="0.2">
      <c r="A77" s="306">
        <v>92</v>
      </c>
      <c r="B77" s="307" t="s">
        <v>316</v>
      </c>
      <c r="C77" s="308"/>
      <c r="D77" s="113">
        <v>0.75321222862206472</v>
      </c>
      <c r="E77" s="115">
        <v>17</v>
      </c>
      <c r="F77" s="114">
        <v>7</v>
      </c>
      <c r="G77" s="114">
        <v>15</v>
      </c>
      <c r="H77" s="114">
        <v>11</v>
      </c>
      <c r="I77" s="140">
        <v>15</v>
      </c>
      <c r="J77" s="115">
        <v>2</v>
      </c>
      <c r="K77" s="116">
        <v>13.333333333333334</v>
      </c>
    </row>
    <row r="78" spans="1:11" ht="14.1" customHeight="1" x14ac:dyDescent="0.2">
      <c r="A78" s="306">
        <v>93</v>
      </c>
      <c r="B78" s="307" t="s">
        <v>317</v>
      </c>
      <c r="C78" s="308"/>
      <c r="D78" s="113" t="s">
        <v>513</v>
      </c>
      <c r="E78" s="115" t="s">
        <v>513</v>
      </c>
      <c r="F78" s="114">
        <v>3</v>
      </c>
      <c r="G78" s="114" t="s">
        <v>513</v>
      </c>
      <c r="H78" s="114">
        <v>0</v>
      </c>
      <c r="I78" s="140" t="s">
        <v>513</v>
      </c>
      <c r="J78" s="115" t="s">
        <v>513</v>
      </c>
      <c r="K78" s="116" t="s">
        <v>513</v>
      </c>
    </row>
    <row r="79" spans="1:11" ht="14.1" customHeight="1" x14ac:dyDescent="0.2">
      <c r="A79" s="306">
        <v>94</v>
      </c>
      <c r="B79" s="307" t="s">
        <v>318</v>
      </c>
      <c r="C79" s="308"/>
      <c r="D79" s="113">
        <v>0.26583961010190521</v>
      </c>
      <c r="E79" s="115">
        <v>6</v>
      </c>
      <c r="F79" s="114">
        <v>12</v>
      </c>
      <c r="G79" s="114">
        <v>6</v>
      </c>
      <c r="H79" s="114">
        <v>6</v>
      </c>
      <c r="I79" s="140">
        <v>3</v>
      </c>
      <c r="J79" s="115">
        <v>3</v>
      </c>
      <c r="K79" s="116">
        <v>100</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31031</v>
      </c>
      <c r="C10" s="114">
        <v>16891</v>
      </c>
      <c r="D10" s="114">
        <v>14140</v>
      </c>
      <c r="E10" s="114">
        <v>24157</v>
      </c>
      <c r="F10" s="114">
        <v>6870</v>
      </c>
      <c r="G10" s="114">
        <v>3794</v>
      </c>
      <c r="H10" s="114">
        <v>8124</v>
      </c>
      <c r="I10" s="115">
        <v>5451</v>
      </c>
      <c r="J10" s="114">
        <v>3826</v>
      </c>
      <c r="K10" s="114">
        <v>1625</v>
      </c>
      <c r="L10" s="423">
        <v>1662</v>
      </c>
      <c r="M10" s="424">
        <v>1827</v>
      </c>
    </row>
    <row r="11" spans="1:13" ht="11.1" customHeight="1" x14ac:dyDescent="0.2">
      <c r="A11" s="422" t="s">
        <v>387</v>
      </c>
      <c r="B11" s="115">
        <v>32034</v>
      </c>
      <c r="C11" s="114">
        <v>17702</v>
      </c>
      <c r="D11" s="114">
        <v>14332</v>
      </c>
      <c r="E11" s="114">
        <v>25078</v>
      </c>
      <c r="F11" s="114">
        <v>6951</v>
      </c>
      <c r="G11" s="114">
        <v>3807</v>
      </c>
      <c r="H11" s="114">
        <v>8576</v>
      </c>
      <c r="I11" s="115">
        <v>5581</v>
      </c>
      <c r="J11" s="114">
        <v>3864</v>
      </c>
      <c r="K11" s="114">
        <v>1717</v>
      </c>
      <c r="L11" s="423">
        <v>2225</v>
      </c>
      <c r="M11" s="424">
        <v>1314</v>
      </c>
    </row>
    <row r="12" spans="1:13" ht="11.1" customHeight="1" x14ac:dyDescent="0.2">
      <c r="A12" s="422" t="s">
        <v>388</v>
      </c>
      <c r="B12" s="115">
        <v>32622</v>
      </c>
      <c r="C12" s="114">
        <v>18084</v>
      </c>
      <c r="D12" s="114">
        <v>14538</v>
      </c>
      <c r="E12" s="114">
        <v>25548</v>
      </c>
      <c r="F12" s="114">
        <v>7068</v>
      </c>
      <c r="G12" s="114">
        <v>4128</v>
      </c>
      <c r="H12" s="114">
        <v>8738</v>
      </c>
      <c r="I12" s="115">
        <v>5699</v>
      </c>
      <c r="J12" s="114">
        <v>3913</v>
      </c>
      <c r="K12" s="114">
        <v>1786</v>
      </c>
      <c r="L12" s="423">
        <v>2599</v>
      </c>
      <c r="M12" s="424">
        <v>2074</v>
      </c>
    </row>
    <row r="13" spans="1:13" s="110" customFormat="1" ht="11.1" customHeight="1" x14ac:dyDescent="0.2">
      <c r="A13" s="422" t="s">
        <v>389</v>
      </c>
      <c r="B13" s="115">
        <v>32301</v>
      </c>
      <c r="C13" s="114">
        <v>17729</v>
      </c>
      <c r="D13" s="114">
        <v>14572</v>
      </c>
      <c r="E13" s="114">
        <v>25185</v>
      </c>
      <c r="F13" s="114">
        <v>7111</v>
      </c>
      <c r="G13" s="114">
        <v>4046</v>
      </c>
      <c r="H13" s="114">
        <v>8715</v>
      </c>
      <c r="I13" s="115">
        <v>5757</v>
      </c>
      <c r="J13" s="114">
        <v>3945</v>
      </c>
      <c r="K13" s="114">
        <v>1812</v>
      </c>
      <c r="L13" s="423">
        <v>1465</v>
      </c>
      <c r="M13" s="424">
        <v>1916</v>
      </c>
    </row>
    <row r="14" spans="1:13" ht="15" customHeight="1" x14ac:dyDescent="0.2">
      <c r="A14" s="422" t="s">
        <v>390</v>
      </c>
      <c r="B14" s="115">
        <v>32641</v>
      </c>
      <c r="C14" s="114">
        <v>17984</v>
      </c>
      <c r="D14" s="114">
        <v>14657</v>
      </c>
      <c r="E14" s="114">
        <v>24844</v>
      </c>
      <c r="F14" s="114">
        <v>7796</v>
      </c>
      <c r="G14" s="114">
        <v>3945</v>
      </c>
      <c r="H14" s="114">
        <v>8955</v>
      </c>
      <c r="I14" s="115">
        <v>5686</v>
      </c>
      <c r="J14" s="114">
        <v>3884</v>
      </c>
      <c r="K14" s="114">
        <v>1802</v>
      </c>
      <c r="L14" s="423">
        <v>2572</v>
      </c>
      <c r="M14" s="424">
        <v>2303</v>
      </c>
    </row>
    <row r="15" spans="1:13" ht="11.1" customHeight="1" x14ac:dyDescent="0.2">
      <c r="A15" s="422" t="s">
        <v>387</v>
      </c>
      <c r="B15" s="115">
        <v>33424</v>
      </c>
      <c r="C15" s="114">
        <v>18535</v>
      </c>
      <c r="D15" s="114">
        <v>14889</v>
      </c>
      <c r="E15" s="114">
        <v>25398</v>
      </c>
      <c r="F15" s="114">
        <v>8023</v>
      </c>
      <c r="G15" s="114">
        <v>3972</v>
      </c>
      <c r="H15" s="114">
        <v>9321</v>
      </c>
      <c r="I15" s="115">
        <v>5752</v>
      </c>
      <c r="J15" s="114">
        <v>3932</v>
      </c>
      <c r="K15" s="114">
        <v>1820</v>
      </c>
      <c r="L15" s="423">
        <v>2275</v>
      </c>
      <c r="M15" s="424">
        <v>1603</v>
      </c>
    </row>
    <row r="16" spans="1:13" ht="11.1" customHeight="1" x14ac:dyDescent="0.2">
      <c r="A16" s="422" t="s">
        <v>388</v>
      </c>
      <c r="B16" s="115">
        <v>34040</v>
      </c>
      <c r="C16" s="114">
        <v>18936</v>
      </c>
      <c r="D16" s="114">
        <v>15104</v>
      </c>
      <c r="E16" s="114">
        <v>25913</v>
      </c>
      <c r="F16" s="114">
        <v>8114</v>
      </c>
      <c r="G16" s="114">
        <v>4346</v>
      </c>
      <c r="H16" s="114">
        <v>9503</v>
      </c>
      <c r="I16" s="115">
        <v>5843</v>
      </c>
      <c r="J16" s="114">
        <v>3946</v>
      </c>
      <c r="K16" s="114">
        <v>1897</v>
      </c>
      <c r="L16" s="423">
        <v>2904</v>
      </c>
      <c r="M16" s="424">
        <v>2338</v>
      </c>
    </row>
    <row r="17" spans="1:13" s="110" customFormat="1" ht="11.1" customHeight="1" x14ac:dyDescent="0.2">
      <c r="A17" s="422" t="s">
        <v>389</v>
      </c>
      <c r="B17" s="115">
        <v>33847</v>
      </c>
      <c r="C17" s="114">
        <v>18602</v>
      </c>
      <c r="D17" s="114">
        <v>15245</v>
      </c>
      <c r="E17" s="114">
        <v>25801</v>
      </c>
      <c r="F17" s="114">
        <v>8023</v>
      </c>
      <c r="G17" s="114">
        <v>4274</v>
      </c>
      <c r="H17" s="114">
        <v>9530</v>
      </c>
      <c r="I17" s="115">
        <v>5873</v>
      </c>
      <c r="J17" s="114">
        <v>3991</v>
      </c>
      <c r="K17" s="114">
        <v>1882</v>
      </c>
      <c r="L17" s="423">
        <v>1641</v>
      </c>
      <c r="M17" s="424">
        <v>2180</v>
      </c>
    </row>
    <row r="18" spans="1:13" ht="15" customHeight="1" x14ac:dyDescent="0.2">
      <c r="A18" s="422" t="s">
        <v>391</v>
      </c>
      <c r="B18" s="115">
        <v>34020</v>
      </c>
      <c r="C18" s="114">
        <v>18649</v>
      </c>
      <c r="D18" s="114">
        <v>15371</v>
      </c>
      <c r="E18" s="114">
        <v>25738</v>
      </c>
      <c r="F18" s="114">
        <v>8257</v>
      </c>
      <c r="G18" s="114">
        <v>4172</v>
      </c>
      <c r="H18" s="114">
        <v>9661</v>
      </c>
      <c r="I18" s="115">
        <v>5829</v>
      </c>
      <c r="J18" s="114">
        <v>3960</v>
      </c>
      <c r="K18" s="114">
        <v>1869</v>
      </c>
      <c r="L18" s="423">
        <v>2421</v>
      </c>
      <c r="M18" s="424">
        <v>2259</v>
      </c>
    </row>
    <row r="19" spans="1:13" ht="11.1" customHeight="1" x14ac:dyDescent="0.2">
      <c r="A19" s="422" t="s">
        <v>387</v>
      </c>
      <c r="B19" s="115">
        <v>34388</v>
      </c>
      <c r="C19" s="114">
        <v>18986</v>
      </c>
      <c r="D19" s="114">
        <v>15402</v>
      </c>
      <c r="E19" s="114">
        <v>25987</v>
      </c>
      <c r="F19" s="114">
        <v>8374</v>
      </c>
      <c r="G19" s="114">
        <v>4121</v>
      </c>
      <c r="H19" s="114">
        <v>9922</v>
      </c>
      <c r="I19" s="115">
        <v>5847</v>
      </c>
      <c r="J19" s="114">
        <v>3940</v>
      </c>
      <c r="K19" s="114">
        <v>1907</v>
      </c>
      <c r="L19" s="423">
        <v>2144</v>
      </c>
      <c r="M19" s="424">
        <v>1723</v>
      </c>
    </row>
    <row r="20" spans="1:13" ht="11.1" customHeight="1" x14ac:dyDescent="0.2">
      <c r="A20" s="422" t="s">
        <v>388</v>
      </c>
      <c r="B20" s="115">
        <v>34471</v>
      </c>
      <c r="C20" s="114">
        <v>19042</v>
      </c>
      <c r="D20" s="114">
        <v>15429</v>
      </c>
      <c r="E20" s="114">
        <v>26040</v>
      </c>
      <c r="F20" s="114">
        <v>8384</v>
      </c>
      <c r="G20" s="114">
        <v>4308</v>
      </c>
      <c r="H20" s="114">
        <v>10024</v>
      </c>
      <c r="I20" s="115">
        <v>5931</v>
      </c>
      <c r="J20" s="114">
        <v>3954</v>
      </c>
      <c r="K20" s="114">
        <v>1977</v>
      </c>
      <c r="L20" s="423">
        <v>3075</v>
      </c>
      <c r="M20" s="424">
        <v>2899</v>
      </c>
    </row>
    <row r="21" spans="1:13" s="110" customFormat="1" ht="11.1" customHeight="1" x14ac:dyDescent="0.2">
      <c r="A21" s="422" t="s">
        <v>389</v>
      </c>
      <c r="B21" s="115">
        <v>33782</v>
      </c>
      <c r="C21" s="114">
        <v>18351</v>
      </c>
      <c r="D21" s="114">
        <v>15431</v>
      </c>
      <c r="E21" s="114">
        <v>25504</v>
      </c>
      <c r="F21" s="114">
        <v>8259</v>
      </c>
      <c r="G21" s="114">
        <v>4126</v>
      </c>
      <c r="H21" s="114">
        <v>9976</v>
      </c>
      <c r="I21" s="115">
        <v>5933</v>
      </c>
      <c r="J21" s="114">
        <v>3941</v>
      </c>
      <c r="K21" s="114">
        <v>1992</v>
      </c>
      <c r="L21" s="423">
        <v>1313</v>
      </c>
      <c r="M21" s="424">
        <v>2068</v>
      </c>
    </row>
    <row r="22" spans="1:13" ht="15" customHeight="1" x14ac:dyDescent="0.2">
      <c r="A22" s="422" t="s">
        <v>392</v>
      </c>
      <c r="B22" s="115">
        <v>33712</v>
      </c>
      <c r="C22" s="114">
        <v>18296</v>
      </c>
      <c r="D22" s="114">
        <v>15416</v>
      </c>
      <c r="E22" s="114">
        <v>25379</v>
      </c>
      <c r="F22" s="114">
        <v>8303</v>
      </c>
      <c r="G22" s="114">
        <v>4022</v>
      </c>
      <c r="H22" s="114">
        <v>10051</v>
      </c>
      <c r="I22" s="115">
        <v>5907</v>
      </c>
      <c r="J22" s="114">
        <v>3971</v>
      </c>
      <c r="K22" s="114">
        <v>1936</v>
      </c>
      <c r="L22" s="423">
        <v>1835</v>
      </c>
      <c r="M22" s="424">
        <v>1983</v>
      </c>
    </row>
    <row r="23" spans="1:13" ht="11.1" customHeight="1" x14ac:dyDescent="0.2">
      <c r="A23" s="422" t="s">
        <v>387</v>
      </c>
      <c r="B23" s="115">
        <v>34289</v>
      </c>
      <c r="C23" s="114">
        <v>18801</v>
      </c>
      <c r="D23" s="114">
        <v>15488</v>
      </c>
      <c r="E23" s="114">
        <v>25843</v>
      </c>
      <c r="F23" s="114">
        <v>8401</v>
      </c>
      <c r="G23" s="114">
        <v>3924</v>
      </c>
      <c r="H23" s="114">
        <v>10449</v>
      </c>
      <c r="I23" s="115">
        <v>5990</v>
      </c>
      <c r="J23" s="114">
        <v>3977</v>
      </c>
      <c r="K23" s="114">
        <v>2013</v>
      </c>
      <c r="L23" s="423">
        <v>2349</v>
      </c>
      <c r="M23" s="424">
        <v>1778</v>
      </c>
    </row>
    <row r="24" spans="1:13" ht="11.1" customHeight="1" x14ac:dyDescent="0.2">
      <c r="A24" s="422" t="s">
        <v>388</v>
      </c>
      <c r="B24" s="115">
        <v>34866</v>
      </c>
      <c r="C24" s="114">
        <v>19146</v>
      </c>
      <c r="D24" s="114">
        <v>15720</v>
      </c>
      <c r="E24" s="114">
        <v>25913</v>
      </c>
      <c r="F24" s="114">
        <v>8499</v>
      </c>
      <c r="G24" s="114">
        <v>4256</v>
      </c>
      <c r="H24" s="114">
        <v>10661</v>
      </c>
      <c r="I24" s="115">
        <v>6135</v>
      </c>
      <c r="J24" s="114">
        <v>4013</v>
      </c>
      <c r="K24" s="114">
        <v>2122</v>
      </c>
      <c r="L24" s="423">
        <v>2848</v>
      </c>
      <c r="M24" s="424">
        <v>2356</v>
      </c>
    </row>
    <row r="25" spans="1:13" s="110" customFormat="1" ht="11.1" customHeight="1" x14ac:dyDescent="0.2">
      <c r="A25" s="422" t="s">
        <v>389</v>
      </c>
      <c r="B25" s="115">
        <v>34141</v>
      </c>
      <c r="C25" s="114">
        <v>18434</v>
      </c>
      <c r="D25" s="114">
        <v>15707</v>
      </c>
      <c r="E25" s="114">
        <v>25185</v>
      </c>
      <c r="F25" s="114">
        <v>8497</v>
      </c>
      <c r="G25" s="114">
        <v>4078</v>
      </c>
      <c r="H25" s="114">
        <v>10535</v>
      </c>
      <c r="I25" s="115">
        <v>6188</v>
      </c>
      <c r="J25" s="114">
        <v>4107</v>
      </c>
      <c r="K25" s="114">
        <v>2081</v>
      </c>
      <c r="L25" s="423">
        <v>1430</v>
      </c>
      <c r="M25" s="424">
        <v>2186</v>
      </c>
    </row>
    <row r="26" spans="1:13" ht="15" customHeight="1" x14ac:dyDescent="0.2">
      <c r="A26" s="422" t="s">
        <v>393</v>
      </c>
      <c r="B26" s="115">
        <v>34247</v>
      </c>
      <c r="C26" s="114">
        <v>18620</v>
      </c>
      <c r="D26" s="114">
        <v>15627</v>
      </c>
      <c r="E26" s="114">
        <v>25277</v>
      </c>
      <c r="F26" s="114">
        <v>8506</v>
      </c>
      <c r="G26" s="114">
        <v>3942</v>
      </c>
      <c r="H26" s="114">
        <v>10752</v>
      </c>
      <c r="I26" s="115">
        <v>6180</v>
      </c>
      <c r="J26" s="114">
        <v>4109</v>
      </c>
      <c r="K26" s="114">
        <v>2071</v>
      </c>
      <c r="L26" s="423">
        <v>2198</v>
      </c>
      <c r="M26" s="424">
        <v>2062</v>
      </c>
    </row>
    <row r="27" spans="1:13" ht="11.1" customHeight="1" x14ac:dyDescent="0.2">
      <c r="A27" s="422" t="s">
        <v>387</v>
      </c>
      <c r="B27" s="115">
        <v>34622</v>
      </c>
      <c r="C27" s="114">
        <v>19031</v>
      </c>
      <c r="D27" s="114">
        <v>15591</v>
      </c>
      <c r="E27" s="114">
        <v>25518</v>
      </c>
      <c r="F27" s="114">
        <v>8638</v>
      </c>
      <c r="G27" s="114">
        <v>3869</v>
      </c>
      <c r="H27" s="114">
        <v>11080</v>
      </c>
      <c r="I27" s="115">
        <v>6225</v>
      </c>
      <c r="J27" s="114">
        <v>4079</v>
      </c>
      <c r="K27" s="114">
        <v>2146</v>
      </c>
      <c r="L27" s="423">
        <v>1889</v>
      </c>
      <c r="M27" s="424">
        <v>1449</v>
      </c>
    </row>
    <row r="28" spans="1:13" ht="11.1" customHeight="1" x14ac:dyDescent="0.2">
      <c r="A28" s="422" t="s">
        <v>388</v>
      </c>
      <c r="B28" s="115">
        <v>35257</v>
      </c>
      <c r="C28" s="114">
        <v>19360</v>
      </c>
      <c r="D28" s="114">
        <v>15897</v>
      </c>
      <c r="E28" s="114">
        <v>26115</v>
      </c>
      <c r="F28" s="114">
        <v>8725</v>
      </c>
      <c r="G28" s="114">
        <v>4296</v>
      </c>
      <c r="H28" s="114">
        <v>11172</v>
      </c>
      <c r="I28" s="115">
        <v>6272</v>
      </c>
      <c r="J28" s="114">
        <v>4092</v>
      </c>
      <c r="K28" s="114">
        <v>2180</v>
      </c>
      <c r="L28" s="423">
        <v>2822</v>
      </c>
      <c r="M28" s="424">
        <v>2289</v>
      </c>
    </row>
    <row r="29" spans="1:13" s="110" customFormat="1" ht="11.1" customHeight="1" x14ac:dyDescent="0.2">
      <c r="A29" s="422" t="s">
        <v>389</v>
      </c>
      <c r="B29" s="115">
        <v>34563</v>
      </c>
      <c r="C29" s="114">
        <v>18695</v>
      </c>
      <c r="D29" s="114">
        <v>15868</v>
      </c>
      <c r="E29" s="114">
        <v>25767</v>
      </c>
      <c r="F29" s="114">
        <v>8790</v>
      </c>
      <c r="G29" s="114">
        <v>4122</v>
      </c>
      <c r="H29" s="114">
        <v>11037</v>
      </c>
      <c r="I29" s="115">
        <v>6328</v>
      </c>
      <c r="J29" s="114">
        <v>4196</v>
      </c>
      <c r="K29" s="114">
        <v>2132</v>
      </c>
      <c r="L29" s="423">
        <v>1521</v>
      </c>
      <c r="M29" s="424">
        <v>2217</v>
      </c>
    </row>
    <row r="30" spans="1:13" ht="15" customHeight="1" x14ac:dyDescent="0.2">
      <c r="A30" s="422" t="s">
        <v>394</v>
      </c>
      <c r="B30" s="115">
        <v>35080</v>
      </c>
      <c r="C30" s="114">
        <v>18973</v>
      </c>
      <c r="D30" s="114">
        <v>16107</v>
      </c>
      <c r="E30" s="114">
        <v>25974</v>
      </c>
      <c r="F30" s="114">
        <v>9103</v>
      </c>
      <c r="G30" s="114">
        <v>4036</v>
      </c>
      <c r="H30" s="114">
        <v>11332</v>
      </c>
      <c r="I30" s="115">
        <v>6097</v>
      </c>
      <c r="J30" s="114">
        <v>4043</v>
      </c>
      <c r="K30" s="114">
        <v>2054</v>
      </c>
      <c r="L30" s="423">
        <v>2472</v>
      </c>
      <c r="M30" s="424">
        <v>2025</v>
      </c>
    </row>
    <row r="31" spans="1:13" ht="11.1" customHeight="1" x14ac:dyDescent="0.2">
      <c r="A31" s="422" t="s">
        <v>387</v>
      </c>
      <c r="B31" s="115">
        <v>35420</v>
      </c>
      <c r="C31" s="114">
        <v>19248</v>
      </c>
      <c r="D31" s="114">
        <v>16172</v>
      </c>
      <c r="E31" s="114">
        <v>26139</v>
      </c>
      <c r="F31" s="114">
        <v>9278</v>
      </c>
      <c r="G31" s="114">
        <v>3949</v>
      </c>
      <c r="H31" s="114">
        <v>11613</v>
      </c>
      <c r="I31" s="115">
        <v>6084</v>
      </c>
      <c r="J31" s="114">
        <v>4004</v>
      </c>
      <c r="K31" s="114">
        <v>2080</v>
      </c>
      <c r="L31" s="423">
        <v>2038</v>
      </c>
      <c r="M31" s="424">
        <v>1430</v>
      </c>
    </row>
    <row r="32" spans="1:13" ht="11.1" customHeight="1" x14ac:dyDescent="0.2">
      <c r="A32" s="422" t="s">
        <v>388</v>
      </c>
      <c r="B32" s="115">
        <v>36393</v>
      </c>
      <c r="C32" s="114">
        <v>19894</v>
      </c>
      <c r="D32" s="114">
        <v>16499</v>
      </c>
      <c r="E32" s="114">
        <v>27041</v>
      </c>
      <c r="F32" s="114">
        <v>9350</v>
      </c>
      <c r="G32" s="114">
        <v>4400</v>
      </c>
      <c r="H32" s="114">
        <v>11885</v>
      </c>
      <c r="I32" s="115">
        <v>6059</v>
      </c>
      <c r="J32" s="114">
        <v>3923</v>
      </c>
      <c r="K32" s="114">
        <v>2136</v>
      </c>
      <c r="L32" s="423">
        <v>2887</v>
      </c>
      <c r="M32" s="424">
        <v>2295</v>
      </c>
    </row>
    <row r="33" spans="1:13" s="110" customFormat="1" ht="11.1" customHeight="1" x14ac:dyDescent="0.2">
      <c r="A33" s="422" t="s">
        <v>389</v>
      </c>
      <c r="B33" s="115">
        <v>35415</v>
      </c>
      <c r="C33" s="114">
        <v>19101</v>
      </c>
      <c r="D33" s="114">
        <v>16314</v>
      </c>
      <c r="E33" s="114">
        <v>25981</v>
      </c>
      <c r="F33" s="114">
        <v>9434</v>
      </c>
      <c r="G33" s="114">
        <v>4171</v>
      </c>
      <c r="H33" s="114">
        <v>11620</v>
      </c>
      <c r="I33" s="115">
        <v>6125</v>
      </c>
      <c r="J33" s="114">
        <v>3967</v>
      </c>
      <c r="K33" s="114">
        <v>2158</v>
      </c>
      <c r="L33" s="423">
        <v>1955</v>
      </c>
      <c r="M33" s="424">
        <v>2458</v>
      </c>
    </row>
    <row r="34" spans="1:13" ht="15" customHeight="1" x14ac:dyDescent="0.2">
      <c r="A34" s="422" t="s">
        <v>395</v>
      </c>
      <c r="B34" s="115">
        <v>35481</v>
      </c>
      <c r="C34" s="114">
        <v>19146</v>
      </c>
      <c r="D34" s="114">
        <v>16335</v>
      </c>
      <c r="E34" s="114">
        <v>25928</v>
      </c>
      <c r="F34" s="114">
        <v>9553</v>
      </c>
      <c r="G34" s="114">
        <v>4028</v>
      </c>
      <c r="H34" s="114">
        <v>11819</v>
      </c>
      <c r="I34" s="115">
        <v>6084</v>
      </c>
      <c r="J34" s="114">
        <v>3953</v>
      </c>
      <c r="K34" s="114">
        <v>2131</v>
      </c>
      <c r="L34" s="423">
        <v>2429</v>
      </c>
      <c r="M34" s="424">
        <v>2396</v>
      </c>
    </row>
    <row r="35" spans="1:13" ht="11.1" customHeight="1" x14ac:dyDescent="0.2">
      <c r="A35" s="422" t="s">
        <v>387</v>
      </c>
      <c r="B35" s="115">
        <v>36049</v>
      </c>
      <c r="C35" s="114">
        <v>19600</v>
      </c>
      <c r="D35" s="114">
        <v>16449</v>
      </c>
      <c r="E35" s="114">
        <v>26308</v>
      </c>
      <c r="F35" s="114">
        <v>9741</v>
      </c>
      <c r="G35" s="114">
        <v>3983</v>
      </c>
      <c r="H35" s="114">
        <v>12139</v>
      </c>
      <c r="I35" s="115">
        <v>6158</v>
      </c>
      <c r="J35" s="114">
        <v>3929</v>
      </c>
      <c r="K35" s="114">
        <v>2229</v>
      </c>
      <c r="L35" s="423">
        <v>2081</v>
      </c>
      <c r="M35" s="424">
        <v>1554</v>
      </c>
    </row>
    <row r="36" spans="1:13" ht="11.1" customHeight="1" x14ac:dyDescent="0.2">
      <c r="A36" s="422" t="s">
        <v>388</v>
      </c>
      <c r="B36" s="115">
        <v>36895</v>
      </c>
      <c r="C36" s="114">
        <v>20136</v>
      </c>
      <c r="D36" s="114">
        <v>16759</v>
      </c>
      <c r="E36" s="114">
        <v>27080</v>
      </c>
      <c r="F36" s="114">
        <v>9815</v>
      </c>
      <c r="G36" s="114">
        <v>4470</v>
      </c>
      <c r="H36" s="114">
        <v>12342</v>
      </c>
      <c r="I36" s="115">
        <v>6146</v>
      </c>
      <c r="J36" s="114">
        <v>3835</v>
      </c>
      <c r="K36" s="114">
        <v>2311</v>
      </c>
      <c r="L36" s="423">
        <v>2972</v>
      </c>
      <c r="M36" s="424">
        <v>2290</v>
      </c>
    </row>
    <row r="37" spans="1:13" s="110" customFormat="1" ht="11.1" customHeight="1" x14ac:dyDescent="0.2">
      <c r="A37" s="422" t="s">
        <v>389</v>
      </c>
      <c r="B37" s="115">
        <v>36544</v>
      </c>
      <c r="C37" s="114">
        <v>19680</v>
      </c>
      <c r="D37" s="114">
        <v>16864</v>
      </c>
      <c r="E37" s="114">
        <v>26609</v>
      </c>
      <c r="F37" s="114">
        <v>9935</v>
      </c>
      <c r="G37" s="114">
        <v>4336</v>
      </c>
      <c r="H37" s="114">
        <v>12349</v>
      </c>
      <c r="I37" s="115">
        <v>6189</v>
      </c>
      <c r="J37" s="114">
        <v>3890</v>
      </c>
      <c r="K37" s="114">
        <v>2299</v>
      </c>
      <c r="L37" s="423">
        <v>1769</v>
      </c>
      <c r="M37" s="424">
        <v>2381</v>
      </c>
    </row>
    <row r="38" spans="1:13" ht="15" customHeight="1" x14ac:dyDescent="0.2">
      <c r="A38" s="425" t="s">
        <v>396</v>
      </c>
      <c r="B38" s="115">
        <v>36743</v>
      </c>
      <c r="C38" s="114">
        <v>19890</v>
      </c>
      <c r="D38" s="114">
        <v>16853</v>
      </c>
      <c r="E38" s="114">
        <v>26733</v>
      </c>
      <c r="F38" s="114">
        <v>10010</v>
      </c>
      <c r="G38" s="114">
        <v>4251</v>
      </c>
      <c r="H38" s="114">
        <v>12485</v>
      </c>
      <c r="I38" s="115">
        <v>6187</v>
      </c>
      <c r="J38" s="114">
        <v>3882</v>
      </c>
      <c r="K38" s="114">
        <v>2305</v>
      </c>
      <c r="L38" s="423">
        <v>2783</v>
      </c>
      <c r="M38" s="424">
        <v>2461</v>
      </c>
    </row>
    <row r="39" spans="1:13" ht="11.1" customHeight="1" x14ac:dyDescent="0.2">
      <c r="A39" s="422" t="s">
        <v>387</v>
      </c>
      <c r="B39" s="115">
        <v>37268</v>
      </c>
      <c r="C39" s="114">
        <v>20262</v>
      </c>
      <c r="D39" s="114">
        <v>17006</v>
      </c>
      <c r="E39" s="114">
        <v>27041</v>
      </c>
      <c r="F39" s="114">
        <v>10227</v>
      </c>
      <c r="G39" s="114">
        <v>4160</v>
      </c>
      <c r="H39" s="114">
        <v>12797</v>
      </c>
      <c r="I39" s="115">
        <v>6315</v>
      </c>
      <c r="J39" s="114">
        <v>3942</v>
      </c>
      <c r="K39" s="114">
        <v>2373</v>
      </c>
      <c r="L39" s="423">
        <v>2361</v>
      </c>
      <c r="M39" s="424">
        <v>1875</v>
      </c>
    </row>
    <row r="40" spans="1:13" ht="11.1" customHeight="1" x14ac:dyDescent="0.2">
      <c r="A40" s="425" t="s">
        <v>388</v>
      </c>
      <c r="B40" s="115">
        <v>38464</v>
      </c>
      <c r="C40" s="114">
        <v>20778</v>
      </c>
      <c r="D40" s="114">
        <v>17686</v>
      </c>
      <c r="E40" s="114">
        <v>28041</v>
      </c>
      <c r="F40" s="114">
        <v>10423</v>
      </c>
      <c r="G40" s="114">
        <v>4669</v>
      </c>
      <c r="H40" s="114">
        <v>13041</v>
      </c>
      <c r="I40" s="115">
        <v>6388</v>
      </c>
      <c r="J40" s="114">
        <v>3991</v>
      </c>
      <c r="K40" s="114">
        <v>2397</v>
      </c>
      <c r="L40" s="423">
        <v>3275</v>
      </c>
      <c r="M40" s="424">
        <v>2650</v>
      </c>
    </row>
    <row r="41" spans="1:13" s="110" customFormat="1" ht="11.1" customHeight="1" x14ac:dyDescent="0.2">
      <c r="A41" s="422" t="s">
        <v>389</v>
      </c>
      <c r="B41" s="115">
        <v>37466</v>
      </c>
      <c r="C41" s="114">
        <v>20162</v>
      </c>
      <c r="D41" s="114">
        <v>17304</v>
      </c>
      <c r="E41" s="114">
        <v>27142</v>
      </c>
      <c r="F41" s="114">
        <v>10324</v>
      </c>
      <c r="G41" s="114">
        <v>4468</v>
      </c>
      <c r="H41" s="114">
        <v>12815</v>
      </c>
      <c r="I41" s="115">
        <v>6343</v>
      </c>
      <c r="J41" s="114">
        <v>3949</v>
      </c>
      <c r="K41" s="114">
        <v>2394</v>
      </c>
      <c r="L41" s="423">
        <v>1748</v>
      </c>
      <c r="M41" s="424">
        <v>2306</v>
      </c>
    </row>
    <row r="42" spans="1:13" ht="15" customHeight="1" x14ac:dyDescent="0.2">
      <c r="A42" s="422" t="s">
        <v>397</v>
      </c>
      <c r="B42" s="115">
        <v>37762</v>
      </c>
      <c r="C42" s="114">
        <v>20398</v>
      </c>
      <c r="D42" s="114">
        <v>17364</v>
      </c>
      <c r="E42" s="114">
        <v>27269</v>
      </c>
      <c r="F42" s="114">
        <v>10493</v>
      </c>
      <c r="G42" s="114">
        <v>4375</v>
      </c>
      <c r="H42" s="114">
        <v>13041</v>
      </c>
      <c r="I42" s="115">
        <v>6335</v>
      </c>
      <c r="J42" s="114">
        <v>3962</v>
      </c>
      <c r="K42" s="114">
        <v>2373</v>
      </c>
      <c r="L42" s="423">
        <v>2599</v>
      </c>
      <c r="M42" s="424">
        <v>2307</v>
      </c>
    </row>
    <row r="43" spans="1:13" ht="11.1" customHeight="1" x14ac:dyDescent="0.2">
      <c r="A43" s="422" t="s">
        <v>387</v>
      </c>
      <c r="B43" s="115">
        <v>38207</v>
      </c>
      <c r="C43" s="114">
        <v>20774</v>
      </c>
      <c r="D43" s="114">
        <v>17433</v>
      </c>
      <c r="E43" s="114">
        <v>27597</v>
      </c>
      <c r="F43" s="114">
        <v>10610</v>
      </c>
      <c r="G43" s="114">
        <v>4314</v>
      </c>
      <c r="H43" s="114">
        <v>13374</v>
      </c>
      <c r="I43" s="115">
        <v>6445</v>
      </c>
      <c r="J43" s="114">
        <v>3960</v>
      </c>
      <c r="K43" s="114">
        <v>2485</v>
      </c>
      <c r="L43" s="423">
        <v>2479</v>
      </c>
      <c r="M43" s="424">
        <v>2010</v>
      </c>
    </row>
    <row r="44" spans="1:13" ht="11.1" customHeight="1" x14ac:dyDescent="0.2">
      <c r="A44" s="422" t="s">
        <v>388</v>
      </c>
      <c r="B44" s="115">
        <v>38869</v>
      </c>
      <c r="C44" s="114">
        <v>21148</v>
      </c>
      <c r="D44" s="114">
        <v>17721</v>
      </c>
      <c r="E44" s="114">
        <v>28248</v>
      </c>
      <c r="F44" s="114">
        <v>10621</v>
      </c>
      <c r="G44" s="114">
        <v>4709</v>
      </c>
      <c r="H44" s="114">
        <v>13517</v>
      </c>
      <c r="I44" s="115">
        <v>6362</v>
      </c>
      <c r="J44" s="114">
        <v>3844</v>
      </c>
      <c r="K44" s="114">
        <v>2518</v>
      </c>
      <c r="L44" s="423">
        <v>3137</v>
      </c>
      <c r="M44" s="424">
        <v>2621</v>
      </c>
    </row>
    <row r="45" spans="1:13" s="110" customFormat="1" ht="11.1" customHeight="1" x14ac:dyDescent="0.2">
      <c r="A45" s="422" t="s">
        <v>389</v>
      </c>
      <c r="B45" s="115">
        <v>38370</v>
      </c>
      <c r="C45" s="114">
        <v>20631</v>
      </c>
      <c r="D45" s="114">
        <v>17739</v>
      </c>
      <c r="E45" s="114">
        <v>27704</v>
      </c>
      <c r="F45" s="114">
        <v>10666</v>
      </c>
      <c r="G45" s="114">
        <v>4535</v>
      </c>
      <c r="H45" s="114">
        <v>13385</v>
      </c>
      <c r="I45" s="115">
        <v>6485</v>
      </c>
      <c r="J45" s="114">
        <v>3915</v>
      </c>
      <c r="K45" s="114">
        <v>2570</v>
      </c>
      <c r="L45" s="423">
        <v>1788</v>
      </c>
      <c r="M45" s="424">
        <v>2336</v>
      </c>
    </row>
    <row r="46" spans="1:13" ht="15" customHeight="1" x14ac:dyDescent="0.2">
      <c r="A46" s="422" t="s">
        <v>398</v>
      </c>
      <c r="B46" s="115">
        <v>38321</v>
      </c>
      <c r="C46" s="114">
        <v>20719</v>
      </c>
      <c r="D46" s="114">
        <v>17602</v>
      </c>
      <c r="E46" s="114">
        <v>27656</v>
      </c>
      <c r="F46" s="114">
        <v>10665</v>
      </c>
      <c r="G46" s="114">
        <v>4352</v>
      </c>
      <c r="H46" s="114">
        <v>13508</v>
      </c>
      <c r="I46" s="115">
        <v>6402</v>
      </c>
      <c r="J46" s="114">
        <v>3877</v>
      </c>
      <c r="K46" s="114">
        <v>2525</v>
      </c>
      <c r="L46" s="423">
        <v>2799</v>
      </c>
      <c r="M46" s="424">
        <v>2688</v>
      </c>
    </row>
    <row r="47" spans="1:13" ht="11.1" customHeight="1" x14ac:dyDescent="0.2">
      <c r="A47" s="422" t="s">
        <v>387</v>
      </c>
      <c r="B47" s="115">
        <v>38271</v>
      </c>
      <c r="C47" s="114">
        <v>20827</v>
      </c>
      <c r="D47" s="114">
        <v>17444</v>
      </c>
      <c r="E47" s="114">
        <v>27707</v>
      </c>
      <c r="F47" s="114">
        <v>10564</v>
      </c>
      <c r="G47" s="114">
        <v>4203</v>
      </c>
      <c r="H47" s="114">
        <v>13685</v>
      </c>
      <c r="I47" s="115">
        <v>6402</v>
      </c>
      <c r="J47" s="114">
        <v>3791</v>
      </c>
      <c r="K47" s="114">
        <v>2611</v>
      </c>
      <c r="L47" s="423">
        <v>1956</v>
      </c>
      <c r="M47" s="424">
        <v>1856</v>
      </c>
    </row>
    <row r="48" spans="1:13" ht="11.1" customHeight="1" x14ac:dyDescent="0.2">
      <c r="A48" s="422" t="s">
        <v>388</v>
      </c>
      <c r="B48" s="115">
        <v>36955</v>
      </c>
      <c r="C48" s="114">
        <v>20552</v>
      </c>
      <c r="D48" s="114">
        <v>16403</v>
      </c>
      <c r="E48" s="114">
        <v>27236</v>
      </c>
      <c r="F48" s="114">
        <v>9719</v>
      </c>
      <c r="G48" s="114">
        <v>4105</v>
      </c>
      <c r="H48" s="114">
        <v>13438</v>
      </c>
      <c r="I48" s="115">
        <v>6119</v>
      </c>
      <c r="J48" s="114">
        <v>3441</v>
      </c>
      <c r="K48" s="114">
        <v>2678</v>
      </c>
      <c r="L48" s="423">
        <v>2480</v>
      </c>
      <c r="M48" s="424">
        <v>2338</v>
      </c>
    </row>
    <row r="49" spans="1:17" s="110" customFormat="1" ht="11.1" customHeight="1" x14ac:dyDescent="0.2">
      <c r="A49" s="422" t="s">
        <v>389</v>
      </c>
      <c r="B49" s="115">
        <v>36189</v>
      </c>
      <c r="C49" s="114">
        <v>19964</v>
      </c>
      <c r="D49" s="114">
        <v>16225</v>
      </c>
      <c r="E49" s="114">
        <v>26611</v>
      </c>
      <c r="F49" s="114">
        <v>9578</v>
      </c>
      <c r="G49" s="114">
        <v>3975</v>
      </c>
      <c r="H49" s="114">
        <v>13213</v>
      </c>
      <c r="I49" s="115">
        <v>6125</v>
      </c>
      <c r="J49" s="114">
        <v>3479</v>
      </c>
      <c r="K49" s="114">
        <v>2646</v>
      </c>
      <c r="L49" s="423">
        <v>1552</v>
      </c>
      <c r="M49" s="424">
        <v>2154</v>
      </c>
    </row>
    <row r="50" spans="1:17" ht="15" customHeight="1" x14ac:dyDescent="0.2">
      <c r="A50" s="422" t="s">
        <v>399</v>
      </c>
      <c r="B50" s="143">
        <v>36227</v>
      </c>
      <c r="C50" s="144">
        <v>20107</v>
      </c>
      <c r="D50" s="144">
        <v>16120</v>
      </c>
      <c r="E50" s="144">
        <v>26667</v>
      </c>
      <c r="F50" s="144">
        <v>9560</v>
      </c>
      <c r="G50" s="144">
        <v>3847</v>
      </c>
      <c r="H50" s="144">
        <v>13359</v>
      </c>
      <c r="I50" s="143">
        <v>5918</v>
      </c>
      <c r="J50" s="144">
        <v>3366</v>
      </c>
      <c r="K50" s="144">
        <v>2552</v>
      </c>
      <c r="L50" s="426">
        <v>2306</v>
      </c>
      <c r="M50" s="427">
        <v>2257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-5.464366796273584</v>
      </c>
      <c r="C6" s="480">
        <f>'Tabelle 3.3'!J11</f>
        <v>-7.5601374570446733</v>
      </c>
      <c r="D6" s="481">
        <f t="shared" ref="D6:E9" si="0">IF(OR(AND(B6&gt;=-50,B6&lt;=50),ISNUMBER(B6)=FALSE),B6,"")</f>
        <v>-5.464366796273584</v>
      </c>
      <c r="E6" s="481">
        <f t="shared" si="0"/>
        <v>-7.5601374570446733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-5.464366796273584</v>
      </c>
      <c r="C14" s="480">
        <f>'Tabelle 3.3'!J11</f>
        <v>-7.5601374570446733</v>
      </c>
      <c r="D14" s="481">
        <f>IF(OR(AND(B14&gt;=-50,B14&lt;=50),ISNUMBER(B14)=FALSE),B14,"")</f>
        <v>-5.464366796273584</v>
      </c>
      <c r="E14" s="481">
        <f>IF(OR(AND(C14&gt;=-50,C14&lt;=50),ISNUMBER(C14)=FALSE),C14,"")</f>
        <v>-7.5601374570446733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-2.0683335515119778</v>
      </c>
      <c r="C17" s="480">
        <f>'Tabelle 3.3'!J14</f>
        <v>-0.12285012285012285</v>
      </c>
      <c r="D17" s="481">
        <f t="shared" si="3"/>
        <v>-2.0683335515119778</v>
      </c>
      <c r="E17" s="481">
        <f t="shared" si="3"/>
        <v>-0.12285012285012285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-0.75728155339805825</v>
      </c>
      <c r="C18" s="480">
        <f>'Tabelle 3.3'!J15</f>
        <v>9.9787685774946926</v>
      </c>
      <c r="D18" s="481">
        <f t="shared" si="3"/>
        <v>-0.75728155339805825</v>
      </c>
      <c r="E18" s="481">
        <f t="shared" si="3"/>
        <v>9.9787685774946926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-0.15625</v>
      </c>
      <c r="C19" s="480">
        <f>'Tabelle 3.3'!J16</f>
        <v>-5.4545454545454541</v>
      </c>
      <c r="D19" s="481">
        <f t="shared" si="3"/>
        <v>-0.15625</v>
      </c>
      <c r="E19" s="481">
        <f t="shared" si="3"/>
        <v>-5.4545454545454541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-4.309796437659033</v>
      </c>
      <c r="C20" s="480">
        <f>'Tabelle 3.3'!J17</f>
        <v>-21.910112359550563</v>
      </c>
      <c r="D20" s="481">
        <f t="shared" si="3"/>
        <v>-4.309796437659033</v>
      </c>
      <c r="E20" s="481">
        <f t="shared" si="3"/>
        <v>-21.910112359550563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3.1765178930438278</v>
      </c>
      <c r="C21" s="480">
        <f>'Tabelle 3.3'!J18</f>
        <v>8.0495356037151709</v>
      </c>
      <c r="D21" s="481">
        <f t="shared" si="3"/>
        <v>3.1765178930438278</v>
      </c>
      <c r="E21" s="481">
        <f t="shared" si="3"/>
        <v>8.0495356037151709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-27.136839244462564</v>
      </c>
      <c r="C22" s="480">
        <f>'Tabelle 3.3'!J19</f>
        <v>-23.395721925133689</v>
      </c>
      <c r="D22" s="481">
        <f t="shared" si="3"/>
        <v>-27.136839244462564</v>
      </c>
      <c r="E22" s="481">
        <f t="shared" si="3"/>
        <v>-23.395721925133689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-8.1198646689221849</v>
      </c>
      <c r="C23" s="480">
        <f>'Tabelle 3.3'!J20</f>
        <v>-14.583333333333334</v>
      </c>
      <c r="D23" s="481">
        <f t="shared" si="3"/>
        <v>-8.1198646689221849</v>
      </c>
      <c r="E23" s="481">
        <f t="shared" si="3"/>
        <v>-14.583333333333334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-1.0882708585247884</v>
      </c>
      <c r="C24" s="480">
        <f>'Tabelle 3.3'!J21</f>
        <v>-5.8951965065502181</v>
      </c>
      <c r="D24" s="481">
        <f t="shared" si="3"/>
        <v>-1.0882708585247884</v>
      </c>
      <c r="E24" s="481">
        <f t="shared" si="3"/>
        <v>-5.8951965065502181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-11.690647482014388</v>
      </c>
      <c r="C26" s="480">
        <f>'Tabelle 3.3'!J23</f>
        <v>-2.8985507246376812</v>
      </c>
      <c r="D26" s="481">
        <f t="shared" si="3"/>
        <v>-11.690647482014388</v>
      </c>
      <c r="E26" s="481">
        <f t="shared" si="3"/>
        <v>-2.8985507246376812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-2.1164021164021163</v>
      </c>
      <c r="C27" s="480">
        <f>'Tabelle 3.3'!J24</f>
        <v>-0.29940119760479039</v>
      </c>
      <c r="D27" s="481">
        <f t="shared" si="3"/>
        <v>-2.1164021164021163</v>
      </c>
      <c r="E27" s="481">
        <f t="shared" si="3"/>
        <v>-0.29940119760479039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14.666666666666666</v>
      </c>
      <c r="C28" s="480">
        <f>'Tabelle 3.3'!J25</f>
        <v>4.3103448275862073</v>
      </c>
      <c r="D28" s="481">
        <f t="shared" si="3"/>
        <v>14.666666666666666</v>
      </c>
      <c r="E28" s="481">
        <f t="shared" si="3"/>
        <v>4.3103448275862073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3.2028469750889679</v>
      </c>
      <c r="C30" s="480">
        <f>'Tabelle 3.3'!J27</f>
        <v>4.5045045045045047</v>
      </c>
      <c r="D30" s="481">
        <f t="shared" si="3"/>
        <v>3.2028469750889679</v>
      </c>
      <c r="E30" s="481">
        <f t="shared" si="3"/>
        <v>4.5045045045045047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4.2857142857142856</v>
      </c>
      <c r="C31" s="480">
        <f>'Tabelle 3.3'!J28</f>
        <v>2.5641025641025643</v>
      </c>
      <c r="D31" s="481">
        <f t="shared" si="3"/>
        <v>4.2857142857142856</v>
      </c>
      <c r="E31" s="481">
        <f t="shared" si="3"/>
        <v>2.5641025641025643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1.4252696456086287</v>
      </c>
      <c r="C32" s="480">
        <f>'Tabelle 3.3'!J29</f>
        <v>-6.6465256797583079</v>
      </c>
      <c r="D32" s="481">
        <f t="shared" si="3"/>
        <v>1.4252696456086287</v>
      </c>
      <c r="E32" s="481">
        <f t="shared" si="3"/>
        <v>-6.6465256797583079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2.4185587364264562</v>
      </c>
      <c r="C33" s="480">
        <f>'Tabelle 3.3'!J30</f>
        <v>-7.2463768115942031</v>
      </c>
      <c r="D33" s="481">
        <f t="shared" si="3"/>
        <v>2.4185587364264562</v>
      </c>
      <c r="E33" s="481">
        <f t="shared" si="3"/>
        <v>-7.2463768115942031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8.4602368866328259</v>
      </c>
      <c r="C34" s="480">
        <f>'Tabelle 3.3'!J31</f>
        <v>-6.3051702395964693</v>
      </c>
      <c r="D34" s="481">
        <f t="shared" si="3"/>
        <v>8.4602368866328259</v>
      </c>
      <c r="E34" s="481">
        <f t="shared" si="3"/>
        <v>-6.3051702395964693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-9.5403339368336351</v>
      </c>
      <c r="C39" s="480">
        <f>'Tabelle 3.3'!J36</f>
        <v>-10.448057097541634</v>
      </c>
      <c r="D39" s="481">
        <f t="shared" si="3"/>
        <v>-9.5403339368336351</v>
      </c>
      <c r="E39" s="481">
        <f t="shared" si="3"/>
        <v>-10.448057097541634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-9.5403339368336351</v>
      </c>
      <c r="C45" s="480">
        <f>'Tabelle 3.3'!J36</f>
        <v>-10.448057097541634</v>
      </c>
      <c r="D45" s="481">
        <f t="shared" si="3"/>
        <v>-9.5403339368336351</v>
      </c>
      <c r="E45" s="481">
        <f t="shared" si="3"/>
        <v>-10.448057097541634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34247</v>
      </c>
      <c r="C51" s="487">
        <v>4109</v>
      </c>
      <c r="D51" s="487">
        <v>2071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34622</v>
      </c>
      <c r="C52" s="487">
        <v>4079</v>
      </c>
      <c r="D52" s="487">
        <v>2146</v>
      </c>
      <c r="E52" s="488">
        <f t="shared" ref="E52:G70" si="11">IF($A$51=37802,IF(COUNTBLANK(B$51:B$70)&gt;0,#N/A,B52/B$51*100),IF(COUNTBLANK(B$51:B$75)&gt;0,#N/A,B52/B$51*100))</f>
        <v>101.09498642216836</v>
      </c>
      <c r="F52" s="488">
        <f t="shared" si="11"/>
        <v>99.269895351667074</v>
      </c>
      <c r="G52" s="488">
        <f t="shared" si="11"/>
        <v>103.6214389183969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35257</v>
      </c>
      <c r="C53" s="487">
        <v>4092</v>
      </c>
      <c r="D53" s="487">
        <v>2180</v>
      </c>
      <c r="E53" s="488">
        <f t="shared" si="11"/>
        <v>102.94916343037346</v>
      </c>
      <c r="F53" s="488">
        <f t="shared" si="11"/>
        <v>99.586274032611342</v>
      </c>
      <c r="G53" s="488">
        <f t="shared" si="11"/>
        <v>105.26315789473684</v>
      </c>
      <c r="H53" s="489">
        <f>IF(ISERROR(L53)=TRUE,IF(MONTH(A53)=MONTH(MAX(A$51:A$75)),A53,""),"")</f>
        <v>41883</v>
      </c>
      <c r="I53" s="488">
        <f t="shared" si="12"/>
        <v>102.94916343037346</v>
      </c>
      <c r="J53" s="488">
        <f t="shared" si="10"/>
        <v>99.586274032611342</v>
      </c>
      <c r="K53" s="488">
        <f t="shared" si="10"/>
        <v>105.26315789473684</v>
      </c>
      <c r="L53" s="488" t="e">
        <f t="shared" si="13"/>
        <v>#N/A</v>
      </c>
    </row>
    <row r="54" spans="1:14" ht="15" customHeight="1" x14ac:dyDescent="0.2">
      <c r="A54" s="490" t="s">
        <v>462</v>
      </c>
      <c r="B54" s="487">
        <v>34563</v>
      </c>
      <c r="C54" s="487">
        <v>4196</v>
      </c>
      <c r="D54" s="487">
        <v>2132</v>
      </c>
      <c r="E54" s="488">
        <f t="shared" si="11"/>
        <v>100.92270855841387</v>
      </c>
      <c r="F54" s="488">
        <f t="shared" si="11"/>
        <v>102.1173034801655</v>
      </c>
      <c r="G54" s="488">
        <f t="shared" si="11"/>
        <v>102.94543698696282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35080</v>
      </c>
      <c r="C55" s="487">
        <v>4043</v>
      </c>
      <c r="D55" s="487">
        <v>2054</v>
      </c>
      <c r="E55" s="488">
        <f t="shared" si="11"/>
        <v>102.43232983911</v>
      </c>
      <c r="F55" s="488">
        <f t="shared" si="11"/>
        <v>98.393769773667557</v>
      </c>
      <c r="G55" s="488">
        <f t="shared" si="11"/>
        <v>99.179140511830028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35420</v>
      </c>
      <c r="C56" s="487">
        <v>4004</v>
      </c>
      <c r="D56" s="487">
        <v>2080</v>
      </c>
      <c r="E56" s="488">
        <f t="shared" si="11"/>
        <v>103.42511752854264</v>
      </c>
      <c r="F56" s="488">
        <f t="shared" si="11"/>
        <v>97.444633730834752</v>
      </c>
      <c r="G56" s="488">
        <f t="shared" si="11"/>
        <v>100.43457267020763</v>
      </c>
      <c r="H56" s="489" t="str">
        <f t="shared" si="14"/>
        <v/>
      </c>
      <c r="I56" s="488" t="str">
        <f t="shared" si="12"/>
        <v/>
      </c>
      <c r="J56" s="488" t="str">
        <f t="shared" si="10"/>
        <v/>
      </c>
      <c r="K56" s="488" t="str">
        <f t="shared" si="10"/>
        <v/>
      </c>
      <c r="L56" s="488" t="e">
        <f t="shared" si="13"/>
        <v>#N/A</v>
      </c>
    </row>
    <row r="57" spans="1:14" ht="15" customHeight="1" x14ac:dyDescent="0.2">
      <c r="A57" s="490">
        <v>42248</v>
      </c>
      <c r="B57" s="487">
        <v>36393</v>
      </c>
      <c r="C57" s="487">
        <v>3923</v>
      </c>
      <c r="D57" s="487">
        <v>2136</v>
      </c>
      <c r="E57" s="488">
        <f t="shared" si="11"/>
        <v>106.26624229859549</v>
      </c>
      <c r="F57" s="488">
        <f t="shared" si="11"/>
        <v>95.473351180335854</v>
      </c>
      <c r="G57" s="488">
        <f t="shared" si="11"/>
        <v>103.13858039594399</v>
      </c>
      <c r="H57" s="489">
        <f t="shared" si="14"/>
        <v>42248</v>
      </c>
      <c r="I57" s="488">
        <f t="shared" si="12"/>
        <v>106.26624229859549</v>
      </c>
      <c r="J57" s="488">
        <f t="shared" si="10"/>
        <v>95.473351180335854</v>
      </c>
      <c r="K57" s="488">
        <f t="shared" si="10"/>
        <v>103.13858039594399</v>
      </c>
      <c r="L57" s="488" t="e">
        <f t="shared" si="13"/>
        <v>#N/A</v>
      </c>
    </row>
    <row r="58" spans="1:14" ht="15" customHeight="1" x14ac:dyDescent="0.2">
      <c r="A58" s="490" t="s">
        <v>465</v>
      </c>
      <c r="B58" s="487">
        <v>35415</v>
      </c>
      <c r="C58" s="487">
        <v>3967</v>
      </c>
      <c r="D58" s="487">
        <v>2158</v>
      </c>
      <c r="E58" s="488">
        <f t="shared" si="11"/>
        <v>103.4105177095804</v>
      </c>
      <c r="F58" s="488">
        <f t="shared" si="11"/>
        <v>96.544171331224135</v>
      </c>
      <c r="G58" s="488">
        <f t="shared" si="11"/>
        <v>104.20086914534042</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35481</v>
      </c>
      <c r="C59" s="487">
        <v>3953</v>
      </c>
      <c r="D59" s="487">
        <v>2131</v>
      </c>
      <c r="E59" s="488">
        <f t="shared" si="11"/>
        <v>103.60323531988203</v>
      </c>
      <c r="F59" s="488">
        <f t="shared" si="11"/>
        <v>96.203455828668766</v>
      </c>
      <c r="G59" s="488">
        <f t="shared" si="11"/>
        <v>102.89715113471753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36049</v>
      </c>
      <c r="C60" s="487">
        <v>3929</v>
      </c>
      <c r="D60" s="487">
        <v>2229</v>
      </c>
      <c r="E60" s="488">
        <f t="shared" si="11"/>
        <v>105.26177475399305</v>
      </c>
      <c r="F60" s="488">
        <f t="shared" si="11"/>
        <v>95.619372110002431</v>
      </c>
      <c r="G60" s="488">
        <f t="shared" si="11"/>
        <v>107.62916465475615</v>
      </c>
      <c r="H60" s="489" t="str">
        <f t="shared" si="14"/>
        <v/>
      </c>
      <c r="I60" s="488" t="str">
        <f t="shared" si="12"/>
        <v/>
      </c>
      <c r="J60" s="488" t="str">
        <f t="shared" si="10"/>
        <v/>
      </c>
      <c r="K60" s="488" t="str">
        <f t="shared" si="10"/>
        <v/>
      </c>
      <c r="L60" s="488" t="e">
        <f t="shared" si="13"/>
        <v>#N/A</v>
      </c>
    </row>
    <row r="61" spans="1:14" ht="15" customHeight="1" x14ac:dyDescent="0.2">
      <c r="A61" s="490">
        <v>42614</v>
      </c>
      <c r="B61" s="487">
        <v>36895</v>
      </c>
      <c r="C61" s="487">
        <v>3835</v>
      </c>
      <c r="D61" s="487">
        <v>2311</v>
      </c>
      <c r="E61" s="488">
        <f t="shared" si="11"/>
        <v>107.73206412240488</v>
      </c>
      <c r="F61" s="488">
        <f t="shared" si="11"/>
        <v>93.331710878559264</v>
      </c>
      <c r="G61" s="488">
        <f t="shared" si="11"/>
        <v>111.58860453887011</v>
      </c>
      <c r="H61" s="489">
        <f t="shared" si="14"/>
        <v>42614</v>
      </c>
      <c r="I61" s="488">
        <f t="shared" si="12"/>
        <v>107.73206412240488</v>
      </c>
      <c r="J61" s="488">
        <f t="shared" si="10"/>
        <v>93.331710878559264</v>
      </c>
      <c r="K61" s="488">
        <f t="shared" si="10"/>
        <v>111.58860453887011</v>
      </c>
      <c r="L61" s="488" t="e">
        <f t="shared" si="13"/>
        <v>#N/A</v>
      </c>
    </row>
    <row r="62" spans="1:14" ht="15" customHeight="1" x14ac:dyDescent="0.2">
      <c r="A62" s="490" t="s">
        <v>468</v>
      </c>
      <c r="B62" s="487">
        <v>36544</v>
      </c>
      <c r="C62" s="487">
        <v>3890</v>
      </c>
      <c r="D62" s="487">
        <v>2299</v>
      </c>
      <c r="E62" s="488">
        <f t="shared" si="11"/>
        <v>106.70715683125529</v>
      </c>
      <c r="F62" s="488">
        <f t="shared" si="11"/>
        <v>94.67023606716964</v>
      </c>
      <c r="G62" s="488">
        <f t="shared" si="11"/>
        <v>111.0091743119266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36743</v>
      </c>
      <c r="C63" s="487">
        <v>3882</v>
      </c>
      <c r="D63" s="487">
        <v>2305</v>
      </c>
      <c r="E63" s="488">
        <f t="shared" si="11"/>
        <v>107.28822962595264</v>
      </c>
      <c r="F63" s="488">
        <f t="shared" si="11"/>
        <v>94.475541494280847</v>
      </c>
      <c r="G63" s="488">
        <f t="shared" si="11"/>
        <v>111.29888942539836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37268</v>
      </c>
      <c r="C64" s="487">
        <v>3942</v>
      </c>
      <c r="D64" s="487">
        <v>2373</v>
      </c>
      <c r="E64" s="488">
        <f t="shared" si="11"/>
        <v>108.82121061698835</v>
      </c>
      <c r="F64" s="488">
        <f t="shared" si="11"/>
        <v>95.935750790946699</v>
      </c>
      <c r="G64" s="488">
        <f t="shared" si="11"/>
        <v>114.58232737807823</v>
      </c>
      <c r="H64" s="489" t="str">
        <f t="shared" si="14"/>
        <v/>
      </c>
      <c r="I64" s="488" t="str">
        <f t="shared" si="12"/>
        <v/>
      </c>
      <c r="J64" s="488" t="str">
        <f t="shared" si="10"/>
        <v/>
      </c>
      <c r="K64" s="488" t="str">
        <f t="shared" si="10"/>
        <v/>
      </c>
      <c r="L64" s="488" t="e">
        <f t="shared" si="13"/>
        <v>#N/A</v>
      </c>
    </row>
    <row r="65" spans="1:12" ht="15" customHeight="1" x14ac:dyDescent="0.2">
      <c r="A65" s="490">
        <v>42979</v>
      </c>
      <c r="B65" s="487">
        <v>38464</v>
      </c>
      <c r="C65" s="487">
        <v>3991</v>
      </c>
      <c r="D65" s="487">
        <v>2397</v>
      </c>
      <c r="E65" s="488">
        <f t="shared" si="11"/>
        <v>112.31348731275732</v>
      </c>
      <c r="F65" s="488">
        <f t="shared" si="11"/>
        <v>97.128255049890484</v>
      </c>
      <c r="G65" s="488">
        <f t="shared" si="11"/>
        <v>115.74118783196523</v>
      </c>
      <c r="H65" s="489">
        <f t="shared" si="14"/>
        <v>42979</v>
      </c>
      <c r="I65" s="488">
        <f t="shared" si="12"/>
        <v>112.31348731275732</v>
      </c>
      <c r="J65" s="488">
        <f t="shared" si="10"/>
        <v>97.128255049890484</v>
      </c>
      <c r="K65" s="488">
        <f t="shared" si="10"/>
        <v>115.74118783196523</v>
      </c>
      <c r="L65" s="488" t="e">
        <f t="shared" si="13"/>
        <v>#N/A</v>
      </c>
    </row>
    <row r="66" spans="1:12" ht="15" customHeight="1" x14ac:dyDescent="0.2">
      <c r="A66" s="490" t="s">
        <v>471</v>
      </c>
      <c r="B66" s="487">
        <v>37466</v>
      </c>
      <c r="C66" s="487">
        <v>3949</v>
      </c>
      <c r="D66" s="487">
        <v>2394</v>
      </c>
      <c r="E66" s="488">
        <f t="shared" si="11"/>
        <v>109.39936344789325</v>
      </c>
      <c r="F66" s="488">
        <f t="shared" si="11"/>
        <v>96.106108542224391</v>
      </c>
      <c r="G66" s="488">
        <f t="shared" si="11"/>
        <v>115.59633027522935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37762</v>
      </c>
      <c r="C67" s="487">
        <v>3962</v>
      </c>
      <c r="D67" s="487">
        <v>2373</v>
      </c>
      <c r="E67" s="488">
        <f t="shared" si="11"/>
        <v>110.26367273045814</v>
      </c>
      <c r="F67" s="488">
        <f t="shared" si="11"/>
        <v>96.422487223168645</v>
      </c>
      <c r="G67" s="488">
        <f t="shared" si="11"/>
        <v>114.58232737807823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38207</v>
      </c>
      <c r="C68" s="487">
        <v>3960</v>
      </c>
      <c r="D68" s="487">
        <v>2485</v>
      </c>
      <c r="E68" s="488">
        <f t="shared" si="11"/>
        <v>111.56305661809793</v>
      </c>
      <c r="F68" s="488">
        <f t="shared" si="11"/>
        <v>96.373813579946457</v>
      </c>
      <c r="G68" s="488">
        <f t="shared" si="11"/>
        <v>119.99034282955094</v>
      </c>
      <c r="H68" s="489" t="str">
        <f t="shared" si="14"/>
        <v/>
      </c>
      <c r="I68" s="488" t="str">
        <f t="shared" si="12"/>
        <v/>
      </c>
      <c r="J68" s="488" t="str">
        <f t="shared" si="12"/>
        <v/>
      </c>
      <c r="K68" s="488" t="str">
        <f t="shared" si="12"/>
        <v/>
      </c>
      <c r="L68" s="488" t="e">
        <f t="shared" si="13"/>
        <v>#N/A</v>
      </c>
    </row>
    <row r="69" spans="1:12" ht="15" customHeight="1" x14ac:dyDescent="0.2">
      <c r="A69" s="490">
        <v>43344</v>
      </c>
      <c r="B69" s="487">
        <v>38869</v>
      </c>
      <c r="C69" s="487">
        <v>3844</v>
      </c>
      <c r="D69" s="487">
        <v>2518</v>
      </c>
      <c r="E69" s="488">
        <f t="shared" si="11"/>
        <v>113.49607264869917</v>
      </c>
      <c r="F69" s="488">
        <f t="shared" si="11"/>
        <v>93.550742273059143</v>
      </c>
      <c r="G69" s="488">
        <f t="shared" si="11"/>
        <v>121.58377595364558</v>
      </c>
      <c r="H69" s="489">
        <f t="shared" si="14"/>
        <v>43344</v>
      </c>
      <c r="I69" s="488">
        <f t="shared" si="12"/>
        <v>113.49607264869917</v>
      </c>
      <c r="J69" s="488">
        <f t="shared" si="12"/>
        <v>93.550742273059143</v>
      </c>
      <c r="K69" s="488">
        <f t="shared" si="12"/>
        <v>121.58377595364558</v>
      </c>
      <c r="L69" s="488" t="e">
        <f t="shared" si="13"/>
        <v>#N/A</v>
      </c>
    </row>
    <row r="70" spans="1:12" ht="15" customHeight="1" x14ac:dyDescent="0.2">
      <c r="A70" s="490" t="s">
        <v>474</v>
      </c>
      <c r="B70" s="487">
        <v>38370</v>
      </c>
      <c r="C70" s="487">
        <v>3915</v>
      </c>
      <c r="D70" s="487">
        <v>2570</v>
      </c>
      <c r="E70" s="488">
        <f t="shared" si="11"/>
        <v>112.03901071626711</v>
      </c>
      <c r="F70" s="488">
        <f t="shared" si="11"/>
        <v>95.278656607447061</v>
      </c>
      <c r="G70" s="488">
        <f t="shared" si="11"/>
        <v>124.09464027040077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38321</v>
      </c>
      <c r="C71" s="487">
        <v>3877</v>
      </c>
      <c r="D71" s="487">
        <v>2525</v>
      </c>
      <c r="E71" s="491">
        <f t="shared" ref="E71:G75" si="15">IF($A$51=37802,IF(COUNTBLANK(B$51:B$70)&gt;0,#N/A,IF(ISBLANK(B71)=FALSE,B71/B$51*100,#N/A)),IF(COUNTBLANK(B$51:B$75)&gt;0,#N/A,B71/B$51*100))</f>
        <v>111.89593249043712</v>
      </c>
      <c r="F71" s="491">
        <f t="shared" si="15"/>
        <v>94.353857386225357</v>
      </c>
      <c r="G71" s="491">
        <f t="shared" si="15"/>
        <v>121.92177691936263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38271</v>
      </c>
      <c r="C72" s="487">
        <v>3791</v>
      </c>
      <c r="D72" s="487">
        <v>2611</v>
      </c>
      <c r="E72" s="491">
        <f t="shared" si="15"/>
        <v>111.74993430081469</v>
      </c>
      <c r="F72" s="491">
        <f t="shared" si="15"/>
        <v>92.260890727670969</v>
      </c>
      <c r="G72" s="491">
        <f t="shared" si="15"/>
        <v>126.07436021245775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36955</v>
      </c>
      <c r="C73" s="487">
        <v>3441</v>
      </c>
      <c r="D73" s="487">
        <v>2678</v>
      </c>
      <c r="E73" s="491">
        <f t="shared" si="15"/>
        <v>107.90726194995182</v>
      </c>
      <c r="F73" s="491">
        <f t="shared" si="15"/>
        <v>83.74300316378681</v>
      </c>
      <c r="G73" s="491">
        <f t="shared" si="15"/>
        <v>129.30951231289231</v>
      </c>
      <c r="H73" s="492">
        <f>IF(A$51=37802,IF(ISERROR(L73)=TRUE,IF(ISBLANK(A73)=FALSE,IF(MONTH(A73)=MONTH(MAX(A$51:A$75)),A73,""),""),""),IF(ISERROR(L73)=TRUE,IF(MONTH(A73)=MONTH(MAX(A$51:A$75)),A73,""),""))</f>
        <v>43709</v>
      </c>
      <c r="I73" s="488">
        <f t="shared" si="12"/>
        <v>107.90726194995182</v>
      </c>
      <c r="J73" s="488">
        <f t="shared" si="12"/>
        <v>83.74300316378681</v>
      </c>
      <c r="K73" s="488">
        <f t="shared" si="12"/>
        <v>129.30951231289231</v>
      </c>
      <c r="L73" s="488" t="e">
        <f t="shared" si="13"/>
        <v>#N/A</v>
      </c>
    </row>
    <row r="74" spans="1:12" ht="15" customHeight="1" x14ac:dyDescent="0.2">
      <c r="A74" s="490" t="s">
        <v>477</v>
      </c>
      <c r="B74" s="487">
        <v>36189</v>
      </c>
      <c r="C74" s="487">
        <v>3479</v>
      </c>
      <c r="D74" s="487">
        <v>2646</v>
      </c>
      <c r="E74" s="491">
        <f t="shared" si="15"/>
        <v>105.67056968493591</v>
      </c>
      <c r="F74" s="491">
        <f t="shared" si="15"/>
        <v>84.667802385008514</v>
      </c>
      <c r="G74" s="491">
        <f t="shared" si="15"/>
        <v>127.76436504104298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36227</v>
      </c>
      <c r="C75" s="493">
        <v>3366</v>
      </c>
      <c r="D75" s="493">
        <v>2552</v>
      </c>
      <c r="E75" s="491">
        <f t="shared" si="15"/>
        <v>105.78152830904897</v>
      </c>
      <c r="F75" s="491">
        <f t="shared" si="15"/>
        <v>81.917741542954488</v>
      </c>
      <c r="G75" s="491">
        <f t="shared" si="15"/>
        <v>123.22549492998552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107.90726194995182</v>
      </c>
      <c r="J77" s="488">
        <f>IF(J75&lt;&gt;"",J75,IF(J74&lt;&gt;"",J74,IF(J73&lt;&gt;"",J73,IF(J72&lt;&gt;"",J72,IF(J71&lt;&gt;"",J71,IF(J70&lt;&gt;"",J70,""))))))</f>
        <v>83.74300316378681</v>
      </c>
      <c r="K77" s="488">
        <f>IF(K75&lt;&gt;"",K75,IF(K74&lt;&gt;"",K74,IF(K73&lt;&gt;"",K73,IF(K72&lt;&gt;"",K72,IF(K71&lt;&gt;"",K71,IF(K70&lt;&gt;"",K70,""))))))</f>
        <v>129.30951231289231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+7,9%</v>
      </c>
      <c r="J79" s="488" t="str">
        <f>"GeB - ausschließlich: "&amp;IF(J77&gt;100,"+","")&amp;TEXT(J77-100,"0,0")&amp;"%"</f>
        <v>GeB - ausschließlich: -16,3%</v>
      </c>
      <c r="K79" s="488" t="str">
        <f>"GeB - im Nebenjob: "&amp;IF(K77&gt;100,"+","")&amp;TEXT(K77-100,"0,0")&amp;"%"</f>
        <v>GeB - im Nebenjob: +29,3%</v>
      </c>
    </row>
    <row r="81" spans="9:9" ht="15" customHeight="1" x14ac:dyDescent="0.2">
      <c r="I81" s="488" t="str">
        <f>IF(ISERROR(HLOOKUP(1,I$78:K$79,2,FALSE)),"",HLOOKUP(1,I$78:K$79,2,FALSE))</f>
        <v>GeB - im Nebenjob: +29,3%</v>
      </c>
    </row>
    <row r="82" spans="9:9" ht="15" customHeight="1" x14ac:dyDescent="0.2">
      <c r="I82" s="488" t="str">
        <f>IF(ISERROR(HLOOKUP(2,I$78:K$79,2,FALSE)),"",HLOOKUP(2,I$78:K$79,2,FALSE))</f>
        <v>SvB: +7,9%</v>
      </c>
    </row>
    <row r="83" spans="9:9" ht="15" customHeight="1" x14ac:dyDescent="0.2">
      <c r="I83" s="488" t="str">
        <f>IF(ISERROR(HLOOKUP(3,I$78:K$79,2,FALSE)),"",HLOOKUP(3,I$78:K$79,2,FALSE))</f>
        <v>GeB - ausschließlich: -16,3%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36227</v>
      </c>
      <c r="E12" s="114">
        <v>36189</v>
      </c>
      <c r="F12" s="114">
        <v>36955</v>
      </c>
      <c r="G12" s="114">
        <v>38271</v>
      </c>
      <c r="H12" s="114">
        <v>38321</v>
      </c>
      <c r="I12" s="115">
        <v>-2094</v>
      </c>
      <c r="J12" s="116">
        <v>-5.464366796273584</v>
      </c>
      <c r="N12" s="117"/>
    </row>
    <row r="13" spans="1:15" s="110" customFormat="1" ht="13.5" customHeight="1" x14ac:dyDescent="0.2">
      <c r="A13" s="118" t="s">
        <v>105</v>
      </c>
      <c r="B13" s="119" t="s">
        <v>106</v>
      </c>
      <c r="C13" s="113">
        <v>55.502801777679629</v>
      </c>
      <c r="D13" s="114">
        <v>20107</v>
      </c>
      <c r="E13" s="114">
        <v>19964</v>
      </c>
      <c r="F13" s="114">
        <v>20552</v>
      </c>
      <c r="G13" s="114">
        <v>20827</v>
      </c>
      <c r="H13" s="114">
        <v>20719</v>
      </c>
      <c r="I13" s="115">
        <v>-612</v>
      </c>
      <c r="J13" s="116">
        <v>-2.9538105120903517</v>
      </c>
    </row>
    <row r="14" spans="1:15" s="110" customFormat="1" ht="13.5" customHeight="1" x14ac:dyDescent="0.2">
      <c r="A14" s="120"/>
      <c r="B14" s="119" t="s">
        <v>107</v>
      </c>
      <c r="C14" s="113">
        <v>44.497198222320371</v>
      </c>
      <c r="D14" s="114">
        <v>16120</v>
      </c>
      <c r="E14" s="114">
        <v>16225</v>
      </c>
      <c r="F14" s="114">
        <v>16403</v>
      </c>
      <c r="G14" s="114">
        <v>17444</v>
      </c>
      <c r="H14" s="114">
        <v>17602</v>
      </c>
      <c r="I14" s="115">
        <v>-1482</v>
      </c>
      <c r="J14" s="116">
        <v>-8.4194977843426884</v>
      </c>
    </row>
    <row r="15" spans="1:15" s="110" customFormat="1" ht="13.5" customHeight="1" x14ac:dyDescent="0.2">
      <c r="A15" s="118" t="s">
        <v>105</v>
      </c>
      <c r="B15" s="121" t="s">
        <v>108</v>
      </c>
      <c r="C15" s="113">
        <v>10.619151461617026</v>
      </c>
      <c r="D15" s="114">
        <v>3847</v>
      </c>
      <c r="E15" s="114">
        <v>3975</v>
      </c>
      <c r="F15" s="114">
        <v>4105</v>
      </c>
      <c r="G15" s="114">
        <v>4203</v>
      </c>
      <c r="H15" s="114">
        <v>4352</v>
      </c>
      <c r="I15" s="115">
        <v>-505</v>
      </c>
      <c r="J15" s="116">
        <v>-11.603860294117647</v>
      </c>
    </row>
    <row r="16" spans="1:15" s="110" customFormat="1" ht="13.5" customHeight="1" x14ac:dyDescent="0.2">
      <c r="A16" s="118"/>
      <c r="B16" s="121" t="s">
        <v>109</v>
      </c>
      <c r="C16" s="113">
        <v>66.113672123002175</v>
      </c>
      <c r="D16" s="114">
        <v>23951</v>
      </c>
      <c r="E16" s="114">
        <v>23929</v>
      </c>
      <c r="F16" s="114">
        <v>24507</v>
      </c>
      <c r="G16" s="114">
        <v>25671</v>
      </c>
      <c r="H16" s="114">
        <v>25761</v>
      </c>
      <c r="I16" s="115">
        <v>-1810</v>
      </c>
      <c r="J16" s="116">
        <v>-7.0261247622374912</v>
      </c>
    </row>
    <row r="17" spans="1:10" s="110" customFormat="1" ht="13.5" customHeight="1" x14ac:dyDescent="0.2">
      <c r="A17" s="118"/>
      <c r="B17" s="121" t="s">
        <v>110</v>
      </c>
      <c r="C17" s="113">
        <v>22.419742181246033</v>
      </c>
      <c r="D17" s="114">
        <v>8122</v>
      </c>
      <c r="E17" s="114">
        <v>7998</v>
      </c>
      <c r="F17" s="114">
        <v>8054</v>
      </c>
      <c r="G17" s="114">
        <v>8114</v>
      </c>
      <c r="H17" s="114">
        <v>7941</v>
      </c>
      <c r="I17" s="115">
        <v>181</v>
      </c>
      <c r="J17" s="116">
        <v>2.2793099105906056</v>
      </c>
    </row>
    <row r="18" spans="1:10" s="110" customFormat="1" ht="13.5" customHeight="1" x14ac:dyDescent="0.2">
      <c r="A18" s="120"/>
      <c r="B18" s="121" t="s">
        <v>111</v>
      </c>
      <c r="C18" s="113">
        <v>0.84743423413476138</v>
      </c>
      <c r="D18" s="114">
        <v>307</v>
      </c>
      <c r="E18" s="114">
        <v>287</v>
      </c>
      <c r="F18" s="114">
        <v>289</v>
      </c>
      <c r="G18" s="114">
        <v>283</v>
      </c>
      <c r="H18" s="114">
        <v>267</v>
      </c>
      <c r="I18" s="115">
        <v>40</v>
      </c>
      <c r="J18" s="116">
        <v>14.9812734082397</v>
      </c>
    </row>
    <row r="19" spans="1:10" s="110" customFormat="1" ht="13.5" customHeight="1" x14ac:dyDescent="0.2">
      <c r="A19" s="120"/>
      <c r="B19" s="121" t="s">
        <v>112</v>
      </c>
      <c r="C19" s="113">
        <v>0.19598641896927707</v>
      </c>
      <c r="D19" s="114">
        <v>71</v>
      </c>
      <c r="E19" s="114">
        <v>61</v>
      </c>
      <c r="F19" s="114">
        <v>65</v>
      </c>
      <c r="G19" s="114">
        <v>62</v>
      </c>
      <c r="H19" s="114">
        <v>55</v>
      </c>
      <c r="I19" s="115">
        <v>16</v>
      </c>
      <c r="J19" s="116">
        <v>29.09090909090909</v>
      </c>
    </row>
    <row r="20" spans="1:10" s="110" customFormat="1" ht="13.5" customHeight="1" x14ac:dyDescent="0.2">
      <c r="A20" s="118" t="s">
        <v>113</v>
      </c>
      <c r="B20" s="122" t="s">
        <v>114</v>
      </c>
      <c r="C20" s="113">
        <v>73.610842741601573</v>
      </c>
      <c r="D20" s="114">
        <v>26667</v>
      </c>
      <c r="E20" s="114">
        <v>26611</v>
      </c>
      <c r="F20" s="114">
        <v>27236</v>
      </c>
      <c r="G20" s="114">
        <v>27707</v>
      </c>
      <c r="H20" s="114">
        <v>27656</v>
      </c>
      <c r="I20" s="115">
        <v>-989</v>
      </c>
      <c r="J20" s="116">
        <v>-3.5760775238646225</v>
      </c>
    </row>
    <row r="21" spans="1:10" s="110" customFormat="1" ht="13.5" customHeight="1" x14ac:dyDescent="0.2">
      <c r="A21" s="120"/>
      <c r="B21" s="122" t="s">
        <v>115</v>
      </c>
      <c r="C21" s="113">
        <v>26.389157258398431</v>
      </c>
      <c r="D21" s="114">
        <v>9560</v>
      </c>
      <c r="E21" s="114">
        <v>9578</v>
      </c>
      <c r="F21" s="114">
        <v>9719</v>
      </c>
      <c r="G21" s="114">
        <v>10564</v>
      </c>
      <c r="H21" s="114">
        <v>10665</v>
      </c>
      <c r="I21" s="115">
        <v>-1105</v>
      </c>
      <c r="J21" s="116">
        <v>-10.360993905297702</v>
      </c>
    </row>
    <row r="22" spans="1:10" s="110" customFormat="1" ht="13.5" customHeight="1" x14ac:dyDescent="0.2">
      <c r="A22" s="118" t="s">
        <v>113</v>
      </c>
      <c r="B22" s="122" t="s">
        <v>116</v>
      </c>
      <c r="C22" s="113">
        <v>92.091533938774944</v>
      </c>
      <c r="D22" s="114">
        <v>33362</v>
      </c>
      <c r="E22" s="114">
        <v>33404</v>
      </c>
      <c r="F22" s="114">
        <v>34149</v>
      </c>
      <c r="G22" s="114">
        <v>35342</v>
      </c>
      <c r="H22" s="114">
        <v>35436</v>
      </c>
      <c r="I22" s="115">
        <v>-2074</v>
      </c>
      <c r="J22" s="116">
        <v>-5.8528050570041765</v>
      </c>
    </row>
    <row r="23" spans="1:10" s="110" customFormat="1" ht="13.5" customHeight="1" x14ac:dyDescent="0.2">
      <c r="A23" s="123"/>
      <c r="B23" s="124" t="s">
        <v>117</v>
      </c>
      <c r="C23" s="125">
        <v>7.8063322935931767</v>
      </c>
      <c r="D23" s="114">
        <v>2828</v>
      </c>
      <c r="E23" s="114">
        <v>2774</v>
      </c>
      <c r="F23" s="114">
        <v>2799</v>
      </c>
      <c r="G23" s="114">
        <v>2924</v>
      </c>
      <c r="H23" s="114">
        <v>2878</v>
      </c>
      <c r="I23" s="115">
        <v>-50</v>
      </c>
      <c r="J23" s="116">
        <v>-1.7373175816539264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5918</v>
      </c>
      <c r="E26" s="114">
        <v>6125</v>
      </c>
      <c r="F26" s="114">
        <v>6119</v>
      </c>
      <c r="G26" s="114">
        <v>6402</v>
      </c>
      <c r="H26" s="140">
        <v>6402</v>
      </c>
      <c r="I26" s="115">
        <v>-484</v>
      </c>
      <c r="J26" s="116">
        <v>-7.5601374570446733</v>
      </c>
    </row>
    <row r="27" spans="1:10" s="110" customFormat="1" ht="13.5" customHeight="1" x14ac:dyDescent="0.2">
      <c r="A27" s="118" t="s">
        <v>105</v>
      </c>
      <c r="B27" s="119" t="s">
        <v>106</v>
      </c>
      <c r="C27" s="113">
        <v>40.65562690098006</v>
      </c>
      <c r="D27" s="115">
        <v>2406</v>
      </c>
      <c r="E27" s="114">
        <v>2436</v>
      </c>
      <c r="F27" s="114">
        <v>2453</v>
      </c>
      <c r="G27" s="114">
        <v>2490</v>
      </c>
      <c r="H27" s="140">
        <v>2459</v>
      </c>
      <c r="I27" s="115">
        <v>-53</v>
      </c>
      <c r="J27" s="116">
        <v>-2.1553477023180156</v>
      </c>
    </row>
    <row r="28" spans="1:10" s="110" customFormat="1" ht="13.5" customHeight="1" x14ac:dyDescent="0.2">
      <c r="A28" s="120"/>
      <c r="B28" s="119" t="s">
        <v>107</v>
      </c>
      <c r="C28" s="113">
        <v>59.34437309901994</v>
      </c>
      <c r="D28" s="115">
        <v>3512</v>
      </c>
      <c r="E28" s="114">
        <v>3689</v>
      </c>
      <c r="F28" s="114">
        <v>3666</v>
      </c>
      <c r="G28" s="114">
        <v>3912</v>
      </c>
      <c r="H28" s="140">
        <v>3943</v>
      </c>
      <c r="I28" s="115">
        <v>-431</v>
      </c>
      <c r="J28" s="116">
        <v>-10.930763378138474</v>
      </c>
    </row>
    <row r="29" spans="1:10" s="110" customFormat="1" ht="13.5" customHeight="1" x14ac:dyDescent="0.2">
      <c r="A29" s="118" t="s">
        <v>105</v>
      </c>
      <c r="B29" s="121" t="s">
        <v>108</v>
      </c>
      <c r="C29" s="113">
        <v>12.538019601216627</v>
      </c>
      <c r="D29" s="115">
        <v>742</v>
      </c>
      <c r="E29" s="114">
        <v>766</v>
      </c>
      <c r="F29" s="114">
        <v>769</v>
      </c>
      <c r="G29" s="114">
        <v>929</v>
      </c>
      <c r="H29" s="140">
        <v>967</v>
      </c>
      <c r="I29" s="115">
        <v>-225</v>
      </c>
      <c r="J29" s="116">
        <v>-23.267838676318512</v>
      </c>
    </row>
    <row r="30" spans="1:10" s="110" customFormat="1" ht="13.5" customHeight="1" x14ac:dyDescent="0.2">
      <c r="A30" s="118"/>
      <c r="B30" s="121" t="s">
        <v>109</v>
      </c>
      <c r="C30" s="113">
        <v>45.505238256167623</v>
      </c>
      <c r="D30" s="115">
        <v>2693</v>
      </c>
      <c r="E30" s="114">
        <v>2813</v>
      </c>
      <c r="F30" s="114">
        <v>2798</v>
      </c>
      <c r="G30" s="114">
        <v>2907</v>
      </c>
      <c r="H30" s="140">
        <v>2899</v>
      </c>
      <c r="I30" s="115">
        <v>-206</v>
      </c>
      <c r="J30" s="116">
        <v>-7.1058985857192134</v>
      </c>
    </row>
    <row r="31" spans="1:10" s="110" customFormat="1" ht="13.5" customHeight="1" x14ac:dyDescent="0.2">
      <c r="A31" s="118"/>
      <c r="B31" s="121" t="s">
        <v>110</v>
      </c>
      <c r="C31" s="113">
        <v>22.135856708347415</v>
      </c>
      <c r="D31" s="115">
        <v>1310</v>
      </c>
      <c r="E31" s="114">
        <v>1340</v>
      </c>
      <c r="F31" s="114">
        <v>1356</v>
      </c>
      <c r="G31" s="114">
        <v>1377</v>
      </c>
      <c r="H31" s="140">
        <v>1351</v>
      </c>
      <c r="I31" s="115">
        <v>-41</v>
      </c>
      <c r="J31" s="116">
        <v>-3.0347890451517396</v>
      </c>
    </row>
    <row r="32" spans="1:10" s="110" customFormat="1" ht="13.5" customHeight="1" x14ac:dyDescent="0.2">
      <c r="A32" s="120"/>
      <c r="B32" s="121" t="s">
        <v>111</v>
      </c>
      <c r="C32" s="113">
        <v>19.820885434268334</v>
      </c>
      <c r="D32" s="115">
        <v>1173</v>
      </c>
      <c r="E32" s="114">
        <v>1206</v>
      </c>
      <c r="F32" s="114">
        <v>1196</v>
      </c>
      <c r="G32" s="114">
        <v>1189</v>
      </c>
      <c r="H32" s="140">
        <v>1185</v>
      </c>
      <c r="I32" s="115">
        <v>-12</v>
      </c>
      <c r="J32" s="116">
        <v>-1.0126582278481013</v>
      </c>
    </row>
    <row r="33" spans="1:10" s="110" customFormat="1" ht="13.5" customHeight="1" x14ac:dyDescent="0.2">
      <c r="A33" s="120"/>
      <c r="B33" s="121" t="s">
        <v>112</v>
      </c>
      <c r="C33" s="113">
        <v>1.9770192632646164</v>
      </c>
      <c r="D33" s="115">
        <v>117</v>
      </c>
      <c r="E33" s="114">
        <v>121</v>
      </c>
      <c r="F33" s="114">
        <v>122</v>
      </c>
      <c r="G33" s="114">
        <v>110</v>
      </c>
      <c r="H33" s="140">
        <v>102</v>
      </c>
      <c r="I33" s="115">
        <v>15</v>
      </c>
      <c r="J33" s="116">
        <v>14.705882352941176</v>
      </c>
    </row>
    <row r="34" spans="1:10" s="110" customFormat="1" ht="13.5" customHeight="1" x14ac:dyDescent="0.2">
      <c r="A34" s="118" t="s">
        <v>113</v>
      </c>
      <c r="B34" s="122" t="s">
        <v>116</v>
      </c>
      <c r="C34" s="113">
        <v>94.440689422102068</v>
      </c>
      <c r="D34" s="115">
        <v>5589</v>
      </c>
      <c r="E34" s="114">
        <v>5781</v>
      </c>
      <c r="F34" s="114">
        <v>5785</v>
      </c>
      <c r="G34" s="114">
        <v>6039</v>
      </c>
      <c r="H34" s="140">
        <v>6061</v>
      </c>
      <c r="I34" s="115">
        <v>-472</v>
      </c>
      <c r="J34" s="116">
        <v>-7.7874938129021611</v>
      </c>
    </row>
    <row r="35" spans="1:10" s="110" customFormat="1" ht="13.5" customHeight="1" x14ac:dyDescent="0.2">
      <c r="A35" s="118"/>
      <c r="B35" s="119" t="s">
        <v>117</v>
      </c>
      <c r="C35" s="113">
        <v>5.4410273741128758</v>
      </c>
      <c r="D35" s="115">
        <v>322</v>
      </c>
      <c r="E35" s="114">
        <v>336</v>
      </c>
      <c r="F35" s="114">
        <v>323</v>
      </c>
      <c r="G35" s="114">
        <v>352</v>
      </c>
      <c r="H35" s="140">
        <v>331</v>
      </c>
      <c r="I35" s="115">
        <v>-9</v>
      </c>
      <c r="J35" s="116">
        <v>-2.7190332326283988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3366</v>
      </c>
      <c r="E37" s="114">
        <v>3479</v>
      </c>
      <c r="F37" s="114">
        <v>3441</v>
      </c>
      <c r="G37" s="114">
        <v>3791</v>
      </c>
      <c r="H37" s="140">
        <v>3877</v>
      </c>
      <c r="I37" s="115">
        <v>-511</v>
      </c>
      <c r="J37" s="116">
        <v>-13.180294041784885</v>
      </c>
    </row>
    <row r="38" spans="1:10" s="110" customFormat="1" ht="13.5" customHeight="1" x14ac:dyDescent="0.2">
      <c r="A38" s="118" t="s">
        <v>105</v>
      </c>
      <c r="B38" s="119" t="s">
        <v>106</v>
      </c>
      <c r="C38" s="113">
        <v>41.711229946524064</v>
      </c>
      <c r="D38" s="115">
        <v>1404</v>
      </c>
      <c r="E38" s="114">
        <v>1438</v>
      </c>
      <c r="F38" s="114">
        <v>1400</v>
      </c>
      <c r="G38" s="114">
        <v>1470</v>
      </c>
      <c r="H38" s="140">
        <v>1478</v>
      </c>
      <c r="I38" s="115">
        <v>-74</v>
      </c>
      <c r="J38" s="116">
        <v>-5.006765899864682</v>
      </c>
    </row>
    <row r="39" spans="1:10" s="110" customFormat="1" ht="13.5" customHeight="1" x14ac:dyDescent="0.2">
      <c r="A39" s="120"/>
      <c r="B39" s="119" t="s">
        <v>107</v>
      </c>
      <c r="C39" s="113">
        <v>58.288770053475936</v>
      </c>
      <c r="D39" s="115">
        <v>1962</v>
      </c>
      <c r="E39" s="114">
        <v>2041</v>
      </c>
      <c r="F39" s="114">
        <v>2041</v>
      </c>
      <c r="G39" s="114">
        <v>2321</v>
      </c>
      <c r="H39" s="140">
        <v>2399</v>
      </c>
      <c r="I39" s="115">
        <v>-437</v>
      </c>
      <c r="J39" s="116">
        <v>-18.215923301375572</v>
      </c>
    </row>
    <row r="40" spans="1:10" s="110" customFormat="1" ht="13.5" customHeight="1" x14ac:dyDescent="0.2">
      <c r="A40" s="118" t="s">
        <v>105</v>
      </c>
      <c r="B40" s="121" t="s">
        <v>108</v>
      </c>
      <c r="C40" s="113">
        <v>14.319667260843731</v>
      </c>
      <c r="D40" s="115">
        <v>482</v>
      </c>
      <c r="E40" s="114">
        <v>498</v>
      </c>
      <c r="F40" s="114">
        <v>486</v>
      </c>
      <c r="G40" s="114">
        <v>691</v>
      </c>
      <c r="H40" s="140">
        <v>730</v>
      </c>
      <c r="I40" s="115">
        <v>-248</v>
      </c>
      <c r="J40" s="116">
        <v>-33.972602739726028</v>
      </c>
    </row>
    <row r="41" spans="1:10" s="110" customFormat="1" ht="13.5" customHeight="1" x14ac:dyDescent="0.2">
      <c r="A41" s="118"/>
      <c r="B41" s="121" t="s">
        <v>109</v>
      </c>
      <c r="C41" s="113">
        <v>26.916221033868094</v>
      </c>
      <c r="D41" s="115">
        <v>906</v>
      </c>
      <c r="E41" s="114">
        <v>961</v>
      </c>
      <c r="F41" s="114">
        <v>925</v>
      </c>
      <c r="G41" s="114">
        <v>1048</v>
      </c>
      <c r="H41" s="140">
        <v>1107</v>
      </c>
      <c r="I41" s="115">
        <v>-201</v>
      </c>
      <c r="J41" s="116">
        <v>-18.15718157181572</v>
      </c>
    </row>
    <row r="42" spans="1:10" s="110" customFormat="1" ht="13.5" customHeight="1" x14ac:dyDescent="0.2">
      <c r="A42" s="118"/>
      <c r="B42" s="121" t="s">
        <v>110</v>
      </c>
      <c r="C42" s="113">
        <v>24.777183600713013</v>
      </c>
      <c r="D42" s="115">
        <v>834</v>
      </c>
      <c r="E42" s="114">
        <v>847</v>
      </c>
      <c r="F42" s="114">
        <v>866</v>
      </c>
      <c r="G42" s="114">
        <v>896</v>
      </c>
      <c r="H42" s="140">
        <v>882</v>
      </c>
      <c r="I42" s="115">
        <v>-48</v>
      </c>
      <c r="J42" s="116">
        <v>-5.4421768707482991</v>
      </c>
    </row>
    <row r="43" spans="1:10" s="110" customFormat="1" ht="13.5" customHeight="1" x14ac:dyDescent="0.2">
      <c r="A43" s="120"/>
      <c r="B43" s="121" t="s">
        <v>111</v>
      </c>
      <c r="C43" s="113">
        <v>33.986928104575163</v>
      </c>
      <c r="D43" s="115">
        <v>1144</v>
      </c>
      <c r="E43" s="114">
        <v>1173</v>
      </c>
      <c r="F43" s="114">
        <v>1164</v>
      </c>
      <c r="G43" s="114">
        <v>1156</v>
      </c>
      <c r="H43" s="140">
        <v>1158</v>
      </c>
      <c r="I43" s="115">
        <v>-14</v>
      </c>
      <c r="J43" s="116">
        <v>-1.2089810017271156</v>
      </c>
    </row>
    <row r="44" spans="1:10" s="110" customFormat="1" ht="13.5" customHeight="1" x14ac:dyDescent="0.2">
      <c r="A44" s="120"/>
      <c r="B44" s="121" t="s">
        <v>112</v>
      </c>
      <c r="C44" s="113">
        <v>3.2976827094474155</v>
      </c>
      <c r="D44" s="115">
        <v>111</v>
      </c>
      <c r="E44" s="114">
        <v>117</v>
      </c>
      <c r="F44" s="114">
        <v>118</v>
      </c>
      <c r="G44" s="114">
        <v>106</v>
      </c>
      <c r="H44" s="140">
        <v>99</v>
      </c>
      <c r="I44" s="115">
        <v>12</v>
      </c>
      <c r="J44" s="116">
        <v>12.121212121212121</v>
      </c>
    </row>
    <row r="45" spans="1:10" s="110" customFormat="1" ht="13.5" customHeight="1" x14ac:dyDescent="0.2">
      <c r="A45" s="118" t="s">
        <v>113</v>
      </c>
      <c r="B45" s="122" t="s">
        <v>116</v>
      </c>
      <c r="C45" s="113">
        <v>94.533571004159242</v>
      </c>
      <c r="D45" s="115">
        <v>3182</v>
      </c>
      <c r="E45" s="114">
        <v>3278</v>
      </c>
      <c r="F45" s="114">
        <v>3247</v>
      </c>
      <c r="G45" s="114">
        <v>3571</v>
      </c>
      <c r="H45" s="140">
        <v>3659</v>
      </c>
      <c r="I45" s="115">
        <v>-477</v>
      </c>
      <c r="J45" s="116">
        <v>-13.036348729160974</v>
      </c>
    </row>
    <row r="46" spans="1:10" s="110" customFormat="1" ht="13.5" customHeight="1" x14ac:dyDescent="0.2">
      <c r="A46" s="118"/>
      <c r="B46" s="119" t="s">
        <v>117</v>
      </c>
      <c r="C46" s="113">
        <v>5.2584670231729058</v>
      </c>
      <c r="D46" s="115">
        <v>177</v>
      </c>
      <c r="E46" s="114">
        <v>193</v>
      </c>
      <c r="F46" s="114">
        <v>183</v>
      </c>
      <c r="G46" s="114">
        <v>209</v>
      </c>
      <c r="H46" s="140">
        <v>208</v>
      </c>
      <c r="I46" s="115">
        <v>-31</v>
      </c>
      <c r="J46" s="116">
        <v>-14.903846153846153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2552</v>
      </c>
      <c r="E48" s="114">
        <v>2646</v>
      </c>
      <c r="F48" s="114">
        <v>2678</v>
      </c>
      <c r="G48" s="114">
        <v>2611</v>
      </c>
      <c r="H48" s="140">
        <v>2525</v>
      </c>
      <c r="I48" s="115">
        <v>27</v>
      </c>
      <c r="J48" s="116">
        <v>1.0693069306930694</v>
      </c>
    </row>
    <row r="49" spans="1:12" s="110" customFormat="1" ht="13.5" customHeight="1" x14ac:dyDescent="0.2">
      <c r="A49" s="118" t="s">
        <v>105</v>
      </c>
      <c r="B49" s="119" t="s">
        <v>106</v>
      </c>
      <c r="C49" s="113">
        <v>39.263322884012538</v>
      </c>
      <c r="D49" s="115">
        <v>1002</v>
      </c>
      <c r="E49" s="114">
        <v>998</v>
      </c>
      <c r="F49" s="114">
        <v>1053</v>
      </c>
      <c r="G49" s="114">
        <v>1020</v>
      </c>
      <c r="H49" s="140">
        <v>981</v>
      </c>
      <c r="I49" s="115">
        <v>21</v>
      </c>
      <c r="J49" s="116">
        <v>2.1406727828746179</v>
      </c>
    </row>
    <row r="50" spans="1:12" s="110" customFormat="1" ht="13.5" customHeight="1" x14ac:dyDescent="0.2">
      <c r="A50" s="120"/>
      <c r="B50" s="119" t="s">
        <v>107</v>
      </c>
      <c r="C50" s="113">
        <v>60.736677115987462</v>
      </c>
      <c r="D50" s="115">
        <v>1550</v>
      </c>
      <c r="E50" s="114">
        <v>1648</v>
      </c>
      <c r="F50" s="114">
        <v>1625</v>
      </c>
      <c r="G50" s="114">
        <v>1591</v>
      </c>
      <c r="H50" s="140">
        <v>1544</v>
      </c>
      <c r="I50" s="115">
        <v>6</v>
      </c>
      <c r="J50" s="116">
        <v>0.38860103626943004</v>
      </c>
    </row>
    <row r="51" spans="1:12" s="110" customFormat="1" ht="13.5" customHeight="1" x14ac:dyDescent="0.2">
      <c r="A51" s="118" t="s">
        <v>105</v>
      </c>
      <c r="B51" s="121" t="s">
        <v>108</v>
      </c>
      <c r="C51" s="113">
        <v>10.18808777429467</v>
      </c>
      <c r="D51" s="115">
        <v>260</v>
      </c>
      <c r="E51" s="114">
        <v>268</v>
      </c>
      <c r="F51" s="114">
        <v>283</v>
      </c>
      <c r="G51" s="114">
        <v>238</v>
      </c>
      <c r="H51" s="140">
        <v>237</v>
      </c>
      <c r="I51" s="115">
        <v>23</v>
      </c>
      <c r="J51" s="116">
        <v>9.7046413502109701</v>
      </c>
    </row>
    <row r="52" spans="1:12" s="110" customFormat="1" ht="13.5" customHeight="1" x14ac:dyDescent="0.2">
      <c r="A52" s="118"/>
      <c r="B52" s="121" t="s">
        <v>109</v>
      </c>
      <c r="C52" s="113">
        <v>70.023510971786834</v>
      </c>
      <c r="D52" s="115">
        <v>1787</v>
      </c>
      <c r="E52" s="114">
        <v>1852</v>
      </c>
      <c r="F52" s="114">
        <v>1873</v>
      </c>
      <c r="G52" s="114">
        <v>1859</v>
      </c>
      <c r="H52" s="140">
        <v>1792</v>
      </c>
      <c r="I52" s="115">
        <v>-5</v>
      </c>
      <c r="J52" s="116">
        <v>-0.27901785714285715</v>
      </c>
    </row>
    <row r="53" spans="1:12" s="110" customFormat="1" ht="13.5" customHeight="1" x14ac:dyDescent="0.2">
      <c r="A53" s="118"/>
      <c r="B53" s="121" t="s">
        <v>110</v>
      </c>
      <c r="C53" s="113">
        <v>18.652037617554861</v>
      </c>
      <c r="D53" s="115">
        <v>476</v>
      </c>
      <c r="E53" s="114">
        <v>493</v>
      </c>
      <c r="F53" s="114">
        <v>490</v>
      </c>
      <c r="G53" s="114">
        <v>481</v>
      </c>
      <c r="H53" s="140">
        <v>469</v>
      </c>
      <c r="I53" s="115">
        <v>7</v>
      </c>
      <c r="J53" s="116">
        <v>1.4925373134328359</v>
      </c>
    </row>
    <row r="54" spans="1:12" s="110" customFormat="1" ht="13.5" customHeight="1" x14ac:dyDescent="0.2">
      <c r="A54" s="120"/>
      <c r="B54" s="121" t="s">
        <v>111</v>
      </c>
      <c r="C54" s="113">
        <v>1.1363636363636365</v>
      </c>
      <c r="D54" s="115">
        <v>29</v>
      </c>
      <c r="E54" s="114">
        <v>33</v>
      </c>
      <c r="F54" s="114">
        <v>32</v>
      </c>
      <c r="G54" s="114">
        <v>33</v>
      </c>
      <c r="H54" s="140">
        <v>27</v>
      </c>
      <c r="I54" s="115">
        <v>2</v>
      </c>
      <c r="J54" s="116">
        <v>7.4074074074074074</v>
      </c>
    </row>
    <row r="55" spans="1:12" s="110" customFormat="1" ht="13.5" customHeight="1" x14ac:dyDescent="0.2">
      <c r="A55" s="120"/>
      <c r="B55" s="121" t="s">
        <v>112</v>
      </c>
      <c r="C55" s="113">
        <v>0.23510971786833856</v>
      </c>
      <c r="D55" s="115">
        <v>6</v>
      </c>
      <c r="E55" s="114">
        <v>4</v>
      </c>
      <c r="F55" s="114">
        <v>4</v>
      </c>
      <c r="G55" s="114">
        <v>4</v>
      </c>
      <c r="H55" s="140">
        <v>3</v>
      </c>
      <c r="I55" s="115">
        <v>3</v>
      </c>
      <c r="J55" s="116">
        <v>100</v>
      </c>
    </row>
    <row r="56" spans="1:12" s="110" customFormat="1" ht="13.5" customHeight="1" x14ac:dyDescent="0.2">
      <c r="A56" s="118" t="s">
        <v>113</v>
      </c>
      <c r="B56" s="122" t="s">
        <v>116</v>
      </c>
      <c r="C56" s="113">
        <v>94.318181818181813</v>
      </c>
      <c r="D56" s="115">
        <v>2407</v>
      </c>
      <c r="E56" s="114">
        <v>2503</v>
      </c>
      <c r="F56" s="114">
        <v>2538</v>
      </c>
      <c r="G56" s="114">
        <v>2468</v>
      </c>
      <c r="H56" s="140">
        <v>2402</v>
      </c>
      <c r="I56" s="115">
        <v>5</v>
      </c>
      <c r="J56" s="116">
        <v>0.20815986677768525</v>
      </c>
    </row>
    <row r="57" spans="1:12" s="110" customFormat="1" ht="13.5" customHeight="1" x14ac:dyDescent="0.2">
      <c r="A57" s="142"/>
      <c r="B57" s="124" t="s">
        <v>117</v>
      </c>
      <c r="C57" s="125">
        <v>5.6818181818181817</v>
      </c>
      <c r="D57" s="143">
        <v>145</v>
      </c>
      <c r="E57" s="144">
        <v>143</v>
      </c>
      <c r="F57" s="144">
        <v>140</v>
      </c>
      <c r="G57" s="144">
        <v>143</v>
      </c>
      <c r="H57" s="145">
        <v>123</v>
      </c>
      <c r="I57" s="143">
        <v>22</v>
      </c>
      <c r="J57" s="146">
        <v>17.886178861788618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36227</v>
      </c>
      <c r="E12" s="236">
        <v>36189</v>
      </c>
      <c r="F12" s="114">
        <v>36955</v>
      </c>
      <c r="G12" s="114">
        <v>38271</v>
      </c>
      <c r="H12" s="140">
        <v>38321</v>
      </c>
      <c r="I12" s="115">
        <v>-2094</v>
      </c>
      <c r="J12" s="116">
        <v>-5.464366796273584</v>
      </c>
    </row>
    <row r="13" spans="1:15" s="110" customFormat="1" ht="12" customHeight="1" x14ac:dyDescent="0.2">
      <c r="A13" s="118" t="s">
        <v>105</v>
      </c>
      <c r="B13" s="119" t="s">
        <v>106</v>
      </c>
      <c r="C13" s="113">
        <v>55.502801777679629</v>
      </c>
      <c r="D13" s="115">
        <v>20107</v>
      </c>
      <c r="E13" s="114">
        <v>19964</v>
      </c>
      <c r="F13" s="114">
        <v>20552</v>
      </c>
      <c r="G13" s="114">
        <v>20827</v>
      </c>
      <c r="H13" s="140">
        <v>20719</v>
      </c>
      <c r="I13" s="115">
        <v>-612</v>
      </c>
      <c r="J13" s="116">
        <v>-2.9538105120903517</v>
      </c>
    </row>
    <row r="14" spans="1:15" s="110" customFormat="1" ht="12" customHeight="1" x14ac:dyDescent="0.2">
      <c r="A14" s="118"/>
      <c r="B14" s="119" t="s">
        <v>107</v>
      </c>
      <c r="C14" s="113">
        <v>44.497198222320371</v>
      </c>
      <c r="D14" s="115">
        <v>16120</v>
      </c>
      <c r="E14" s="114">
        <v>16225</v>
      </c>
      <c r="F14" s="114">
        <v>16403</v>
      </c>
      <c r="G14" s="114">
        <v>17444</v>
      </c>
      <c r="H14" s="140">
        <v>17602</v>
      </c>
      <c r="I14" s="115">
        <v>-1482</v>
      </c>
      <c r="J14" s="116">
        <v>-8.4194977843426884</v>
      </c>
    </row>
    <row r="15" spans="1:15" s="110" customFormat="1" ht="12" customHeight="1" x14ac:dyDescent="0.2">
      <c r="A15" s="118" t="s">
        <v>105</v>
      </c>
      <c r="B15" s="121" t="s">
        <v>108</v>
      </c>
      <c r="C15" s="113">
        <v>10.619151461617026</v>
      </c>
      <c r="D15" s="115">
        <v>3847</v>
      </c>
      <c r="E15" s="114">
        <v>3975</v>
      </c>
      <c r="F15" s="114">
        <v>4105</v>
      </c>
      <c r="G15" s="114">
        <v>4203</v>
      </c>
      <c r="H15" s="140">
        <v>4352</v>
      </c>
      <c r="I15" s="115">
        <v>-505</v>
      </c>
      <c r="J15" s="116">
        <v>-11.603860294117647</v>
      </c>
    </row>
    <row r="16" spans="1:15" s="110" customFormat="1" ht="12" customHeight="1" x14ac:dyDescent="0.2">
      <c r="A16" s="118"/>
      <c r="B16" s="121" t="s">
        <v>109</v>
      </c>
      <c r="C16" s="113">
        <v>66.113672123002175</v>
      </c>
      <c r="D16" s="115">
        <v>23951</v>
      </c>
      <c r="E16" s="114">
        <v>23929</v>
      </c>
      <c r="F16" s="114">
        <v>24507</v>
      </c>
      <c r="G16" s="114">
        <v>25671</v>
      </c>
      <c r="H16" s="140">
        <v>25761</v>
      </c>
      <c r="I16" s="115">
        <v>-1810</v>
      </c>
      <c r="J16" s="116">
        <v>-7.0261247622374912</v>
      </c>
    </row>
    <row r="17" spans="1:10" s="110" customFormat="1" ht="12" customHeight="1" x14ac:dyDescent="0.2">
      <c r="A17" s="118"/>
      <c r="B17" s="121" t="s">
        <v>110</v>
      </c>
      <c r="C17" s="113">
        <v>22.419742181246033</v>
      </c>
      <c r="D17" s="115">
        <v>8122</v>
      </c>
      <c r="E17" s="114">
        <v>7998</v>
      </c>
      <c r="F17" s="114">
        <v>8054</v>
      </c>
      <c r="G17" s="114">
        <v>8114</v>
      </c>
      <c r="H17" s="140">
        <v>7941</v>
      </c>
      <c r="I17" s="115">
        <v>181</v>
      </c>
      <c r="J17" s="116">
        <v>2.2793099105906056</v>
      </c>
    </row>
    <row r="18" spans="1:10" s="110" customFormat="1" ht="12" customHeight="1" x14ac:dyDescent="0.2">
      <c r="A18" s="120"/>
      <c r="B18" s="121" t="s">
        <v>111</v>
      </c>
      <c r="C18" s="113">
        <v>0.84743423413476138</v>
      </c>
      <c r="D18" s="115">
        <v>307</v>
      </c>
      <c r="E18" s="114">
        <v>287</v>
      </c>
      <c r="F18" s="114">
        <v>289</v>
      </c>
      <c r="G18" s="114">
        <v>283</v>
      </c>
      <c r="H18" s="140">
        <v>267</v>
      </c>
      <c r="I18" s="115">
        <v>40</v>
      </c>
      <c r="J18" s="116">
        <v>14.9812734082397</v>
      </c>
    </row>
    <row r="19" spans="1:10" s="110" customFormat="1" ht="12" customHeight="1" x14ac:dyDescent="0.2">
      <c r="A19" s="120"/>
      <c r="B19" s="121" t="s">
        <v>112</v>
      </c>
      <c r="C19" s="113">
        <v>0.19598641896927707</v>
      </c>
      <c r="D19" s="115">
        <v>71</v>
      </c>
      <c r="E19" s="114">
        <v>61</v>
      </c>
      <c r="F19" s="114">
        <v>65</v>
      </c>
      <c r="G19" s="114">
        <v>62</v>
      </c>
      <c r="H19" s="140">
        <v>55</v>
      </c>
      <c r="I19" s="115">
        <v>16</v>
      </c>
      <c r="J19" s="116">
        <v>29.09090909090909</v>
      </c>
    </row>
    <row r="20" spans="1:10" s="110" customFormat="1" ht="12" customHeight="1" x14ac:dyDescent="0.2">
      <c r="A20" s="118" t="s">
        <v>113</v>
      </c>
      <c r="B20" s="119" t="s">
        <v>181</v>
      </c>
      <c r="C20" s="113">
        <v>73.610842741601573</v>
      </c>
      <c r="D20" s="115">
        <v>26667</v>
      </c>
      <c r="E20" s="114">
        <v>26611</v>
      </c>
      <c r="F20" s="114">
        <v>27236</v>
      </c>
      <c r="G20" s="114">
        <v>27707</v>
      </c>
      <c r="H20" s="140">
        <v>27656</v>
      </c>
      <c r="I20" s="115">
        <v>-989</v>
      </c>
      <c r="J20" s="116">
        <v>-3.5760775238646225</v>
      </c>
    </row>
    <row r="21" spans="1:10" s="110" customFormat="1" ht="12" customHeight="1" x14ac:dyDescent="0.2">
      <c r="A21" s="118"/>
      <c r="B21" s="119" t="s">
        <v>182</v>
      </c>
      <c r="C21" s="113">
        <v>26.389157258398431</v>
      </c>
      <c r="D21" s="115">
        <v>9560</v>
      </c>
      <c r="E21" s="114">
        <v>9578</v>
      </c>
      <c r="F21" s="114">
        <v>9719</v>
      </c>
      <c r="G21" s="114">
        <v>10564</v>
      </c>
      <c r="H21" s="140">
        <v>10665</v>
      </c>
      <c r="I21" s="115">
        <v>-1105</v>
      </c>
      <c r="J21" s="116">
        <v>-10.360993905297702</v>
      </c>
    </row>
    <row r="22" spans="1:10" s="110" customFormat="1" ht="12" customHeight="1" x14ac:dyDescent="0.2">
      <c r="A22" s="118" t="s">
        <v>113</v>
      </c>
      <c r="B22" s="119" t="s">
        <v>116</v>
      </c>
      <c r="C22" s="113">
        <v>92.091533938774944</v>
      </c>
      <c r="D22" s="115">
        <v>33362</v>
      </c>
      <c r="E22" s="114">
        <v>33404</v>
      </c>
      <c r="F22" s="114">
        <v>34149</v>
      </c>
      <c r="G22" s="114">
        <v>35342</v>
      </c>
      <c r="H22" s="140">
        <v>35436</v>
      </c>
      <c r="I22" s="115">
        <v>-2074</v>
      </c>
      <c r="J22" s="116">
        <v>-5.8528050570041765</v>
      </c>
    </row>
    <row r="23" spans="1:10" s="110" customFormat="1" ht="12" customHeight="1" x14ac:dyDescent="0.2">
      <c r="A23" s="118"/>
      <c r="B23" s="119" t="s">
        <v>117</v>
      </c>
      <c r="C23" s="113">
        <v>7.8063322935931767</v>
      </c>
      <c r="D23" s="115">
        <v>2828</v>
      </c>
      <c r="E23" s="114">
        <v>2774</v>
      </c>
      <c r="F23" s="114">
        <v>2799</v>
      </c>
      <c r="G23" s="114">
        <v>2924</v>
      </c>
      <c r="H23" s="140">
        <v>2878</v>
      </c>
      <c r="I23" s="115">
        <v>-50</v>
      </c>
      <c r="J23" s="116">
        <v>-1.7373175816539264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37864</v>
      </c>
      <c r="E64" s="236">
        <v>38020</v>
      </c>
      <c r="F64" s="236">
        <v>38485</v>
      </c>
      <c r="G64" s="236">
        <v>38027</v>
      </c>
      <c r="H64" s="140">
        <v>37830</v>
      </c>
      <c r="I64" s="115">
        <v>34</v>
      </c>
      <c r="J64" s="116">
        <v>8.9875759978852762E-2</v>
      </c>
    </row>
    <row r="65" spans="1:12" s="110" customFormat="1" ht="12" customHeight="1" x14ac:dyDescent="0.2">
      <c r="A65" s="118" t="s">
        <v>105</v>
      </c>
      <c r="B65" s="119" t="s">
        <v>106</v>
      </c>
      <c r="C65" s="113">
        <v>51.571413479822525</v>
      </c>
      <c r="D65" s="235">
        <v>19527</v>
      </c>
      <c r="E65" s="236">
        <v>19572</v>
      </c>
      <c r="F65" s="236">
        <v>19983</v>
      </c>
      <c r="G65" s="236">
        <v>19720</v>
      </c>
      <c r="H65" s="140">
        <v>19557</v>
      </c>
      <c r="I65" s="115">
        <v>-30</v>
      </c>
      <c r="J65" s="116">
        <v>-0.15339776039269826</v>
      </c>
    </row>
    <row r="66" spans="1:12" s="110" customFormat="1" ht="12" customHeight="1" x14ac:dyDescent="0.2">
      <c r="A66" s="118"/>
      <c r="B66" s="119" t="s">
        <v>107</v>
      </c>
      <c r="C66" s="113">
        <v>48.428586520177475</v>
      </c>
      <c r="D66" s="235">
        <v>18337</v>
      </c>
      <c r="E66" s="236">
        <v>18448</v>
      </c>
      <c r="F66" s="236">
        <v>18502</v>
      </c>
      <c r="G66" s="236">
        <v>18307</v>
      </c>
      <c r="H66" s="140">
        <v>18273</v>
      </c>
      <c r="I66" s="115">
        <v>64</v>
      </c>
      <c r="J66" s="116">
        <v>0.35024352870355169</v>
      </c>
    </row>
    <row r="67" spans="1:12" s="110" customFormat="1" ht="12" customHeight="1" x14ac:dyDescent="0.2">
      <c r="A67" s="118" t="s">
        <v>105</v>
      </c>
      <c r="B67" s="121" t="s">
        <v>108</v>
      </c>
      <c r="C67" s="113">
        <v>10.968201986055355</v>
      </c>
      <c r="D67" s="235">
        <v>4153</v>
      </c>
      <c r="E67" s="236">
        <v>4296</v>
      </c>
      <c r="F67" s="236">
        <v>4415</v>
      </c>
      <c r="G67" s="236">
        <v>4132</v>
      </c>
      <c r="H67" s="140">
        <v>4241</v>
      </c>
      <c r="I67" s="115">
        <v>-88</v>
      </c>
      <c r="J67" s="116">
        <v>-2.0749823154916291</v>
      </c>
    </row>
    <row r="68" spans="1:12" s="110" customFormat="1" ht="12" customHeight="1" x14ac:dyDescent="0.2">
      <c r="A68" s="118"/>
      <c r="B68" s="121" t="s">
        <v>109</v>
      </c>
      <c r="C68" s="113">
        <v>64.686773716458902</v>
      </c>
      <c r="D68" s="235">
        <v>24493</v>
      </c>
      <c r="E68" s="236">
        <v>24594</v>
      </c>
      <c r="F68" s="236">
        <v>24975</v>
      </c>
      <c r="G68" s="236">
        <v>24957</v>
      </c>
      <c r="H68" s="140">
        <v>24863</v>
      </c>
      <c r="I68" s="115">
        <v>-370</v>
      </c>
      <c r="J68" s="116">
        <v>-1.4881550898926115</v>
      </c>
    </row>
    <row r="69" spans="1:12" s="110" customFormat="1" ht="12" customHeight="1" x14ac:dyDescent="0.2">
      <c r="A69" s="118"/>
      <c r="B69" s="121" t="s">
        <v>110</v>
      </c>
      <c r="C69" s="113">
        <v>23.370483836889921</v>
      </c>
      <c r="D69" s="235">
        <v>8849</v>
      </c>
      <c r="E69" s="236">
        <v>8766</v>
      </c>
      <c r="F69" s="236">
        <v>8745</v>
      </c>
      <c r="G69" s="236">
        <v>8595</v>
      </c>
      <c r="H69" s="140">
        <v>8400</v>
      </c>
      <c r="I69" s="115">
        <v>449</v>
      </c>
      <c r="J69" s="116">
        <v>5.3452380952380949</v>
      </c>
    </row>
    <row r="70" spans="1:12" s="110" customFormat="1" ht="12" customHeight="1" x14ac:dyDescent="0.2">
      <c r="A70" s="120"/>
      <c r="B70" s="121" t="s">
        <v>111</v>
      </c>
      <c r="C70" s="113">
        <v>0.97454046059581656</v>
      </c>
      <c r="D70" s="235">
        <v>369</v>
      </c>
      <c r="E70" s="236">
        <v>364</v>
      </c>
      <c r="F70" s="236">
        <v>350</v>
      </c>
      <c r="G70" s="236">
        <v>343</v>
      </c>
      <c r="H70" s="140">
        <v>326</v>
      </c>
      <c r="I70" s="115">
        <v>43</v>
      </c>
      <c r="J70" s="116">
        <v>13.190184049079754</v>
      </c>
    </row>
    <row r="71" spans="1:12" s="110" customFormat="1" ht="12" customHeight="1" x14ac:dyDescent="0.2">
      <c r="A71" s="120"/>
      <c r="B71" s="121" t="s">
        <v>112</v>
      </c>
      <c r="C71" s="113">
        <v>0.23769279526727236</v>
      </c>
      <c r="D71" s="235">
        <v>90</v>
      </c>
      <c r="E71" s="236">
        <v>86</v>
      </c>
      <c r="F71" s="236">
        <v>75</v>
      </c>
      <c r="G71" s="236">
        <v>69</v>
      </c>
      <c r="H71" s="140">
        <v>57</v>
      </c>
      <c r="I71" s="115">
        <v>33</v>
      </c>
      <c r="J71" s="116">
        <v>57.89473684210526</v>
      </c>
    </row>
    <row r="72" spans="1:12" s="110" customFormat="1" ht="12" customHeight="1" x14ac:dyDescent="0.2">
      <c r="A72" s="118" t="s">
        <v>113</v>
      </c>
      <c r="B72" s="119" t="s">
        <v>181</v>
      </c>
      <c r="C72" s="113">
        <v>70.399323896049012</v>
      </c>
      <c r="D72" s="235">
        <v>26656</v>
      </c>
      <c r="E72" s="236">
        <v>26817</v>
      </c>
      <c r="F72" s="236">
        <v>27300</v>
      </c>
      <c r="G72" s="236">
        <v>26941</v>
      </c>
      <c r="H72" s="140">
        <v>26863</v>
      </c>
      <c r="I72" s="115">
        <v>-207</v>
      </c>
      <c r="J72" s="116">
        <v>-0.77057662956482897</v>
      </c>
    </row>
    <row r="73" spans="1:12" s="110" customFormat="1" ht="12" customHeight="1" x14ac:dyDescent="0.2">
      <c r="A73" s="118"/>
      <c r="B73" s="119" t="s">
        <v>182</v>
      </c>
      <c r="C73" s="113">
        <v>29.600676103950981</v>
      </c>
      <c r="D73" s="115">
        <v>11208</v>
      </c>
      <c r="E73" s="114">
        <v>11203</v>
      </c>
      <c r="F73" s="114">
        <v>11185</v>
      </c>
      <c r="G73" s="114">
        <v>11086</v>
      </c>
      <c r="H73" s="140">
        <v>10967</v>
      </c>
      <c r="I73" s="115">
        <v>241</v>
      </c>
      <c r="J73" s="116">
        <v>2.1975015956961794</v>
      </c>
    </row>
    <row r="74" spans="1:12" s="110" customFormat="1" ht="12" customHeight="1" x14ac:dyDescent="0.2">
      <c r="A74" s="118" t="s">
        <v>113</v>
      </c>
      <c r="B74" s="119" t="s">
        <v>116</v>
      </c>
      <c r="C74" s="113">
        <v>94.963553771392355</v>
      </c>
      <c r="D74" s="115">
        <v>35957</v>
      </c>
      <c r="E74" s="114">
        <v>36169</v>
      </c>
      <c r="F74" s="114">
        <v>36604</v>
      </c>
      <c r="G74" s="114">
        <v>36211</v>
      </c>
      <c r="H74" s="140">
        <v>36053</v>
      </c>
      <c r="I74" s="115">
        <v>-96</v>
      </c>
      <c r="J74" s="116">
        <v>-0.26627465120794386</v>
      </c>
    </row>
    <row r="75" spans="1:12" s="110" customFormat="1" ht="12" customHeight="1" x14ac:dyDescent="0.2">
      <c r="A75" s="142"/>
      <c r="B75" s="124" t="s">
        <v>117</v>
      </c>
      <c r="C75" s="125">
        <v>4.954574265793366</v>
      </c>
      <c r="D75" s="143">
        <v>1876</v>
      </c>
      <c r="E75" s="144">
        <v>1843</v>
      </c>
      <c r="F75" s="144">
        <v>1874</v>
      </c>
      <c r="G75" s="144">
        <v>1812</v>
      </c>
      <c r="H75" s="145">
        <v>1772</v>
      </c>
      <c r="I75" s="143">
        <v>104</v>
      </c>
      <c r="J75" s="146">
        <v>5.8690744920993225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36227</v>
      </c>
      <c r="G11" s="114">
        <v>36189</v>
      </c>
      <c r="H11" s="114">
        <v>36955</v>
      </c>
      <c r="I11" s="114">
        <v>38271</v>
      </c>
      <c r="J11" s="140">
        <v>38321</v>
      </c>
      <c r="K11" s="114">
        <v>-2094</v>
      </c>
      <c r="L11" s="116">
        <v>-5.464366796273584</v>
      </c>
    </row>
    <row r="12" spans="1:17" s="110" customFormat="1" ht="24.95" customHeight="1" x14ac:dyDescent="0.2">
      <c r="A12" s="604" t="s">
        <v>185</v>
      </c>
      <c r="B12" s="605"/>
      <c r="C12" s="605"/>
      <c r="D12" s="606"/>
      <c r="E12" s="113">
        <v>55.502801777679629</v>
      </c>
      <c r="F12" s="115">
        <v>20107</v>
      </c>
      <c r="G12" s="114">
        <v>19964</v>
      </c>
      <c r="H12" s="114">
        <v>20552</v>
      </c>
      <c r="I12" s="114">
        <v>20827</v>
      </c>
      <c r="J12" s="140">
        <v>20719</v>
      </c>
      <c r="K12" s="114">
        <v>-612</v>
      </c>
      <c r="L12" s="116">
        <v>-2.9538105120903517</v>
      </c>
    </row>
    <row r="13" spans="1:17" s="110" customFormat="1" ht="15" customHeight="1" x14ac:dyDescent="0.2">
      <c r="A13" s="120"/>
      <c r="B13" s="612" t="s">
        <v>107</v>
      </c>
      <c r="C13" s="612"/>
      <c r="E13" s="113">
        <v>44.497198222320371</v>
      </c>
      <c r="F13" s="115">
        <v>16120</v>
      </c>
      <c r="G13" s="114">
        <v>16225</v>
      </c>
      <c r="H13" s="114">
        <v>16403</v>
      </c>
      <c r="I13" s="114">
        <v>17444</v>
      </c>
      <c r="J13" s="140">
        <v>17602</v>
      </c>
      <c r="K13" s="114">
        <v>-1482</v>
      </c>
      <c r="L13" s="116">
        <v>-8.4194977843426884</v>
      </c>
    </row>
    <row r="14" spans="1:17" s="110" customFormat="1" ht="24.95" customHeight="1" x14ac:dyDescent="0.2">
      <c r="A14" s="604" t="s">
        <v>186</v>
      </c>
      <c r="B14" s="605"/>
      <c r="C14" s="605"/>
      <c r="D14" s="606"/>
      <c r="E14" s="113">
        <v>10.619151461617026</v>
      </c>
      <c r="F14" s="115">
        <v>3847</v>
      </c>
      <c r="G14" s="114">
        <v>3975</v>
      </c>
      <c r="H14" s="114">
        <v>4105</v>
      </c>
      <c r="I14" s="114">
        <v>4203</v>
      </c>
      <c r="J14" s="140">
        <v>4352</v>
      </c>
      <c r="K14" s="114">
        <v>-505</v>
      </c>
      <c r="L14" s="116">
        <v>-11.603860294117647</v>
      </c>
    </row>
    <row r="15" spans="1:17" s="110" customFormat="1" ht="15" customHeight="1" x14ac:dyDescent="0.2">
      <c r="A15" s="120"/>
      <c r="B15" s="119"/>
      <c r="C15" s="258" t="s">
        <v>106</v>
      </c>
      <c r="E15" s="113">
        <v>59.708864049909018</v>
      </c>
      <c r="F15" s="115">
        <v>2297</v>
      </c>
      <c r="G15" s="114">
        <v>2368</v>
      </c>
      <c r="H15" s="114">
        <v>2488</v>
      </c>
      <c r="I15" s="114">
        <v>2433</v>
      </c>
      <c r="J15" s="140">
        <v>2496</v>
      </c>
      <c r="K15" s="114">
        <v>-199</v>
      </c>
      <c r="L15" s="116">
        <v>-7.9727564102564106</v>
      </c>
    </row>
    <row r="16" spans="1:17" s="110" customFormat="1" ht="15" customHeight="1" x14ac:dyDescent="0.2">
      <c r="A16" s="120"/>
      <c r="B16" s="119"/>
      <c r="C16" s="258" t="s">
        <v>107</v>
      </c>
      <c r="E16" s="113">
        <v>40.291135950090982</v>
      </c>
      <c r="F16" s="115">
        <v>1550</v>
      </c>
      <c r="G16" s="114">
        <v>1607</v>
      </c>
      <c r="H16" s="114">
        <v>1617</v>
      </c>
      <c r="I16" s="114">
        <v>1770</v>
      </c>
      <c r="J16" s="140">
        <v>1856</v>
      </c>
      <c r="K16" s="114">
        <v>-306</v>
      </c>
      <c r="L16" s="116">
        <v>-16.487068965517242</v>
      </c>
    </row>
    <row r="17" spans="1:12" s="110" customFormat="1" ht="15" customHeight="1" x14ac:dyDescent="0.2">
      <c r="A17" s="120"/>
      <c r="B17" s="121" t="s">
        <v>109</v>
      </c>
      <c r="C17" s="258"/>
      <c r="E17" s="113">
        <v>66.113672123002175</v>
      </c>
      <c r="F17" s="115">
        <v>23951</v>
      </c>
      <c r="G17" s="114">
        <v>23929</v>
      </c>
      <c r="H17" s="114">
        <v>24507</v>
      </c>
      <c r="I17" s="114">
        <v>25671</v>
      </c>
      <c r="J17" s="140">
        <v>25761</v>
      </c>
      <c r="K17" s="114">
        <v>-1810</v>
      </c>
      <c r="L17" s="116">
        <v>-7.0261247622374912</v>
      </c>
    </row>
    <row r="18" spans="1:12" s="110" customFormat="1" ht="15" customHeight="1" x14ac:dyDescent="0.2">
      <c r="A18" s="120"/>
      <c r="B18" s="119"/>
      <c r="C18" s="258" t="s">
        <v>106</v>
      </c>
      <c r="E18" s="113">
        <v>55.275353847438524</v>
      </c>
      <c r="F18" s="115">
        <v>13239</v>
      </c>
      <c r="G18" s="114">
        <v>13137</v>
      </c>
      <c r="H18" s="114">
        <v>13522</v>
      </c>
      <c r="I18" s="114">
        <v>13904</v>
      </c>
      <c r="J18" s="140">
        <v>13877</v>
      </c>
      <c r="K18" s="114">
        <v>-638</v>
      </c>
      <c r="L18" s="116">
        <v>-4.5975354903797649</v>
      </c>
    </row>
    <row r="19" spans="1:12" s="110" customFormat="1" ht="15" customHeight="1" x14ac:dyDescent="0.2">
      <c r="A19" s="120"/>
      <c r="B19" s="119"/>
      <c r="C19" s="258" t="s">
        <v>107</v>
      </c>
      <c r="E19" s="113">
        <v>44.724646152561476</v>
      </c>
      <c r="F19" s="115">
        <v>10712</v>
      </c>
      <c r="G19" s="114">
        <v>10792</v>
      </c>
      <c r="H19" s="114">
        <v>10985</v>
      </c>
      <c r="I19" s="114">
        <v>11767</v>
      </c>
      <c r="J19" s="140">
        <v>11884</v>
      </c>
      <c r="K19" s="114">
        <v>-1172</v>
      </c>
      <c r="L19" s="116">
        <v>-9.861999326825984</v>
      </c>
    </row>
    <row r="20" spans="1:12" s="110" customFormat="1" ht="15" customHeight="1" x14ac:dyDescent="0.2">
      <c r="A20" s="120"/>
      <c r="B20" s="121" t="s">
        <v>110</v>
      </c>
      <c r="C20" s="258"/>
      <c r="E20" s="113">
        <v>22.419742181246033</v>
      </c>
      <c r="F20" s="115">
        <v>8122</v>
      </c>
      <c r="G20" s="114">
        <v>7998</v>
      </c>
      <c r="H20" s="114">
        <v>8054</v>
      </c>
      <c r="I20" s="114">
        <v>8114</v>
      </c>
      <c r="J20" s="140">
        <v>7941</v>
      </c>
      <c r="K20" s="114">
        <v>181</v>
      </c>
      <c r="L20" s="116">
        <v>2.2793099105906056</v>
      </c>
    </row>
    <row r="21" spans="1:12" s="110" customFormat="1" ht="15" customHeight="1" x14ac:dyDescent="0.2">
      <c r="A21" s="120"/>
      <c r="B21" s="119"/>
      <c r="C21" s="258" t="s">
        <v>106</v>
      </c>
      <c r="E21" s="113">
        <v>53.792169416399901</v>
      </c>
      <c r="F21" s="115">
        <v>4369</v>
      </c>
      <c r="G21" s="114">
        <v>4272</v>
      </c>
      <c r="H21" s="114">
        <v>4361</v>
      </c>
      <c r="I21" s="114">
        <v>4311</v>
      </c>
      <c r="J21" s="140">
        <v>4175</v>
      </c>
      <c r="K21" s="114">
        <v>194</v>
      </c>
      <c r="L21" s="116">
        <v>4.6467065868263475</v>
      </c>
    </row>
    <row r="22" spans="1:12" s="110" customFormat="1" ht="15" customHeight="1" x14ac:dyDescent="0.2">
      <c r="A22" s="120"/>
      <c r="B22" s="119"/>
      <c r="C22" s="258" t="s">
        <v>107</v>
      </c>
      <c r="E22" s="113">
        <v>46.207830583600099</v>
      </c>
      <c r="F22" s="115">
        <v>3753</v>
      </c>
      <c r="G22" s="114">
        <v>3726</v>
      </c>
      <c r="H22" s="114">
        <v>3693</v>
      </c>
      <c r="I22" s="114">
        <v>3803</v>
      </c>
      <c r="J22" s="140">
        <v>3766</v>
      </c>
      <c r="K22" s="114">
        <v>-13</v>
      </c>
      <c r="L22" s="116">
        <v>-0.34519383961763145</v>
      </c>
    </row>
    <row r="23" spans="1:12" s="110" customFormat="1" ht="15" customHeight="1" x14ac:dyDescent="0.2">
      <c r="A23" s="120"/>
      <c r="B23" s="121" t="s">
        <v>111</v>
      </c>
      <c r="C23" s="258"/>
      <c r="E23" s="113">
        <v>0.84743423413476138</v>
      </c>
      <c r="F23" s="115">
        <v>307</v>
      </c>
      <c r="G23" s="114">
        <v>287</v>
      </c>
      <c r="H23" s="114">
        <v>289</v>
      </c>
      <c r="I23" s="114">
        <v>283</v>
      </c>
      <c r="J23" s="140">
        <v>267</v>
      </c>
      <c r="K23" s="114">
        <v>40</v>
      </c>
      <c r="L23" s="116">
        <v>14.9812734082397</v>
      </c>
    </row>
    <row r="24" spans="1:12" s="110" customFormat="1" ht="15" customHeight="1" x14ac:dyDescent="0.2">
      <c r="A24" s="120"/>
      <c r="B24" s="119"/>
      <c r="C24" s="258" t="s">
        <v>106</v>
      </c>
      <c r="E24" s="113">
        <v>65.798045602605868</v>
      </c>
      <c r="F24" s="115">
        <v>202</v>
      </c>
      <c r="G24" s="114">
        <v>187</v>
      </c>
      <c r="H24" s="114">
        <v>181</v>
      </c>
      <c r="I24" s="114">
        <v>179</v>
      </c>
      <c r="J24" s="140">
        <v>171</v>
      </c>
      <c r="K24" s="114">
        <v>31</v>
      </c>
      <c r="L24" s="116">
        <v>18.128654970760234</v>
      </c>
    </row>
    <row r="25" spans="1:12" s="110" customFormat="1" ht="15" customHeight="1" x14ac:dyDescent="0.2">
      <c r="A25" s="120"/>
      <c r="B25" s="119"/>
      <c r="C25" s="258" t="s">
        <v>107</v>
      </c>
      <c r="E25" s="113">
        <v>34.20195439739414</v>
      </c>
      <c r="F25" s="115">
        <v>105</v>
      </c>
      <c r="G25" s="114">
        <v>100</v>
      </c>
      <c r="H25" s="114">
        <v>108</v>
      </c>
      <c r="I25" s="114">
        <v>104</v>
      </c>
      <c r="J25" s="140">
        <v>96</v>
      </c>
      <c r="K25" s="114">
        <v>9</v>
      </c>
      <c r="L25" s="116">
        <v>9.375</v>
      </c>
    </row>
    <row r="26" spans="1:12" s="110" customFormat="1" ht="15" customHeight="1" x14ac:dyDescent="0.2">
      <c r="A26" s="120"/>
      <c r="C26" s="121" t="s">
        <v>187</v>
      </c>
      <c r="D26" s="110" t="s">
        <v>188</v>
      </c>
      <c r="E26" s="113">
        <v>0.19598641896927707</v>
      </c>
      <c r="F26" s="115">
        <v>71</v>
      </c>
      <c r="G26" s="114">
        <v>61</v>
      </c>
      <c r="H26" s="114">
        <v>65</v>
      </c>
      <c r="I26" s="114">
        <v>62</v>
      </c>
      <c r="J26" s="140">
        <v>55</v>
      </c>
      <c r="K26" s="114">
        <v>16</v>
      </c>
      <c r="L26" s="116">
        <v>29.09090909090909</v>
      </c>
    </row>
    <row r="27" spans="1:12" s="110" customFormat="1" ht="15" customHeight="1" x14ac:dyDescent="0.2">
      <c r="A27" s="120"/>
      <c r="B27" s="119"/>
      <c r="D27" s="259" t="s">
        <v>106</v>
      </c>
      <c r="E27" s="113">
        <v>64.788732394366193</v>
      </c>
      <c r="F27" s="115">
        <v>46</v>
      </c>
      <c r="G27" s="114">
        <v>36</v>
      </c>
      <c r="H27" s="114">
        <v>32</v>
      </c>
      <c r="I27" s="114">
        <v>35</v>
      </c>
      <c r="J27" s="140">
        <v>33</v>
      </c>
      <c r="K27" s="114">
        <v>13</v>
      </c>
      <c r="L27" s="116">
        <v>39.393939393939391</v>
      </c>
    </row>
    <row r="28" spans="1:12" s="110" customFormat="1" ht="15" customHeight="1" x14ac:dyDescent="0.2">
      <c r="A28" s="120"/>
      <c r="B28" s="119"/>
      <c r="D28" s="259" t="s">
        <v>107</v>
      </c>
      <c r="E28" s="113">
        <v>35.2112676056338</v>
      </c>
      <c r="F28" s="115">
        <v>25</v>
      </c>
      <c r="G28" s="114">
        <v>25</v>
      </c>
      <c r="H28" s="114">
        <v>33</v>
      </c>
      <c r="I28" s="114">
        <v>27</v>
      </c>
      <c r="J28" s="140">
        <v>22</v>
      </c>
      <c r="K28" s="114">
        <v>3</v>
      </c>
      <c r="L28" s="116">
        <v>13.636363636363637</v>
      </c>
    </row>
    <row r="29" spans="1:12" s="110" customFormat="1" ht="24.95" customHeight="1" x14ac:dyDescent="0.2">
      <c r="A29" s="604" t="s">
        <v>189</v>
      </c>
      <c r="B29" s="605"/>
      <c r="C29" s="605"/>
      <c r="D29" s="606"/>
      <c r="E29" s="113">
        <v>92.091533938774944</v>
      </c>
      <c r="F29" s="115">
        <v>33362</v>
      </c>
      <c r="G29" s="114">
        <v>33404</v>
      </c>
      <c r="H29" s="114">
        <v>34149</v>
      </c>
      <c r="I29" s="114">
        <v>35342</v>
      </c>
      <c r="J29" s="140">
        <v>35436</v>
      </c>
      <c r="K29" s="114">
        <v>-2074</v>
      </c>
      <c r="L29" s="116">
        <v>-5.8528050570041765</v>
      </c>
    </row>
    <row r="30" spans="1:12" s="110" customFormat="1" ht="15" customHeight="1" x14ac:dyDescent="0.2">
      <c r="A30" s="120"/>
      <c r="B30" s="119"/>
      <c r="C30" s="258" t="s">
        <v>106</v>
      </c>
      <c r="E30" s="113">
        <v>53.878664348660152</v>
      </c>
      <c r="F30" s="115">
        <v>17975</v>
      </c>
      <c r="G30" s="114">
        <v>17907</v>
      </c>
      <c r="H30" s="114">
        <v>18460</v>
      </c>
      <c r="I30" s="114">
        <v>18722</v>
      </c>
      <c r="J30" s="140">
        <v>18659</v>
      </c>
      <c r="K30" s="114">
        <v>-684</v>
      </c>
      <c r="L30" s="116">
        <v>-3.6657913071440054</v>
      </c>
    </row>
    <row r="31" spans="1:12" s="110" customFormat="1" ht="15" customHeight="1" x14ac:dyDescent="0.2">
      <c r="A31" s="120"/>
      <c r="B31" s="119"/>
      <c r="C31" s="258" t="s">
        <v>107</v>
      </c>
      <c r="E31" s="113">
        <v>46.121335651339848</v>
      </c>
      <c r="F31" s="115">
        <v>15387</v>
      </c>
      <c r="G31" s="114">
        <v>15497</v>
      </c>
      <c r="H31" s="114">
        <v>15689</v>
      </c>
      <c r="I31" s="114">
        <v>16620</v>
      </c>
      <c r="J31" s="140">
        <v>16777</v>
      </c>
      <c r="K31" s="114">
        <v>-1390</v>
      </c>
      <c r="L31" s="116">
        <v>-8.2851522918280978</v>
      </c>
    </row>
    <row r="32" spans="1:12" s="110" customFormat="1" ht="15" customHeight="1" x14ac:dyDescent="0.2">
      <c r="A32" s="120"/>
      <c r="B32" s="119" t="s">
        <v>117</v>
      </c>
      <c r="C32" s="258"/>
      <c r="E32" s="113">
        <v>7.8063322935931767</v>
      </c>
      <c r="F32" s="115">
        <v>2828</v>
      </c>
      <c r="G32" s="114">
        <v>2774</v>
      </c>
      <c r="H32" s="114">
        <v>2799</v>
      </c>
      <c r="I32" s="114">
        <v>2924</v>
      </c>
      <c r="J32" s="140">
        <v>2878</v>
      </c>
      <c r="K32" s="114">
        <v>-50</v>
      </c>
      <c r="L32" s="116">
        <v>-1.7373175816539264</v>
      </c>
    </row>
    <row r="33" spans="1:12" s="110" customFormat="1" ht="15" customHeight="1" x14ac:dyDescent="0.2">
      <c r="A33" s="120"/>
      <c r="B33" s="119"/>
      <c r="C33" s="258" t="s">
        <v>106</v>
      </c>
      <c r="E33" s="113">
        <v>74.363507779349362</v>
      </c>
      <c r="F33" s="115">
        <v>2103</v>
      </c>
      <c r="G33" s="114">
        <v>2049</v>
      </c>
      <c r="H33" s="114">
        <v>2087</v>
      </c>
      <c r="I33" s="114">
        <v>2102</v>
      </c>
      <c r="J33" s="140">
        <v>2054</v>
      </c>
      <c r="K33" s="114">
        <v>49</v>
      </c>
      <c r="L33" s="116">
        <v>2.3855890944498541</v>
      </c>
    </row>
    <row r="34" spans="1:12" s="110" customFormat="1" ht="15" customHeight="1" x14ac:dyDescent="0.2">
      <c r="A34" s="120"/>
      <c r="B34" s="119"/>
      <c r="C34" s="258" t="s">
        <v>107</v>
      </c>
      <c r="E34" s="113">
        <v>25.636492220650638</v>
      </c>
      <c r="F34" s="115">
        <v>725</v>
      </c>
      <c r="G34" s="114">
        <v>725</v>
      </c>
      <c r="H34" s="114">
        <v>712</v>
      </c>
      <c r="I34" s="114">
        <v>822</v>
      </c>
      <c r="J34" s="140">
        <v>824</v>
      </c>
      <c r="K34" s="114">
        <v>-99</v>
      </c>
      <c r="L34" s="116">
        <v>-12.014563106796116</v>
      </c>
    </row>
    <row r="35" spans="1:12" s="110" customFormat="1" ht="24.95" customHeight="1" x14ac:dyDescent="0.2">
      <c r="A35" s="604" t="s">
        <v>190</v>
      </c>
      <c r="B35" s="605"/>
      <c r="C35" s="605"/>
      <c r="D35" s="606"/>
      <c r="E35" s="113">
        <v>73.610842741601573</v>
      </c>
      <c r="F35" s="115">
        <v>26667</v>
      </c>
      <c r="G35" s="114">
        <v>26611</v>
      </c>
      <c r="H35" s="114">
        <v>27236</v>
      </c>
      <c r="I35" s="114">
        <v>27707</v>
      </c>
      <c r="J35" s="140">
        <v>27656</v>
      </c>
      <c r="K35" s="114">
        <v>-989</v>
      </c>
      <c r="L35" s="116">
        <v>-3.5760775238646225</v>
      </c>
    </row>
    <row r="36" spans="1:12" s="110" customFormat="1" ht="15" customHeight="1" x14ac:dyDescent="0.2">
      <c r="A36" s="120"/>
      <c r="B36" s="119"/>
      <c r="C36" s="258" t="s">
        <v>106</v>
      </c>
      <c r="E36" s="113">
        <v>70.35662054224322</v>
      </c>
      <c r="F36" s="115">
        <v>18762</v>
      </c>
      <c r="G36" s="114">
        <v>18646</v>
      </c>
      <c r="H36" s="114">
        <v>19184</v>
      </c>
      <c r="I36" s="114">
        <v>19353</v>
      </c>
      <c r="J36" s="140">
        <v>19232</v>
      </c>
      <c r="K36" s="114">
        <v>-470</v>
      </c>
      <c r="L36" s="116">
        <v>-2.4438435940099832</v>
      </c>
    </row>
    <row r="37" spans="1:12" s="110" customFormat="1" ht="15" customHeight="1" x14ac:dyDescent="0.2">
      <c r="A37" s="120"/>
      <c r="B37" s="119"/>
      <c r="C37" s="258" t="s">
        <v>107</v>
      </c>
      <c r="E37" s="113">
        <v>29.64337945775678</v>
      </c>
      <c r="F37" s="115">
        <v>7905</v>
      </c>
      <c r="G37" s="114">
        <v>7965</v>
      </c>
      <c r="H37" s="114">
        <v>8052</v>
      </c>
      <c r="I37" s="114">
        <v>8354</v>
      </c>
      <c r="J37" s="140">
        <v>8424</v>
      </c>
      <c r="K37" s="114">
        <v>-519</v>
      </c>
      <c r="L37" s="116">
        <v>-6.1609686609686607</v>
      </c>
    </row>
    <row r="38" spans="1:12" s="110" customFormat="1" ht="15" customHeight="1" x14ac:dyDescent="0.2">
      <c r="A38" s="120"/>
      <c r="B38" s="119" t="s">
        <v>182</v>
      </c>
      <c r="C38" s="258"/>
      <c r="E38" s="113">
        <v>26.389157258398431</v>
      </c>
      <c r="F38" s="115">
        <v>9560</v>
      </c>
      <c r="G38" s="114">
        <v>9578</v>
      </c>
      <c r="H38" s="114">
        <v>9719</v>
      </c>
      <c r="I38" s="114">
        <v>10564</v>
      </c>
      <c r="J38" s="140">
        <v>10665</v>
      </c>
      <c r="K38" s="114">
        <v>-1105</v>
      </c>
      <c r="L38" s="116">
        <v>-10.360993905297702</v>
      </c>
    </row>
    <row r="39" spans="1:12" s="110" customFormat="1" ht="15" customHeight="1" x14ac:dyDescent="0.2">
      <c r="A39" s="120"/>
      <c r="B39" s="119"/>
      <c r="C39" s="258" t="s">
        <v>106</v>
      </c>
      <c r="E39" s="113">
        <v>14.069037656903765</v>
      </c>
      <c r="F39" s="115">
        <v>1345</v>
      </c>
      <c r="G39" s="114">
        <v>1318</v>
      </c>
      <c r="H39" s="114">
        <v>1368</v>
      </c>
      <c r="I39" s="114">
        <v>1474</v>
      </c>
      <c r="J39" s="140">
        <v>1487</v>
      </c>
      <c r="K39" s="114">
        <v>-142</v>
      </c>
      <c r="L39" s="116">
        <v>-9.5494283792871553</v>
      </c>
    </row>
    <row r="40" spans="1:12" s="110" customFormat="1" ht="15" customHeight="1" x14ac:dyDescent="0.2">
      <c r="A40" s="120"/>
      <c r="B40" s="119"/>
      <c r="C40" s="258" t="s">
        <v>107</v>
      </c>
      <c r="E40" s="113">
        <v>85.93096234309624</v>
      </c>
      <c r="F40" s="115">
        <v>8215</v>
      </c>
      <c r="G40" s="114">
        <v>8260</v>
      </c>
      <c r="H40" s="114">
        <v>8351</v>
      </c>
      <c r="I40" s="114">
        <v>9090</v>
      </c>
      <c r="J40" s="140">
        <v>9178</v>
      </c>
      <c r="K40" s="114">
        <v>-963</v>
      </c>
      <c r="L40" s="116">
        <v>-10.492482022227065</v>
      </c>
    </row>
    <row r="41" spans="1:12" s="110" customFormat="1" ht="24.75" customHeight="1" x14ac:dyDescent="0.2">
      <c r="A41" s="604" t="s">
        <v>519</v>
      </c>
      <c r="B41" s="605"/>
      <c r="C41" s="605"/>
      <c r="D41" s="606"/>
      <c r="E41" s="113">
        <v>4.703674055262649</v>
      </c>
      <c r="F41" s="115">
        <v>1704</v>
      </c>
      <c r="G41" s="114">
        <v>1917</v>
      </c>
      <c r="H41" s="114">
        <v>1941</v>
      </c>
      <c r="I41" s="114">
        <v>1881</v>
      </c>
      <c r="J41" s="140">
        <v>1946</v>
      </c>
      <c r="K41" s="114">
        <v>-242</v>
      </c>
      <c r="L41" s="116">
        <v>-12.435765673175744</v>
      </c>
    </row>
    <row r="42" spans="1:12" s="110" customFormat="1" ht="15" customHeight="1" x14ac:dyDescent="0.2">
      <c r="A42" s="120"/>
      <c r="B42" s="119"/>
      <c r="C42" s="258" t="s">
        <v>106</v>
      </c>
      <c r="E42" s="113">
        <v>63.028169014084504</v>
      </c>
      <c r="F42" s="115">
        <v>1074</v>
      </c>
      <c r="G42" s="114">
        <v>1229</v>
      </c>
      <c r="H42" s="114">
        <v>1245</v>
      </c>
      <c r="I42" s="114">
        <v>1159</v>
      </c>
      <c r="J42" s="140">
        <v>1205</v>
      </c>
      <c r="K42" s="114">
        <v>-131</v>
      </c>
      <c r="L42" s="116">
        <v>-10.87136929460581</v>
      </c>
    </row>
    <row r="43" spans="1:12" s="110" customFormat="1" ht="15" customHeight="1" x14ac:dyDescent="0.2">
      <c r="A43" s="123"/>
      <c r="B43" s="124"/>
      <c r="C43" s="260" t="s">
        <v>107</v>
      </c>
      <c r="D43" s="261"/>
      <c r="E43" s="125">
        <v>36.971830985915496</v>
      </c>
      <c r="F43" s="143">
        <v>630</v>
      </c>
      <c r="G43" s="144">
        <v>688</v>
      </c>
      <c r="H43" s="144">
        <v>696</v>
      </c>
      <c r="I43" s="144">
        <v>722</v>
      </c>
      <c r="J43" s="145">
        <v>741</v>
      </c>
      <c r="K43" s="144">
        <v>-111</v>
      </c>
      <c r="L43" s="146">
        <v>-14.979757085020243</v>
      </c>
    </row>
    <row r="44" spans="1:12" s="110" customFormat="1" ht="45.75" customHeight="1" x14ac:dyDescent="0.2">
      <c r="A44" s="604" t="s">
        <v>191</v>
      </c>
      <c r="B44" s="605"/>
      <c r="C44" s="605"/>
      <c r="D44" s="606"/>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520</v>
      </c>
      <c r="B47" s="607"/>
      <c r="C47" s="607"/>
      <c r="D47" s="608"/>
      <c r="E47" s="113">
        <v>8.0050790846606129E-2</v>
      </c>
      <c r="F47" s="115">
        <v>29</v>
      </c>
      <c r="G47" s="114">
        <v>28</v>
      </c>
      <c r="H47" s="114">
        <v>20</v>
      </c>
      <c r="I47" s="114">
        <v>21</v>
      </c>
      <c r="J47" s="140">
        <v>23</v>
      </c>
      <c r="K47" s="114">
        <v>6</v>
      </c>
      <c r="L47" s="116">
        <v>26.086956521739129</v>
      </c>
    </row>
    <row r="48" spans="1:12" s="110" customFormat="1" ht="15" customHeight="1" x14ac:dyDescent="0.2">
      <c r="A48" s="120"/>
      <c r="B48" s="119"/>
      <c r="C48" s="258" t="s">
        <v>106</v>
      </c>
      <c r="E48" s="113">
        <v>37.931034482758619</v>
      </c>
      <c r="F48" s="115">
        <v>11</v>
      </c>
      <c r="G48" s="114">
        <v>10</v>
      </c>
      <c r="H48" s="114">
        <v>7</v>
      </c>
      <c r="I48" s="114">
        <v>7</v>
      </c>
      <c r="J48" s="140">
        <v>7</v>
      </c>
      <c r="K48" s="114">
        <v>4</v>
      </c>
      <c r="L48" s="116">
        <v>57.142857142857146</v>
      </c>
    </row>
    <row r="49" spans="1:12" s="110" customFormat="1" ht="15" customHeight="1" x14ac:dyDescent="0.2">
      <c r="A49" s="123"/>
      <c r="B49" s="124"/>
      <c r="C49" s="260" t="s">
        <v>107</v>
      </c>
      <c r="D49" s="261"/>
      <c r="E49" s="125">
        <v>62.068965517241381</v>
      </c>
      <c r="F49" s="143">
        <v>18</v>
      </c>
      <c r="G49" s="144">
        <v>18</v>
      </c>
      <c r="H49" s="144">
        <v>13</v>
      </c>
      <c r="I49" s="144">
        <v>14</v>
      </c>
      <c r="J49" s="145">
        <v>16</v>
      </c>
      <c r="K49" s="144">
        <v>2</v>
      </c>
      <c r="L49" s="146">
        <v>12.5</v>
      </c>
    </row>
    <row r="50" spans="1:12" s="110" customFormat="1" ht="24.95" customHeight="1" x14ac:dyDescent="0.2">
      <c r="A50" s="609" t="s">
        <v>192</v>
      </c>
      <c r="B50" s="610"/>
      <c r="C50" s="610"/>
      <c r="D50" s="611"/>
      <c r="E50" s="262">
        <v>9.5508874596295588</v>
      </c>
      <c r="F50" s="263">
        <v>3460</v>
      </c>
      <c r="G50" s="264">
        <v>3616</v>
      </c>
      <c r="H50" s="264">
        <v>3784</v>
      </c>
      <c r="I50" s="264">
        <v>3760</v>
      </c>
      <c r="J50" s="265">
        <v>3847</v>
      </c>
      <c r="K50" s="263">
        <v>-387</v>
      </c>
      <c r="L50" s="266">
        <v>-10.059786846893683</v>
      </c>
    </row>
    <row r="51" spans="1:12" s="110" customFormat="1" ht="15" customHeight="1" x14ac:dyDescent="0.2">
      <c r="A51" s="120"/>
      <c r="B51" s="119"/>
      <c r="C51" s="258" t="s">
        <v>106</v>
      </c>
      <c r="E51" s="113">
        <v>59.739884393063583</v>
      </c>
      <c r="F51" s="115">
        <v>2067</v>
      </c>
      <c r="G51" s="114">
        <v>2149</v>
      </c>
      <c r="H51" s="114">
        <v>2286</v>
      </c>
      <c r="I51" s="114">
        <v>2155</v>
      </c>
      <c r="J51" s="140">
        <v>2173</v>
      </c>
      <c r="K51" s="114">
        <v>-106</v>
      </c>
      <c r="L51" s="116">
        <v>-4.8780487804878048</v>
      </c>
    </row>
    <row r="52" spans="1:12" s="110" customFormat="1" ht="15" customHeight="1" x14ac:dyDescent="0.2">
      <c r="A52" s="120"/>
      <c r="B52" s="119"/>
      <c r="C52" s="258" t="s">
        <v>107</v>
      </c>
      <c r="E52" s="113">
        <v>40.260115606936417</v>
      </c>
      <c r="F52" s="115">
        <v>1393</v>
      </c>
      <c r="G52" s="114">
        <v>1467</v>
      </c>
      <c r="H52" s="114">
        <v>1498</v>
      </c>
      <c r="I52" s="114">
        <v>1605</v>
      </c>
      <c r="J52" s="140">
        <v>1674</v>
      </c>
      <c r="K52" s="114">
        <v>-281</v>
      </c>
      <c r="L52" s="116">
        <v>-16.786140979689367</v>
      </c>
    </row>
    <row r="53" spans="1:12" s="110" customFormat="1" ht="15" customHeight="1" x14ac:dyDescent="0.2">
      <c r="A53" s="120"/>
      <c r="B53" s="119"/>
      <c r="C53" s="258" t="s">
        <v>187</v>
      </c>
      <c r="D53" s="110" t="s">
        <v>193</v>
      </c>
      <c r="E53" s="113">
        <v>36.416184971098268</v>
      </c>
      <c r="F53" s="115">
        <v>1260</v>
      </c>
      <c r="G53" s="114">
        <v>1459</v>
      </c>
      <c r="H53" s="114">
        <v>1537</v>
      </c>
      <c r="I53" s="114">
        <v>1355</v>
      </c>
      <c r="J53" s="140">
        <v>1455</v>
      </c>
      <c r="K53" s="114">
        <v>-195</v>
      </c>
      <c r="L53" s="116">
        <v>-13.402061855670103</v>
      </c>
    </row>
    <row r="54" spans="1:12" s="110" customFormat="1" ht="15" customHeight="1" x14ac:dyDescent="0.2">
      <c r="A54" s="120"/>
      <c r="B54" s="119"/>
      <c r="D54" s="267" t="s">
        <v>194</v>
      </c>
      <c r="E54" s="113">
        <v>64.841269841269835</v>
      </c>
      <c r="F54" s="115">
        <v>817</v>
      </c>
      <c r="G54" s="114">
        <v>947</v>
      </c>
      <c r="H54" s="114">
        <v>1018</v>
      </c>
      <c r="I54" s="114">
        <v>859</v>
      </c>
      <c r="J54" s="140">
        <v>919</v>
      </c>
      <c r="K54" s="114">
        <v>-102</v>
      </c>
      <c r="L54" s="116">
        <v>-11.099020674646354</v>
      </c>
    </row>
    <row r="55" spans="1:12" s="110" customFormat="1" ht="15" customHeight="1" x14ac:dyDescent="0.2">
      <c r="A55" s="120"/>
      <c r="B55" s="119"/>
      <c r="D55" s="267" t="s">
        <v>195</v>
      </c>
      <c r="E55" s="113">
        <v>35.158730158730158</v>
      </c>
      <c r="F55" s="115">
        <v>443</v>
      </c>
      <c r="G55" s="114">
        <v>512</v>
      </c>
      <c r="H55" s="114">
        <v>519</v>
      </c>
      <c r="I55" s="114">
        <v>496</v>
      </c>
      <c r="J55" s="140">
        <v>536</v>
      </c>
      <c r="K55" s="114">
        <v>-93</v>
      </c>
      <c r="L55" s="116">
        <v>-17.350746268656717</v>
      </c>
    </row>
    <row r="56" spans="1:12" s="110" customFormat="1" ht="15" customHeight="1" x14ac:dyDescent="0.2">
      <c r="A56" s="120"/>
      <c r="B56" s="119" t="s">
        <v>196</v>
      </c>
      <c r="C56" s="258"/>
      <c r="E56" s="113">
        <v>76.741104700913681</v>
      </c>
      <c r="F56" s="115">
        <v>27801</v>
      </c>
      <c r="G56" s="114">
        <v>27688</v>
      </c>
      <c r="H56" s="114">
        <v>28233</v>
      </c>
      <c r="I56" s="114">
        <v>29307</v>
      </c>
      <c r="J56" s="140">
        <v>29294</v>
      </c>
      <c r="K56" s="114">
        <v>-1493</v>
      </c>
      <c r="L56" s="116">
        <v>-5.0966068136819827</v>
      </c>
    </row>
    <row r="57" spans="1:12" s="110" customFormat="1" ht="15" customHeight="1" x14ac:dyDescent="0.2">
      <c r="A57" s="120"/>
      <c r="B57" s="119"/>
      <c r="C57" s="258" t="s">
        <v>106</v>
      </c>
      <c r="E57" s="113">
        <v>54.275026078198628</v>
      </c>
      <c r="F57" s="115">
        <v>15089</v>
      </c>
      <c r="G57" s="114">
        <v>14940</v>
      </c>
      <c r="H57" s="114">
        <v>15337</v>
      </c>
      <c r="I57" s="114">
        <v>15619</v>
      </c>
      <c r="J57" s="140">
        <v>15516</v>
      </c>
      <c r="K57" s="114">
        <v>-427</v>
      </c>
      <c r="L57" s="116">
        <v>-2.7519979376127868</v>
      </c>
    </row>
    <row r="58" spans="1:12" s="110" customFormat="1" ht="15" customHeight="1" x14ac:dyDescent="0.2">
      <c r="A58" s="120"/>
      <c r="B58" s="119"/>
      <c r="C58" s="258" t="s">
        <v>107</v>
      </c>
      <c r="E58" s="113">
        <v>45.724973921801372</v>
      </c>
      <c r="F58" s="115">
        <v>12712</v>
      </c>
      <c r="G58" s="114">
        <v>12748</v>
      </c>
      <c r="H58" s="114">
        <v>12896</v>
      </c>
      <c r="I58" s="114">
        <v>13688</v>
      </c>
      <c r="J58" s="140">
        <v>13778</v>
      </c>
      <c r="K58" s="114">
        <v>-1066</v>
      </c>
      <c r="L58" s="116">
        <v>-7.7369719843228335</v>
      </c>
    </row>
    <row r="59" spans="1:12" s="110" customFormat="1" ht="15" customHeight="1" x14ac:dyDescent="0.2">
      <c r="A59" s="120"/>
      <c r="B59" s="119"/>
      <c r="C59" s="258" t="s">
        <v>105</v>
      </c>
      <c r="D59" s="110" t="s">
        <v>197</v>
      </c>
      <c r="E59" s="113">
        <v>90.518326678896443</v>
      </c>
      <c r="F59" s="115">
        <v>25165</v>
      </c>
      <c r="G59" s="114">
        <v>25043</v>
      </c>
      <c r="H59" s="114">
        <v>25574</v>
      </c>
      <c r="I59" s="114">
        <v>26670</v>
      </c>
      <c r="J59" s="140">
        <v>26647</v>
      </c>
      <c r="K59" s="114">
        <v>-1482</v>
      </c>
      <c r="L59" s="116">
        <v>-5.5616016812399147</v>
      </c>
    </row>
    <row r="60" spans="1:12" s="110" customFormat="1" ht="15" customHeight="1" x14ac:dyDescent="0.2">
      <c r="A60" s="120"/>
      <c r="B60" s="119"/>
      <c r="C60" s="258"/>
      <c r="D60" s="267" t="s">
        <v>198</v>
      </c>
      <c r="E60" s="113">
        <v>52.394198291277569</v>
      </c>
      <c r="F60" s="115">
        <v>13185</v>
      </c>
      <c r="G60" s="114">
        <v>13032</v>
      </c>
      <c r="H60" s="114">
        <v>13411</v>
      </c>
      <c r="I60" s="114">
        <v>13717</v>
      </c>
      <c r="J60" s="140">
        <v>13609</v>
      </c>
      <c r="K60" s="114">
        <v>-424</v>
      </c>
      <c r="L60" s="116">
        <v>-3.1155852744507313</v>
      </c>
    </row>
    <row r="61" spans="1:12" s="110" customFormat="1" ht="15" customHeight="1" x14ac:dyDescent="0.2">
      <c r="A61" s="120"/>
      <c r="B61" s="119"/>
      <c r="C61" s="258"/>
      <c r="D61" s="267" t="s">
        <v>199</v>
      </c>
      <c r="E61" s="113">
        <v>47.605801708722431</v>
      </c>
      <c r="F61" s="115">
        <v>11980</v>
      </c>
      <c r="G61" s="114">
        <v>12011</v>
      </c>
      <c r="H61" s="114">
        <v>12163</v>
      </c>
      <c r="I61" s="114">
        <v>12953</v>
      </c>
      <c r="J61" s="140">
        <v>13038</v>
      </c>
      <c r="K61" s="114">
        <v>-1058</v>
      </c>
      <c r="L61" s="116">
        <v>-8.1147415247737378</v>
      </c>
    </row>
    <row r="62" spans="1:12" s="110" customFormat="1" ht="15" customHeight="1" x14ac:dyDescent="0.2">
      <c r="A62" s="120"/>
      <c r="B62" s="119"/>
      <c r="C62" s="258"/>
      <c r="D62" s="258" t="s">
        <v>200</v>
      </c>
      <c r="E62" s="113">
        <v>9.4816733211035569</v>
      </c>
      <c r="F62" s="115">
        <v>2636</v>
      </c>
      <c r="G62" s="114">
        <v>2645</v>
      </c>
      <c r="H62" s="114">
        <v>2659</v>
      </c>
      <c r="I62" s="114">
        <v>2637</v>
      </c>
      <c r="J62" s="140">
        <v>2647</v>
      </c>
      <c r="K62" s="114">
        <v>-11</v>
      </c>
      <c r="L62" s="116">
        <v>-0.41556479032867399</v>
      </c>
    </row>
    <row r="63" spans="1:12" s="110" customFormat="1" ht="15" customHeight="1" x14ac:dyDescent="0.2">
      <c r="A63" s="120"/>
      <c r="B63" s="119"/>
      <c r="C63" s="258"/>
      <c r="D63" s="267" t="s">
        <v>198</v>
      </c>
      <c r="E63" s="113">
        <v>72.230652503793621</v>
      </c>
      <c r="F63" s="115">
        <v>1904</v>
      </c>
      <c r="G63" s="114">
        <v>1908</v>
      </c>
      <c r="H63" s="114">
        <v>1926</v>
      </c>
      <c r="I63" s="114">
        <v>1902</v>
      </c>
      <c r="J63" s="140">
        <v>1907</v>
      </c>
      <c r="K63" s="114">
        <v>-3</v>
      </c>
      <c r="L63" s="116">
        <v>-0.15731515469323545</v>
      </c>
    </row>
    <row r="64" spans="1:12" s="110" customFormat="1" ht="15" customHeight="1" x14ac:dyDescent="0.2">
      <c r="A64" s="120"/>
      <c r="B64" s="119"/>
      <c r="C64" s="258"/>
      <c r="D64" s="267" t="s">
        <v>199</v>
      </c>
      <c r="E64" s="113">
        <v>27.769347496206372</v>
      </c>
      <c r="F64" s="115">
        <v>732</v>
      </c>
      <c r="G64" s="114">
        <v>737</v>
      </c>
      <c r="H64" s="114">
        <v>733</v>
      </c>
      <c r="I64" s="114">
        <v>735</v>
      </c>
      <c r="J64" s="140">
        <v>740</v>
      </c>
      <c r="K64" s="114">
        <v>-8</v>
      </c>
      <c r="L64" s="116">
        <v>-1.0810810810810811</v>
      </c>
    </row>
    <row r="65" spans="1:12" s="110" customFormat="1" ht="15" customHeight="1" x14ac:dyDescent="0.2">
      <c r="A65" s="120"/>
      <c r="B65" s="119" t="s">
        <v>201</v>
      </c>
      <c r="C65" s="258"/>
      <c r="E65" s="113">
        <v>9.6336986225743235</v>
      </c>
      <c r="F65" s="115">
        <v>3490</v>
      </c>
      <c r="G65" s="114">
        <v>3421</v>
      </c>
      <c r="H65" s="114">
        <v>3400</v>
      </c>
      <c r="I65" s="114">
        <v>3549</v>
      </c>
      <c r="J65" s="140">
        <v>3532</v>
      </c>
      <c r="K65" s="114">
        <v>-42</v>
      </c>
      <c r="L65" s="116">
        <v>-1.189127972819932</v>
      </c>
    </row>
    <row r="66" spans="1:12" s="110" customFormat="1" ht="15" customHeight="1" x14ac:dyDescent="0.2">
      <c r="A66" s="120"/>
      <c r="B66" s="119"/>
      <c r="C66" s="258" t="s">
        <v>106</v>
      </c>
      <c r="E66" s="113">
        <v>60.659025787965618</v>
      </c>
      <c r="F66" s="115">
        <v>2117</v>
      </c>
      <c r="G66" s="114">
        <v>2070</v>
      </c>
      <c r="H66" s="114">
        <v>2047</v>
      </c>
      <c r="I66" s="114">
        <v>2125</v>
      </c>
      <c r="J66" s="140">
        <v>2118</v>
      </c>
      <c r="K66" s="114">
        <v>-1</v>
      </c>
      <c r="L66" s="116">
        <v>-4.7214353163361665E-2</v>
      </c>
    </row>
    <row r="67" spans="1:12" s="110" customFormat="1" ht="15" customHeight="1" x14ac:dyDescent="0.2">
      <c r="A67" s="120"/>
      <c r="B67" s="119"/>
      <c r="C67" s="258" t="s">
        <v>107</v>
      </c>
      <c r="E67" s="113">
        <v>39.340974212034382</v>
      </c>
      <c r="F67" s="115">
        <v>1373</v>
      </c>
      <c r="G67" s="114">
        <v>1351</v>
      </c>
      <c r="H67" s="114">
        <v>1353</v>
      </c>
      <c r="I67" s="114">
        <v>1424</v>
      </c>
      <c r="J67" s="140">
        <v>1414</v>
      </c>
      <c r="K67" s="114">
        <v>-41</v>
      </c>
      <c r="L67" s="116">
        <v>-2.8995756718528995</v>
      </c>
    </row>
    <row r="68" spans="1:12" s="110" customFormat="1" ht="15" customHeight="1" x14ac:dyDescent="0.2">
      <c r="A68" s="120"/>
      <c r="B68" s="119"/>
      <c r="C68" s="258" t="s">
        <v>105</v>
      </c>
      <c r="D68" s="110" t="s">
        <v>202</v>
      </c>
      <c r="E68" s="113">
        <v>21.031518624641834</v>
      </c>
      <c r="F68" s="115">
        <v>734</v>
      </c>
      <c r="G68" s="114">
        <v>718</v>
      </c>
      <c r="H68" s="114">
        <v>694</v>
      </c>
      <c r="I68" s="114">
        <v>767</v>
      </c>
      <c r="J68" s="140">
        <v>763</v>
      </c>
      <c r="K68" s="114">
        <v>-29</v>
      </c>
      <c r="L68" s="116">
        <v>-3.800786369593709</v>
      </c>
    </row>
    <row r="69" spans="1:12" s="110" customFormat="1" ht="15" customHeight="1" x14ac:dyDescent="0.2">
      <c r="A69" s="120"/>
      <c r="B69" s="119"/>
      <c r="C69" s="258"/>
      <c r="D69" s="267" t="s">
        <v>198</v>
      </c>
      <c r="E69" s="113">
        <v>56.267029972752042</v>
      </c>
      <c r="F69" s="115">
        <v>413</v>
      </c>
      <c r="G69" s="114">
        <v>399</v>
      </c>
      <c r="H69" s="114">
        <v>388</v>
      </c>
      <c r="I69" s="114">
        <v>427</v>
      </c>
      <c r="J69" s="140">
        <v>424</v>
      </c>
      <c r="K69" s="114">
        <v>-11</v>
      </c>
      <c r="L69" s="116">
        <v>-2.5943396226415096</v>
      </c>
    </row>
    <row r="70" spans="1:12" s="110" customFormat="1" ht="15" customHeight="1" x14ac:dyDescent="0.2">
      <c r="A70" s="120"/>
      <c r="B70" s="119"/>
      <c r="C70" s="258"/>
      <c r="D70" s="267" t="s">
        <v>199</v>
      </c>
      <c r="E70" s="113">
        <v>43.732970027247958</v>
      </c>
      <c r="F70" s="115">
        <v>321</v>
      </c>
      <c r="G70" s="114">
        <v>319</v>
      </c>
      <c r="H70" s="114">
        <v>306</v>
      </c>
      <c r="I70" s="114">
        <v>340</v>
      </c>
      <c r="J70" s="140">
        <v>339</v>
      </c>
      <c r="K70" s="114">
        <v>-18</v>
      </c>
      <c r="L70" s="116">
        <v>-5.3097345132743365</v>
      </c>
    </row>
    <row r="71" spans="1:12" s="110" customFormat="1" ht="15" customHeight="1" x14ac:dyDescent="0.2">
      <c r="A71" s="120"/>
      <c r="B71" s="119"/>
      <c r="C71" s="258"/>
      <c r="D71" s="110" t="s">
        <v>203</v>
      </c>
      <c r="E71" s="113">
        <v>74.126074498567334</v>
      </c>
      <c r="F71" s="115">
        <v>2587</v>
      </c>
      <c r="G71" s="114">
        <v>2537</v>
      </c>
      <c r="H71" s="114">
        <v>2534</v>
      </c>
      <c r="I71" s="114">
        <v>2601</v>
      </c>
      <c r="J71" s="140">
        <v>2591</v>
      </c>
      <c r="K71" s="114">
        <v>-4</v>
      </c>
      <c r="L71" s="116">
        <v>-0.15438054805094559</v>
      </c>
    </row>
    <row r="72" spans="1:12" s="110" customFormat="1" ht="15" customHeight="1" x14ac:dyDescent="0.2">
      <c r="A72" s="120"/>
      <c r="B72" s="119"/>
      <c r="C72" s="258"/>
      <c r="D72" s="267" t="s">
        <v>198</v>
      </c>
      <c r="E72" s="113">
        <v>61.306532663316581</v>
      </c>
      <c r="F72" s="115">
        <v>1586</v>
      </c>
      <c r="G72" s="114">
        <v>1557</v>
      </c>
      <c r="H72" s="114">
        <v>1542</v>
      </c>
      <c r="I72" s="114">
        <v>1574</v>
      </c>
      <c r="J72" s="140">
        <v>1571</v>
      </c>
      <c r="K72" s="114">
        <v>15</v>
      </c>
      <c r="L72" s="116">
        <v>0.95480585614258429</v>
      </c>
    </row>
    <row r="73" spans="1:12" s="110" customFormat="1" ht="15" customHeight="1" x14ac:dyDescent="0.2">
      <c r="A73" s="120"/>
      <c r="B73" s="119"/>
      <c r="C73" s="258"/>
      <c r="D73" s="267" t="s">
        <v>199</v>
      </c>
      <c r="E73" s="113">
        <v>38.693467336683419</v>
      </c>
      <c r="F73" s="115">
        <v>1001</v>
      </c>
      <c r="G73" s="114">
        <v>980</v>
      </c>
      <c r="H73" s="114">
        <v>992</v>
      </c>
      <c r="I73" s="114">
        <v>1027</v>
      </c>
      <c r="J73" s="140">
        <v>1020</v>
      </c>
      <c r="K73" s="114">
        <v>-19</v>
      </c>
      <c r="L73" s="116">
        <v>-1.8627450980392157</v>
      </c>
    </row>
    <row r="74" spans="1:12" s="110" customFormat="1" ht="15" customHeight="1" x14ac:dyDescent="0.2">
      <c r="A74" s="120"/>
      <c r="B74" s="119"/>
      <c r="C74" s="258"/>
      <c r="D74" s="110" t="s">
        <v>204</v>
      </c>
      <c r="E74" s="113">
        <v>4.8424068767908306</v>
      </c>
      <c r="F74" s="115">
        <v>169</v>
      </c>
      <c r="G74" s="114">
        <v>166</v>
      </c>
      <c r="H74" s="114">
        <v>172</v>
      </c>
      <c r="I74" s="114">
        <v>181</v>
      </c>
      <c r="J74" s="140">
        <v>178</v>
      </c>
      <c r="K74" s="114">
        <v>-9</v>
      </c>
      <c r="L74" s="116">
        <v>-5.0561797752808992</v>
      </c>
    </row>
    <row r="75" spans="1:12" s="110" customFormat="1" ht="15" customHeight="1" x14ac:dyDescent="0.2">
      <c r="A75" s="120"/>
      <c r="B75" s="119"/>
      <c r="C75" s="258"/>
      <c r="D75" s="267" t="s">
        <v>198</v>
      </c>
      <c r="E75" s="113">
        <v>69.822485207100598</v>
      </c>
      <c r="F75" s="115">
        <v>118</v>
      </c>
      <c r="G75" s="114">
        <v>114</v>
      </c>
      <c r="H75" s="114">
        <v>117</v>
      </c>
      <c r="I75" s="114">
        <v>124</v>
      </c>
      <c r="J75" s="140">
        <v>123</v>
      </c>
      <c r="K75" s="114">
        <v>-5</v>
      </c>
      <c r="L75" s="116">
        <v>-4.0650406504065044</v>
      </c>
    </row>
    <row r="76" spans="1:12" s="110" customFormat="1" ht="15" customHeight="1" x14ac:dyDescent="0.2">
      <c r="A76" s="120"/>
      <c r="B76" s="119"/>
      <c r="C76" s="258"/>
      <c r="D76" s="267" t="s">
        <v>199</v>
      </c>
      <c r="E76" s="113">
        <v>30.177514792899409</v>
      </c>
      <c r="F76" s="115">
        <v>51</v>
      </c>
      <c r="G76" s="114">
        <v>52</v>
      </c>
      <c r="H76" s="114">
        <v>55</v>
      </c>
      <c r="I76" s="114">
        <v>57</v>
      </c>
      <c r="J76" s="140">
        <v>55</v>
      </c>
      <c r="K76" s="114">
        <v>-4</v>
      </c>
      <c r="L76" s="116">
        <v>-7.2727272727272725</v>
      </c>
    </row>
    <row r="77" spans="1:12" s="110" customFormat="1" ht="15" customHeight="1" x14ac:dyDescent="0.2">
      <c r="A77" s="534"/>
      <c r="B77" s="119" t="s">
        <v>205</v>
      </c>
      <c r="C77" s="268"/>
      <c r="D77" s="182"/>
      <c r="E77" s="113">
        <v>4.074309216882436</v>
      </c>
      <c r="F77" s="115">
        <v>1476</v>
      </c>
      <c r="G77" s="114">
        <v>1464</v>
      </c>
      <c r="H77" s="114">
        <v>1538</v>
      </c>
      <c r="I77" s="114">
        <v>1655</v>
      </c>
      <c r="J77" s="140">
        <v>1648</v>
      </c>
      <c r="K77" s="114">
        <v>-172</v>
      </c>
      <c r="L77" s="116">
        <v>-10.436893203883495</v>
      </c>
    </row>
    <row r="78" spans="1:12" s="110" customFormat="1" ht="15" customHeight="1" x14ac:dyDescent="0.2">
      <c r="A78" s="120"/>
      <c r="B78" s="119"/>
      <c r="C78" s="268" t="s">
        <v>106</v>
      </c>
      <c r="D78" s="182"/>
      <c r="E78" s="113">
        <v>56.50406504065041</v>
      </c>
      <c r="F78" s="115">
        <v>834</v>
      </c>
      <c r="G78" s="114">
        <v>805</v>
      </c>
      <c r="H78" s="114">
        <v>882</v>
      </c>
      <c r="I78" s="114">
        <v>928</v>
      </c>
      <c r="J78" s="140">
        <v>912</v>
      </c>
      <c r="K78" s="114">
        <v>-78</v>
      </c>
      <c r="L78" s="116">
        <v>-8.5526315789473681</v>
      </c>
    </row>
    <row r="79" spans="1:12" s="110" customFormat="1" ht="15" customHeight="1" x14ac:dyDescent="0.2">
      <c r="A79" s="123"/>
      <c r="B79" s="124"/>
      <c r="C79" s="260" t="s">
        <v>107</v>
      </c>
      <c r="D79" s="261"/>
      <c r="E79" s="125">
        <v>43.49593495934959</v>
      </c>
      <c r="F79" s="143">
        <v>642</v>
      </c>
      <c r="G79" s="144">
        <v>659</v>
      </c>
      <c r="H79" s="144">
        <v>656</v>
      </c>
      <c r="I79" s="144">
        <v>727</v>
      </c>
      <c r="J79" s="145">
        <v>736</v>
      </c>
      <c r="K79" s="144">
        <v>-94</v>
      </c>
      <c r="L79" s="146">
        <v>-12.771739130434783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36227</v>
      </c>
      <c r="E11" s="114">
        <v>36189</v>
      </c>
      <c r="F11" s="114">
        <v>36955</v>
      </c>
      <c r="G11" s="114">
        <v>38271</v>
      </c>
      <c r="H11" s="140">
        <v>38321</v>
      </c>
      <c r="I11" s="115">
        <v>-2094</v>
      </c>
      <c r="J11" s="116">
        <v>-5.464366796273584</v>
      </c>
    </row>
    <row r="12" spans="1:15" s="110" customFormat="1" ht="24.95" customHeight="1" x14ac:dyDescent="0.2">
      <c r="A12" s="193" t="s">
        <v>132</v>
      </c>
      <c r="B12" s="194" t="s">
        <v>133</v>
      </c>
      <c r="C12" s="113">
        <v>0.69837414083418448</v>
      </c>
      <c r="D12" s="115">
        <v>253</v>
      </c>
      <c r="E12" s="114" t="s">
        <v>513</v>
      </c>
      <c r="F12" s="114" t="s">
        <v>513</v>
      </c>
      <c r="G12" s="114" t="s">
        <v>513</v>
      </c>
      <c r="H12" s="140" t="s">
        <v>513</v>
      </c>
      <c r="I12" s="115" t="s">
        <v>513</v>
      </c>
      <c r="J12" s="116" t="s">
        <v>513</v>
      </c>
    </row>
    <row r="13" spans="1:15" s="110" customFormat="1" ht="24.95" customHeight="1" x14ac:dyDescent="0.2">
      <c r="A13" s="193" t="s">
        <v>134</v>
      </c>
      <c r="B13" s="199" t="s">
        <v>214</v>
      </c>
      <c r="C13" s="113">
        <v>1.2670107930549037</v>
      </c>
      <c r="D13" s="115">
        <v>459</v>
      </c>
      <c r="E13" s="114" t="s">
        <v>513</v>
      </c>
      <c r="F13" s="114">
        <v>462</v>
      </c>
      <c r="G13" s="114" t="s">
        <v>513</v>
      </c>
      <c r="H13" s="140" t="s">
        <v>513</v>
      </c>
      <c r="I13" s="115" t="s">
        <v>513</v>
      </c>
      <c r="J13" s="116" t="s">
        <v>513</v>
      </c>
    </row>
    <row r="14" spans="1:15" s="287" customFormat="1" ht="24" customHeight="1" x14ac:dyDescent="0.2">
      <c r="A14" s="193" t="s">
        <v>215</v>
      </c>
      <c r="B14" s="199" t="s">
        <v>137</v>
      </c>
      <c r="C14" s="113">
        <v>41.300687332652444</v>
      </c>
      <c r="D14" s="115">
        <v>14962</v>
      </c>
      <c r="E14" s="114">
        <v>15082</v>
      </c>
      <c r="F14" s="114">
        <v>15288</v>
      </c>
      <c r="G14" s="114">
        <v>15205</v>
      </c>
      <c r="H14" s="140">
        <v>15278</v>
      </c>
      <c r="I14" s="115">
        <v>-316</v>
      </c>
      <c r="J14" s="116">
        <v>-2.0683335515119778</v>
      </c>
      <c r="K14" s="110"/>
      <c r="L14" s="110"/>
      <c r="M14" s="110"/>
      <c r="N14" s="110"/>
      <c r="O14" s="110"/>
    </row>
    <row r="15" spans="1:15" s="110" customFormat="1" ht="24.75" customHeight="1" x14ac:dyDescent="0.2">
      <c r="A15" s="193" t="s">
        <v>216</v>
      </c>
      <c r="B15" s="199" t="s">
        <v>217</v>
      </c>
      <c r="C15" s="113">
        <v>14.10826179368979</v>
      </c>
      <c r="D15" s="115">
        <v>5111</v>
      </c>
      <c r="E15" s="114">
        <v>5171</v>
      </c>
      <c r="F15" s="114">
        <v>5218</v>
      </c>
      <c r="G15" s="114">
        <v>5199</v>
      </c>
      <c r="H15" s="140">
        <v>5150</v>
      </c>
      <c r="I15" s="115">
        <v>-39</v>
      </c>
      <c r="J15" s="116">
        <v>-0.75728155339805825</v>
      </c>
    </row>
    <row r="16" spans="1:15" s="287" customFormat="1" ht="24.95" customHeight="1" x14ac:dyDescent="0.2">
      <c r="A16" s="193" t="s">
        <v>218</v>
      </c>
      <c r="B16" s="199" t="s">
        <v>141</v>
      </c>
      <c r="C16" s="113">
        <v>10.583266624340961</v>
      </c>
      <c r="D16" s="115">
        <v>3834</v>
      </c>
      <c r="E16" s="114">
        <v>3849</v>
      </c>
      <c r="F16" s="114">
        <v>3886</v>
      </c>
      <c r="G16" s="114">
        <v>3843</v>
      </c>
      <c r="H16" s="140">
        <v>3840</v>
      </c>
      <c r="I16" s="115">
        <v>-6</v>
      </c>
      <c r="J16" s="116">
        <v>-0.15625</v>
      </c>
      <c r="K16" s="110"/>
      <c r="L16" s="110"/>
      <c r="M16" s="110"/>
      <c r="N16" s="110"/>
      <c r="O16" s="110"/>
    </row>
    <row r="17" spans="1:15" s="110" customFormat="1" ht="24.95" customHeight="1" x14ac:dyDescent="0.2">
      <c r="A17" s="193" t="s">
        <v>219</v>
      </c>
      <c r="B17" s="199" t="s">
        <v>220</v>
      </c>
      <c r="C17" s="113">
        <v>16.609158914621691</v>
      </c>
      <c r="D17" s="115">
        <v>6017</v>
      </c>
      <c r="E17" s="114">
        <v>6062</v>
      </c>
      <c r="F17" s="114">
        <v>6184</v>
      </c>
      <c r="G17" s="114">
        <v>6163</v>
      </c>
      <c r="H17" s="140">
        <v>6288</v>
      </c>
      <c r="I17" s="115">
        <v>-271</v>
      </c>
      <c r="J17" s="116">
        <v>-4.309796437659033</v>
      </c>
    </row>
    <row r="18" spans="1:15" s="287" customFormat="1" ht="24.95" customHeight="1" x14ac:dyDescent="0.2">
      <c r="A18" s="201" t="s">
        <v>144</v>
      </c>
      <c r="B18" s="202" t="s">
        <v>145</v>
      </c>
      <c r="C18" s="113">
        <v>7.0831148038755627</v>
      </c>
      <c r="D18" s="115">
        <v>2566</v>
      </c>
      <c r="E18" s="114">
        <v>2434</v>
      </c>
      <c r="F18" s="114">
        <v>2765</v>
      </c>
      <c r="G18" s="114">
        <v>2714</v>
      </c>
      <c r="H18" s="140">
        <v>2487</v>
      </c>
      <c r="I18" s="115">
        <v>79</v>
      </c>
      <c r="J18" s="116">
        <v>3.1765178930438278</v>
      </c>
      <c r="K18" s="110"/>
      <c r="L18" s="110"/>
      <c r="M18" s="110"/>
      <c r="N18" s="110"/>
      <c r="O18" s="110"/>
    </row>
    <row r="19" spans="1:15" s="110" customFormat="1" ht="24.95" customHeight="1" x14ac:dyDescent="0.2">
      <c r="A19" s="193" t="s">
        <v>146</v>
      </c>
      <c r="B19" s="199" t="s">
        <v>147</v>
      </c>
      <c r="C19" s="113">
        <v>14.801115190327657</v>
      </c>
      <c r="D19" s="115">
        <v>5362</v>
      </c>
      <c r="E19" s="114">
        <v>5363</v>
      </c>
      <c r="F19" s="114">
        <v>5531</v>
      </c>
      <c r="G19" s="114">
        <v>7055</v>
      </c>
      <c r="H19" s="140">
        <v>7359</v>
      </c>
      <c r="I19" s="115">
        <v>-1997</v>
      </c>
      <c r="J19" s="116">
        <v>-27.136839244462564</v>
      </c>
    </row>
    <row r="20" spans="1:15" s="287" customFormat="1" ht="24.95" customHeight="1" x14ac:dyDescent="0.2">
      <c r="A20" s="193" t="s">
        <v>148</v>
      </c>
      <c r="B20" s="199" t="s">
        <v>149</v>
      </c>
      <c r="C20" s="113">
        <v>5.2474673585999394</v>
      </c>
      <c r="D20" s="115">
        <v>1901</v>
      </c>
      <c r="E20" s="114">
        <v>1946</v>
      </c>
      <c r="F20" s="114">
        <v>1986</v>
      </c>
      <c r="G20" s="114">
        <v>2020</v>
      </c>
      <c r="H20" s="140">
        <v>2069</v>
      </c>
      <c r="I20" s="115">
        <v>-168</v>
      </c>
      <c r="J20" s="116">
        <v>-8.1198646689221849</v>
      </c>
      <c r="K20" s="110"/>
      <c r="L20" s="110"/>
      <c r="M20" s="110"/>
      <c r="N20" s="110"/>
      <c r="O20" s="110"/>
    </row>
    <row r="21" spans="1:15" s="110" customFormat="1" ht="24.95" customHeight="1" x14ac:dyDescent="0.2">
      <c r="A21" s="201" t="s">
        <v>150</v>
      </c>
      <c r="B21" s="202" t="s">
        <v>151</v>
      </c>
      <c r="C21" s="113">
        <v>2.2579843762939245</v>
      </c>
      <c r="D21" s="115">
        <v>818</v>
      </c>
      <c r="E21" s="114">
        <v>832</v>
      </c>
      <c r="F21" s="114">
        <v>831</v>
      </c>
      <c r="G21" s="114">
        <v>847</v>
      </c>
      <c r="H21" s="140">
        <v>827</v>
      </c>
      <c r="I21" s="115">
        <v>-9</v>
      </c>
      <c r="J21" s="116">
        <v>-1.0882708585247884</v>
      </c>
    </row>
    <row r="22" spans="1:15" s="110" customFormat="1" ht="24.95" customHeight="1" x14ac:dyDescent="0.2">
      <c r="A22" s="201" t="s">
        <v>152</v>
      </c>
      <c r="B22" s="199" t="s">
        <v>153</v>
      </c>
      <c r="C22" s="113">
        <v>1.2835730256438569</v>
      </c>
      <c r="D22" s="115">
        <v>465</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1.3553427001959863</v>
      </c>
      <c r="D23" s="115">
        <v>491</v>
      </c>
      <c r="E23" s="114">
        <v>503</v>
      </c>
      <c r="F23" s="114">
        <v>512</v>
      </c>
      <c r="G23" s="114">
        <v>540</v>
      </c>
      <c r="H23" s="140">
        <v>556</v>
      </c>
      <c r="I23" s="115">
        <v>-65</v>
      </c>
      <c r="J23" s="116">
        <v>-11.690647482014388</v>
      </c>
    </row>
    <row r="24" spans="1:15" s="110" customFormat="1" ht="24.95" customHeight="1" x14ac:dyDescent="0.2">
      <c r="A24" s="193" t="s">
        <v>156</v>
      </c>
      <c r="B24" s="199" t="s">
        <v>221</v>
      </c>
      <c r="C24" s="113">
        <v>3.5746818671156873</v>
      </c>
      <c r="D24" s="115">
        <v>1295</v>
      </c>
      <c r="E24" s="114">
        <v>1336</v>
      </c>
      <c r="F24" s="114">
        <v>1338</v>
      </c>
      <c r="G24" s="114">
        <v>1328</v>
      </c>
      <c r="H24" s="140">
        <v>1323</v>
      </c>
      <c r="I24" s="115">
        <v>-28</v>
      </c>
      <c r="J24" s="116">
        <v>-2.1164021164021163</v>
      </c>
    </row>
    <row r="25" spans="1:15" s="110" customFormat="1" ht="24.95" customHeight="1" x14ac:dyDescent="0.2">
      <c r="A25" s="193" t="s">
        <v>222</v>
      </c>
      <c r="B25" s="204" t="s">
        <v>159</v>
      </c>
      <c r="C25" s="113">
        <v>1.6617440030916169</v>
      </c>
      <c r="D25" s="115">
        <v>602</v>
      </c>
      <c r="E25" s="114">
        <v>579</v>
      </c>
      <c r="F25" s="114">
        <v>602</v>
      </c>
      <c r="G25" s="114">
        <v>587</v>
      </c>
      <c r="H25" s="140">
        <v>525</v>
      </c>
      <c r="I25" s="115">
        <v>77</v>
      </c>
      <c r="J25" s="116">
        <v>14.666666666666666</v>
      </c>
    </row>
    <row r="26" spans="1:15" s="110" customFormat="1" ht="24.95" customHeight="1" x14ac:dyDescent="0.2">
      <c r="A26" s="201">
        <v>782.78300000000002</v>
      </c>
      <c r="B26" s="203" t="s">
        <v>160</v>
      </c>
      <c r="C26" s="113">
        <v>8.557153504292378E-2</v>
      </c>
      <c r="D26" s="115">
        <v>31</v>
      </c>
      <c r="E26" s="114" t="s">
        <v>513</v>
      </c>
      <c r="F26" s="114" t="s">
        <v>513</v>
      </c>
      <c r="G26" s="114" t="s">
        <v>513</v>
      </c>
      <c r="H26" s="140" t="s">
        <v>513</v>
      </c>
      <c r="I26" s="115" t="s">
        <v>513</v>
      </c>
      <c r="J26" s="116" t="s">
        <v>513</v>
      </c>
    </row>
    <row r="27" spans="1:15" s="110" customFormat="1" ht="24.95" customHeight="1" x14ac:dyDescent="0.2">
      <c r="A27" s="193" t="s">
        <v>161</v>
      </c>
      <c r="B27" s="199" t="s">
        <v>223</v>
      </c>
      <c r="C27" s="113">
        <v>2.4015237253981838</v>
      </c>
      <c r="D27" s="115">
        <v>870</v>
      </c>
      <c r="E27" s="114">
        <v>866</v>
      </c>
      <c r="F27" s="114">
        <v>852</v>
      </c>
      <c r="G27" s="114">
        <v>842</v>
      </c>
      <c r="H27" s="140">
        <v>843</v>
      </c>
      <c r="I27" s="115">
        <v>27</v>
      </c>
      <c r="J27" s="116">
        <v>3.2028469750889679</v>
      </c>
    </row>
    <row r="28" spans="1:15" s="110" customFormat="1" ht="24.95" customHeight="1" x14ac:dyDescent="0.2">
      <c r="A28" s="193" t="s">
        <v>163</v>
      </c>
      <c r="B28" s="199" t="s">
        <v>164</v>
      </c>
      <c r="C28" s="113">
        <v>2.2165787948215421</v>
      </c>
      <c r="D28" s="115">
        <v>803</v>
      </c>
      <c r="E28" s="114">
        <v>786</v>
      </c>
      <c r="F28" s="114">
        <v>786</v>
      </c>
      <c r="G28" s="114">
        <v>778</v>
      </c>
      <c r="H28" s="140">
        <v>770</v>
      </c>
      <c r="I28" s="115">
        <v>33</v>
      </c>
      <c r="J28" s="116">
        <v>4.2857142857142856</v>
      </c>
    </row>
    <row r="29" spans="1:15" s="110" customFormat="1" ht="24.95" customHeight="1" x14ac:dyDescent="0.2">
      <c r="A29" s="193">
        <v>86</v>
      </c>
      <c r="B29" s="199" t="s">
        <v>165</v>
      </c>
      <c r="C29" s="113">
        <v>7.268059734452204</v>
      </c>
      <c r="D29" s="115">
        <v>2633</v>
      </c>
      <c r="E29" s="114">
        <v>2629</v>
      </c>
      <c r="F29" s="114">
        <v>2596</v>
      </c>
      <c r="G29" s="114">
        <v>2645</v>
      </c>
      <c r="H29" s="140">
        <v>2596</v>
      </c>
      <c r="I29" s="115">
        <v>37</v>
      </c>
      <c r="J29" s="116">
        <v>1.4252696456086287</v>
      </c>
    </row>
    <row r="30" spans="1:15" s="110" customFormat="1" ht="24.95" customHeight="1" x14ac:dyDescent="0.2">
      <c r="A30" s="193">
        <v>87.88</v>
      </c>
      <c r="B30" s="204" t="s">
        <v>166</v>
      </c>
      <c r="C30" s="113">
        <v>5.7277721036795759</v>
      </c>
      <c r="D30" s="115">
        <v>2075</v>
      </c>
      <c r="E30" s="114">
        <v>2075</v>
      </c>
      <c r="F30" s="114">
        <v>2073</v>
      </c>
      <c r="G30" s="114">
        <v>2030</v>
      </c>
      <c r="H30" s="140">
        <v>2026</v>
      </c>
      <c r="I30" s="115">
        <v>49</v>
      </c>
      <c r="J30" s="116">
        <v>2.4185587364264562</v>
      </c>
    </row>
    <row r="31" spans="1:15" s="110" customFormat="1" ht="24.95" customHeight="1" x14ac:dyDescent="0.2">
      <c r="A31" s="193" t="s">
        <v>167</v>
      </c>
      <c r="B31" s="199" t="s">
        <v>168</v>
      </c>
      <c r="C31" s="113">
        <v>1.7693985149198113</v>
      </c>
      <c r="D31" s="115">
        <v>641</v>
      </c>
      <c r="E31" s="114">
        <v>655</v>
      </c>
      <c r="F31" s="114">
        <v>667</v>
      </c>
      <c r="G31" s="114">
        <v>586</v>
      </c>
      <c r="H31" s="140">
        <v>591</v>
      </c>
      <c r="I31" s="115">
        <v>50</v>
      </c>
      <c r="J31" s="116">
        <v>8.4602368866328259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0.69837414083418448</v>
      </c>
      <c r="D34" s="115">
        <v>253</v>
      </c>
      <c r="E34" s="114" t="s">
        <v>513</v>
      </c>
      <c r="F34" s="114" t="s">
        <v>513</v>
      </c>
      <c r="G34" s="114" t="s">
        <v>513</v>
      </c>
      <c r="H34" s="140" t="s">
        <v>513</v>
      </c>
      <c r="I34" s="115" t="s">
        <v>513</v>
      </c>
      <c r="J34" s="116" t="s">
        <v>513</v>
      </c>
    </row>
    <row r="35" spans="1:10" s="110" customFormat="1" ht="24.95" customHeight="1" x14ac:dyDescent="0.2">
      <c r="A35" s="292" t="s">
        <v>171</v>
      </c>
      <c r="B35" s="293" t="s">
        <v>172</v>
      </c>
      <c r="C35" s="113">
        <v>49.650812929582905</v>
      </c>
      <c r="D35" s="115">
        <v>17987</v>
      </c>
      <c r="E35" s="114" t="s">
        <v>513</v>
      </c>
      <c r="F35" s="114">
        <v>18515</v>
      </c>
      <c r="G35" s="114" t="s">
        <v>513</v>
      </c>
      <c r="H35" s="140" t="s">
        <v>513</v>
      </c>
      <c r="I35" s="115" t="s">
        <v>513</v>
      </c>
      <c r="J35" s="116" t="s">
        <v>513</v>
      </c>
    </row>
    <row r="36" spans="1:10" s="110" customFormat="1" ht="24.95" customHeight="1" x14ac:dyDescent="0.2">
      <c r="A36" s="294" t="s">
        <v>173</v>
      </c>
      <c r="B36" s="295" t="s">
        <v>174</v>
      </c>
      <c r="C36" s="125">
        <v>49.650812929582905</v>
      </c>
      <c r="D36" s="143">
        <v>17987</v>
      </c>
      <c r="E36" s="144">
        <v>17985</v>
      </c>
      <c r="F36" s="144" t="s">
        <v>513</v>
      </c>
      <c r="G36" s="144">
        <v>19666</v>
      </c>
      <c r="H36" s="145">
        <v>19884</v>
      </c>
      <c r="I36" s="143">
        <v>-1897</v>
      </c>
      <c r="J36" s="146">
        <v>-9.5403339368336351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2020-09-25T11:33:53Z</dcterms:created>
  <dcterms:modified xsi:type="dcterms:W3CDTF">2020-09-28T08:11:33Z</dcterms:modified>
</cp:coreProperties>
</file>