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D44" i="24"/>
  <c r="C44" i="24"/>
  <c r="M44" i="24" s="1"/>
  <c r="B44" i="24"/>
  <c r="J44" i="24" s="1"/>
  <c r="M43" i="24"/>
  <c r="K43" i="24"/>
  <c r="H43" i="24"/>
  <c r="F43" i="24"/>
  <c r="E43" i="24"/>
  <c r="C43" i="24"/>
  <c r="B43" i="24"/>
  <c r="D43" i="24" s="1"/>
  <c r="L42" i="24"/>
  <c r="I42" i="24"/>
  <c r="G42" i="24"/>
  <c r="D42" i="24"/>
  <c r="C42" i="24"/>
  <c r="M42" i="24" s="1"/>
  <c r="B42" i="24"/>
  <c r="K42" i="24" s="1"/>
  <c r="K41" i="24"/>
  <c r="H41" i="24"/>
  <c r="F41" i="24"/>
  <c r="E41" i="24"/>
  <c r="C41" i="24"/>
  <c r="M41" i="24" s="1"/>
  <c r="B41" i="24"/>
  <c r="D41" i="24" s="1"/>
  <c r="L40" i="24"/>
  <c r="I40" i="24"/>
  <c r="G40" i="24"/>
  <c r="D40" i="24"/>
  <c r="C40" i="24"/>
  <c r="M40" i="24" s="1"/>
  <c r="B40" i="24"/>
  <c r="K40" i="24" s="1"/>
  <c r="M36" i="24"/>
  <c r="L36" i="24"/>
  <c r="K36" i="24"/>
  <c r="J36" i="24"/>
  <c r="I36" i="24"/>
  <c r="H36" i="24"/>
  <c r="G36" i="24"/>
  <c r="F36" i="24"/>
  <c r="E36" i="24"/>
  <c r="D36" i="24"/>
  <c r="G30" i="24"/>
  <c r="G22" i="24"/>
  <c r="K57" i="15"/>
  <c r="L57" i="15" s="1"/>
  <c r="C45" i="24"/>
  <c r="M45" i="24" s="1"/>
  <c r="C38" i="24"/>
  <c r="I38" i="24" s="1"/>
  <c r="C37" i="24"/>
  <c r="C35" i="24"/>
  <c r="C34" i="24"/>
  <c r="C33" i="24"/>
  <c r="C32" i="24"/>
  <c r="C31" i="24"/>
  <c r="C30" i="24"/>
  <c r="M30" i="24" s="1"/>
  <c r="C29" i="24"/>
  <c r="C28" i="24"/>
  <c r="C27" i="24"/>
  <c r="C26" i="24"/>
  <c r="C25" i="24"/>
  <c r="C24" i="24"/>
  <c r="C23" i="24"/>
  <c r="C22" i="24"/>
  <c r="M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G33" i="24" l="1"/>
  <c r="M33" i="24"/>
  <c r="E33" i="24"/>
  <c r="L33" i="24"/>
  <c r="I33" i="24"/>
  <c r="G17" i="24"/>
  <c r="M17" i="24"/>
  <c r="E17" i="24"/>
  <c r="L17" i="24"/>
  <c r="I17" i="24"/>
  <c r="F7" i="24"/>
  <c r="D7" i="24"/>
  <c r="J7" i="24"/>
  <c r="H7" i="24"/>
  <c r="K7" i="24"/>
  <c r="G25" i="24"/>
  <c r="M25" i="24"/>
  <c r="E25" i="24"/>
  <c r="L25" i="24"/>
  <c r="I25" i="24"/>
  <c r="F17" i="24"/>
  <c r="D17" i="24"/>
  <c r="J17" i="24"/>
  <c r="H17" i="24"/>
  <c r="K17" i="24"/>
  <c r="G9" i="24"/>
  <c r="M9" i="24"/>
  <c r="E9" i="24"/>
  <c r="L9" i="24"/>
  <c r="I9" i="24"/>
  <c r="I20" i="24"/>
  <c r="L20" i="24"/>
  <c r="M20" i="24"/>
  <c r="G20" i="24"/>
  <c r="E20" i="24"/>
  <c r="K66" i="24"/>
  <c r="I66" i="24"/>
  <c r="J66" i="24"/>
  <c r="F27" i="24"/>
  <c r="D27" i="24"/>
  <c r="J27" i="24"/>
  <c r="H27" i="24"/>
  <c r="K30" i="24"/>
  <c r="J30" i="24"/>
  <c r="H30" i="24"/>
  <c r="F30" i="24"/>
  <c r="D30" i="24"/>
  <c r="D38" i="24"/>
  <c r="K38" i="24"/>
  <c r="J38" i="24"/>
  <c r="H38" i="24"/>
  <c r="F38" i="24"/>
  <c r="G27" i="24"/>
  <c r="M27" i="24"/>
  <c r="E27" i="24"/>
  <c r="L27" i="24"/>
  <c r="I27" i="24"/>
  <c r="K20" i="24"/>
  <c r="J20" i="24"/>
  <c r="H20" i="24"/>
  <c r="F20" i="24"/>
  <c r="D20" i="24"/>
  <c r="B14" i="24"/>
  <c r="B6" i="24"/>
  <c r="K24" i="24"/>
  <c r="J24" i="24"/>
  <c r="H24" i="24"/>
  <c r="F24" i="24"/>
  <c r="D24" i="24"/>
  <c r="K34" i="24"/>
  <c r="J34" i="24"/>
  <c r="H34" i="24"/>
  <c r="F34" i="24"/>
  <c r="D34" i="24"/>
  <c r="I8" i="24"/>
  <c r="L8" i="24"/>
  <c r="M8" i="24"/>
  <c r="G8" i="24"/>
  <c r="E8" i="24"/>
  <c r="G21" i="24"/>
  <c r="M21" i="24"/>
  <c r="E21" i="24"/>
  <c r="L21" i="24"/>
  <c r="I21" i="24"/>
  <c r="I24" i="24"/>
  <c r="L24" i="24"/>
  <c r="G24" i="24"/>
  <c r="E24" i="24"/>
  <c r="M24" i="24"/>
  <c r="G31" i="24"/>
  <c r="M31" i="24"/>
  <c r="E31" i="24"/>
  <c r="L31" i="24"/>
  <c r="I31" i="24"/>
  <c r="I34" i="24"/>
  <c r="L34" i="24"/>
  <c r="M34" i="24"/>
  <c r="G34" i="24"/>
  <c r="E34" i="24"/>
  <c r="K27" i="24"/>
  <c r="K18" i="24"/>
  <c r="J18" i="24"/>
  <c r="H18" i="24"/>
  <c r="F18" i="24"/>
  <c r="D18" i="24"/>
  <c r="F21" i="24"/>
  <c r="D21" i="24"/>
  <c r="J21" i="24"/>
  <c r="H21" i="24"/>
  <c r="K21" i="24"/>
  <c r="F31" i="24"/>
  <c r="D31" i="24"/>
  <c r="J31" i="24"/>
  <c r="H31" i="24"/>
  <c r="K31" i="24"/>
  <c r="G7" i="24"/>
  <c r="M7" i="24"/>
  <c r="E7" i="24"/>
  <c r="L7" i="24"/>
  <c r="I7" i="24"/>
  <c r="I28" i="24"/>
  <c r="L28" i="24"/>
  <c r="M28" i="24"/>
  <c r="G28" i="24"/>
  <c r="E28" i="24"/>
  <c r="I45" i="24"/>
  <c r="G45" i="24"/>
  <c r="L45" i="24"/>
  <c r="E45" i="24"/>
  <c r="K74" i="24"/>
  <c r="I74" i="24"/>
  <c r="J74" i="24"/>
  <c r="F15" i="24"/>
  <c r="D15" i="24"/>
  <c r="J15" i="24"/>
  <c r="H15" i="24"/>
  <c r="K15" i="24"/>
  <c r="F25" i="24"/>
  <c r="D25" i="24"/>
  <c r="J25" i="24"/>
  <c r="H25" i="24"/>
  <c r="K25" i="24"/>
  <c r="K28" i="24"/>
  <c r="J28" i="24"/>
  <c r="H28" i="24"/>
  <c r="F28" i="24"/>
  <c r="D28" i="24"/>
  <c r="F35" i="24"/>
  <c r="D35" i="24"/>
  <c r="J35" i="24"/>
  <c r="H35" i="24"/>
  <c r="B45" i="24"/>
  <c r="B39" i="24"/>
  <c r="G15" i="24"/>
  <c r="M15" i="24"/>
  <c r="E15" i="24"/>
  <c r="L15" i="24"/>
  <c r="I15" i="24"/>
  <c r="I18" i="24"/>
  <c r="L18" i="24"/>
  <c r="M18" i="24"/>
  <c r="G18" i="24"/>
  <c r="E18" i="24"/>
  <c r="G35" i="24"/>
  <c r="M35" i="24"/>
  <c r="E35" i="24"/>
  <c r="L35" i="24"/>
  <c r="I35" i="24"/>
  <c r="K58" i="24"/>
  <c r="I58" i="24"/>
  <c r="J58" i="24"/>
  <c r="M38" i="24"/>
  <c r="E38" i="24"/>
  <c r="L38" i="24"/>
  <c r="G38" i="24"/>
  <c r="F19" i="24"/>
  <c r="D19" i="24"/>
  <c r="J19" i="24"/>
  <c r="H19" i="24"/>
  <c r="K32" i="24"/>
  <c r="J32" i="24"/>
  <c r="H32" i="24"/>
  <c r="F32" i="24"/>
  <c r="D32" i="24"/>
  <c r="G29" i="24"/>
  <c r="M29" i="24"/>
  <c r="E29" i="24"/>
  <c r="L29" i="24"/>
  <c r="I29" i="24"/>
  <c r="I32" i="24"/>
  <c r="L32" i="24"/>
  <c r="G32" i="24"/>
  <c r="E32" i="24"/>
  <c r="M32" i="24"/>
  <c r="K35" i="24"/>
  <c r="K8" i="24"/>
  <c r="J8" i="24"/>
  <c r="H8" i="24"/>
  <c r="F8" i="24"/>
  <c r="D8" i="24"/>
  <c r="K16" i="24"/>
  <c r="J16" i="24"/>
  <c r="H16" i="24"/>
  <c r="F16" i="24"/>
  <c r="D16" i="24"/>
  <c r="K22" i="24"/>
  <c r="J22" i="24"/>
  <c r="H22" i="24"/>
  <c r="F22" i="24"/>
  <c r="D22" i="24"/>
  <c r="F29" i="24"/>
  <c r="D29" i="24"/>
  <c r="J29" i="24"/>
  <c r="H29" i="24"/>
  <c r="K29" i="24"/>
  <c r="G19" i="24"/>
  <c r="M19" i="24"/>
  <c r="E19" i="24"/>
  <c r="L19" i="24"/>
  <c r="I19" i="24"/>
  <c r="I37" i="24"/>
  <c r="G37" i="24"/>
  <c r="L37" i="24"/>
  <c r="M37" i="24"/>
  <c r="E37" i="24"/>
  <c r="F23" i="24"/>
  <c r="D23" i="24"/>
  <c r="J23" i="24"/>
  <c r="H23" i="24"/>
  <c r="K23" i="24"/>
  <c r="F9" i="24"/>
  <c r="D9" i="24"/>
  <c r="J9" i="24"/>
  <c r="H9" i="24"/>
  <c r="K9" i="24"/>
  <c r="K26" i="24"/>
  <c r="J26" i="24"/>
  <c r="H26" i="24"/>
  <c r="F26" i="24"/>
  <c r="D26" i="24"/>
  <c r="F33" i="24"/>
  <c r="D33" i="24"/>
  <c r="J33" i="24"/>
  <c r="H33" i="24"/>
  <c r="K33" i="24"/>
  <c r="H37" i="24"/>
  <c r="F37" i="24"/>
  <c r="D37" i="24"/>
  <c r="J37" i="24"/>
  <c r="K37" i="24"/>
  <c r="I16" i="24"/>
  <c r="L16" i="24"/>
  <c r="G16" i="24"/>
  <c r="E16" i="24"/>
  <c r="M16" i="24"/>
  <c r="G23" i="24"/>
  <c r="M23" i="24"/>
  <c r="E23" i="24"/>
  <c r="L23" i="24"/>
  <c r="I23" i="24"/>
  <c r="I26" i="24"/>
  <c r="L26" i="24"/>
  <c r="M26" i="24"/>
  <c r="G26" i="24"/>
  <c r="E26" i="24"/>
  <c r="K19" i="24"/>
  <c r="J77" i="24"/>
  <c r="E22" i="24"/>
  <c r="E30" i="24"/>
  <c r="K53" i="24"/>
  <c r="I53" i="24"/>
  <c r="K61" i="24"/>
  <c r="I61" i="24"/>
  <c r="K69" i="24"/>
  <c r="I69" i="24"/>
  <c r="C39" i="24"/>
  <c r="I43" i="24"/>
  <c r="G43" i="24"/>
  <c r="L43" i="24"/>
  <c r="K55" i="24"/>
  <c r="I55" i="24"/>
  <c r="K63" i="24"/>
  <c r="I63" i="24"/>
  <c r="K71" i="24"/>
  <c r="I71" i="24"/>
  <c r="K52" i="24"/>
  <c r="I52" i="24"/>
  <c r="K60" i="24"/>
  <c r="I60" i="24"/>
  <c r="K68" i="24"/>
  <c r="I68" i="24"/>
  <c r="K57" i="24"/>
  <c r="I57" i="24"/>
  <c r="K65" i="24"/>
  <c r="I65" i="24"/>
  <c r="K73" i="24"/>
  <c r="I73" i="24"/>
  <c r="C14" i="24"/>
  <c r="C6" i="24"/>
  <c r="I22" i="24"/>
  <c r="L22" i="24"/>
  <c r="I30" i="24"/>
  <c r="L30" i="24"/>
  <c r="I41" i="24"/>
  <c r="G41" i="24"/>
  <c r="L41" i="24"/>
  <c r="K54" i="24"/>
  <c r="I54" i="24"/>
  <c r="K62" i="24"/>
  <c r="I62" i="24"/>
  <c r="K70" i="24"/>
  <c r="I70" i="24"/>
  <c r="K51" i="24"/>
  <c r="I51" i="24"/>
  <c r="K59" i="24"/>
  <c r="I59" i="24"/>
  <c r="K67" i="24"/>
  <c r="I67" i="24"/>
  <c r="K75" i="24"/>
  <c r="K77" i="24" s="1"/>
  <c r="I75" i="24"/>
  <c r="K56" i="24"/>
  <c r="I56" i="24"/>
  <c r="K64" i="24"/>
  <c r="I64" i="24"/>
  <c r="K72" i="24"/>
  <c r="I72" i="24"/>
  <c r="F40" i="24"/>
  <c r="J41" i="24"/>
  <c r="F42" i="24"/>
  <c r="J43" i="24"/>
  <c r="F44" i="24"/>
  <c r="H40" i="24"/>
  <c r="H42" i="24"/>
  <c r="H44" i="24"/>
  <c r="J40" i="24"/>
  <c r="J42" i="24"/>
  <c r="L44" i="24"/>
  <c r="E40" i="24"/>
  <c r="E42" i="24"/>
  <c r="E44" i="24"/>
  <c r="I77" i="24" l="1"/>
  <c r="H45" i="24"/>
  <c r="F45" i="24"/>
  <c r="D45" i="24"/>
  <c r="J45" i="24"/>
  <c r="K45" i="24"/>
  <c r="K6" i="24"/>
  <c r="J6" i="24"/>
  <c r="H6" i="24"/>
  <c r="F6" i="24"/>
  <c r="D6" i="24"/>
  <c r="K14" i="24"/>
  <c r="J14" i="24"/>
  <c r="H14" i="24"/>
  <c r="F14" i="24"/>
  <c r="D14" i="24"/>
  <c r="I39" i="24"/>
  <c r="G39" i="24"/>
  <c r="L39" i="24"/>
  <c r="M39" i="24"/>
  <c r="E39" i="24"/>
  <c r="I6" i="24"/>
  <c r="L6" i="24"/>
  <c r="M6" i="24"/>
  <c r="G6" i="24"/>
  <c r="E6" i="24"/>
  <c r="I14" i="24"/>
  <c r="L14" i="24"/>
  <c r="M14" i="24"/>
  <c r="E14" i="24"/>
  <c r="G14" i="24"/>
  <c r="K79" i="24"/>
  <c r="K78" i="24"/>
  <c r="J79" i="24"/>
  <c r="J78" i="24"/>
  <c r="H39" i="24"/>
  <c r="F39" i="24"/>
  <c r="D39" i="24"/>
  <c r="J39" i="24"/>
  <c r="K39" i="24"/>
  <c r="I78" i="24" l="1"/>
  <c r="I79" i="24"/>
  <c r="I83" i="24" l="1"/>
  <c r="I82" i="24"/>
  <c r="I81" i="24"/>
</calcChain>
</file>

<file path=xl/sharedStrings.xml><?xml version="1.0" encoding="utf-8"?>
<sst xmlns="http://schemas.openxmlformats.org/spreadsheetml/2006/main" count="1824" uniqueCount="522">
  <si>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</si>
  <si>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</si>
  <si>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</si>
  <si>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</si>
  <si>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</si>
  <si>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</si>
  <si>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</si>
  <si>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</si>
  <si>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</si>
  <si>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</si>
  <si>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</si>
  <si>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</si>
  <si>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</si>
  <si>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Kronach (09476)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</si>
  <si>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</si>
  <si>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</si>
  <si>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</si>
  <si>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</si>
  <si>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</si>
  <si>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</si>
  <si>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</si>
  <si>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</si>
  <si>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</si>
  <si>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</si>
  <si>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</si>
  <si>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</si>
  <si>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</si>
  <si>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</si>
  <si>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</si>
  <si>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</si>
  <si>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</si>
  <si>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</si>
  <si>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</si>
  <si>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</si>
  <si>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</si>
  <si>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</si>
  <si>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</si>
  <si>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</si>
  <si>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</si>
  <si>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</si>
  <si>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</si>
  <si>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</si>
  <si>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</si>
  <si>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</si>
  <si>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</si>
  <si>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</si>
  <si>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</si>
  <si>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</si>
  <si>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</si>
  <si>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</si>
  <si>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</si>
  <si>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</si>
  <si>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</si>
  <si>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</si>
  <si>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</si>
  <si>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</si>
  <si>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</si>
  <si>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</si>
  <si>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</si>
  <si>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</si>
  <si>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</si>
  <si>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</si>
  <si>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</si>
  <si>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</si>
  <si>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</si>
  <si>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</si>
  <si>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</si>
  <si>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</si>
  <si>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</si>
  <si>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</si>
  <si>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</si>
  <si>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</si>
  <si>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</si>
  <si>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</si>
  <si>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</si>
  <si>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</si>
  <si>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</si>
  <si>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</si>
  <si>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</si>
  <si>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</si>
  <si>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</si>
  <si>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</si>
  <si>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</si>
  <si>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</si>
  <si>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</si>
  <si>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</si>
  <si>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</si>
  <si>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</si>
  <si>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</si>
  <si>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</si>
  <si>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</si>
  <si>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</si>
  <si>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Kronach (09476);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</si>
  <si>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</si>
  <si>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</si>
  <si>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</si>
  <si>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</si>
  <si>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</si>
  <si>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</si>
  <si>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</si>
  <si>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</si>
  <si>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</si>
  <si>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</si>
  <si>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</si>
  <si>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</si>
  <si>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</si>
  <si>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</si>
  <si>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</si>
  <si>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</si>
  <si>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</si>
  <si>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</si>
  <si>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</si>
  <si>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</si>
  <si>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</si>
  <si>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</si>
  <si>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</si>
  <si>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</si>
  <si>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</si>
  <si>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</si>
  <si>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</si>
  <si>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</si>
  <si>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</si>
  <si>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</si>
  <si>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</si>
  <si>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</si>
  <si>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</si>
  <si>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</si>
  <si>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</si>
  <si>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</si>
  <si>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</si>
  <si>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</si>
  <si>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</si>
  <si>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</si>
  <si>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</si>
  <si>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</si>
  <si>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</si>
  <si>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</si>
  <si>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</si>
  <si>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</si>
  <si>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</si>
  <si>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</si>
  <si>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</si>
  <si>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</si>
  <si>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</si>
  <si>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</si>
  <si>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</si>
  <si>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</si>
  <si>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</si>
  <si>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</si>
  <si>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</si>
  <si>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</si>
  <si>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</si>
  <si>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</si>
  <si>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</si>
  <si>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</si>
  <si>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</si>
  <si>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</si>
  <si>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</si>
  <si>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</si>
  <si>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</si>
  <si>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</si>
  <si>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</si>
  <si>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</si>
  <si>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</si>
  <si>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</si>
  <si>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</si>
  <si>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</si>
  <si>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</si>
  <si>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</si>
  <si>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</si>
  <si>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</si>
  <si>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</si>
  <si>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</si>
  <si>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</si>
  <si>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</si>
  <si>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</si>
  <si>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</si>
  <si>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</si>
  <si>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</si>
  <si>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</si>
  <si>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</si>
  <si>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</si>
  <si>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</si>
  <si>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Kronach (09476)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</si>
  <si>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</si>
  <si>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</si>
  <si>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</si>
  <si>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</si>
  <si>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</si>
  <si>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</si>
  <si>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</si>
  <si>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</si>
  <si>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</si>
  <si>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</si>
  <si>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</si>
  <si>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</si>
  <si>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</si>
  <si>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</si>
  <si>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</si>
  <si>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</si>
  <si>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</si>
  <si>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</si>
  <si>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</si>
  <si>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</si>
  <si>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</si>
  <si>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</si>
  <si>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</si>
  <si>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</si>
  <si>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</si>
  <si>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</si>
  <si>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</si>
  <si>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</si>
  <si>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</si>
  <si>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</si>
  <si>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</si>
  <si>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</si>
  <si>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</si>
  <si>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</si>
  <si>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</si>
  <si>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</si>
  <si>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</si>
  <si>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</si>
  <si>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</si>
  <si>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</si>
  <si>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</si>
  <si>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</si>
  <si>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</si>
  <si>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</si>
  <si>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</si>
  <si>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</si>
  <si>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</si>
  <si>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</si>
  <si>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</si>
  <si>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</si>
  <si>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</si>
  <si>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</si>
  <si>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</si>
  <si>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</si>
  <si>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</si>
  <si>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</si>
  <si>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</si>
  <si>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</si>
  <si>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</si>
  <si>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</si>
  <si>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</si>
  <si>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</si>
  <si>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</si>
  <si>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</si>
  <si>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</si>
  <si>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</si>
  <si>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</si>
  <si>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</si>
  <si>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</si>
  <si>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</si>
  <si>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</si>
  <si>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</si>
  <si>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</si>
  <si>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</si>
  <si>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</si>
  <si>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</si>
  <si>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</si>
  <si>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</si>
  <si>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</si>
  <si>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</si>
  <si>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</si>
  <si>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</si>
  <si>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</si>
  <si>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</si>
  <si>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</si>
  <si>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</si>
  <si>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</si>
  <si>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</si>
  <si>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</si>
  <si>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</si>
  <si>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</si>
  <si>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</si>
  <si>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</si>
  <si>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</si>
  <si>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</si>
  <si>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</si>
  <si>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</si>
  <si>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</si>
  <si>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</si>
  <si>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</si>
  <si>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</si>
  <si>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</si>
  <si>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</si>
  <si>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</si>
  <si>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</si>
  <si>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</si>
  <si>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</si>
  <si>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</si>
  <si>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</si>
  <si>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</si>
  <si>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</si>
  <si>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</si>
  <si>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</si>
  <si>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</si>
  <si>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</si>
  <si>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</si>
  <si>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</si>
  <si>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</si>
  <si>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</si>
  <si>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</si>
  <si>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</si>
  <si>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</si>
  <si>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</si>
  <si>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</si>
  <si>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</si>
  <si>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</si>
  <si>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</si>
  <si>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</si>
  <si>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</si>
  <si>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</si>
  <si>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</si>
  <si>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</si>
  <si>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</si>
  <si>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</si>
  <si>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</si>
  <si>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</si>
  <si>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</si>
  <si>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</si>
  <si>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</si>
  <si>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</si>
  <si>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</si>
  <si>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</si>
  <si>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</si>
  <si>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</si>
  <si>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</si>
  <si>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</si>
  <si>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</si>
  <si>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</si>
  <si>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</si>
  <si>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</si>
  <si>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</si>
  <si>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</si>
  <si>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</si>
  <si>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</si>
  <si>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</si>
  <si>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</si>
  <si>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</si>
  <si>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</si>
  <si>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</si>
  <si>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</si>
  <si>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</si>
  <si>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</si>
  <si>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</si>
  <si>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</si>
  <si>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</si>
  <si>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</si>
  <si>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</si>
  <si>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</si>
  <si>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</si>
  <si>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</si>
  <si>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</si>
  <si>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</si>
  <si>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</si>
  <si>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</si>
  <si>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</si>
  <si>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</si>
  <si>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</si>
  <si>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</si>
  <si>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</si>
  <si>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</si>
  <si>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</si>
  <si>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</si>
  <si>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</si>
  <si>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</si>
  <si>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</si>
  <si>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</si>
  <si>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</si>
  <si>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</si>
  <si>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</si>
  <si>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Kronach (09476);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</si>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</sst>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{82C1E0DB-F310-4042-8C11-589FBEE01F35}</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F691-4F31-A85A-5DC5A62C7F17}"/>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{76B33F9E-1206-45A1-A266-5B0396372176}</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F691-4F31-A85A-5DC5A62C7F1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{52839A34-66A7-4BB4-A161-36A7693C63FC}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691-4F31-A85A-5DC5A62C7F1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{58FC0210-8865-479A-A649-5B6B1CF0A8EB}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691-4F31-A85A-5DC5A62C7F1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-1.4413442269153691</c:v>
                </c:pt>
                <c:pt idx="1">
                  <c:v>1.0013227114154917</c:v>
                </c:pt>
                <c:pt idx="2">
                  <c:v>1.1186464311118853</c:v>
                </c:pt>
                <c:pt idx="3">
                  <c:v>1.0875687030768</c:v>
                </c:pt>
              </c:numCache>
            </c:numRef>
          </c:val>
          <c:extLst>
            <c:ext xmlns:c16="http://schemas.microsoft.com/office/drawing/2014/chart" uri="{C3380CC4-5D6E-409C-BE32-E72D297353CC}">
              <c16:uniqueId val="{00000004-F691-4F31-A85A-5DC5A62C7F1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{023765B9-D46D-419D-859D-7BCA6B8BD164}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691-4F31-A85A-5DC5A62C7F1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{CDF1E603-9BFC-4435-AF69-1A9BAC0CD221}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691-4F31-A85A-5DC5A62C7F1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{FACD47A6-2C4C-41C1-AF14-6A44761CE739}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691-4F31-A85A-5DC5A62C7F1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{E8DD5E23-944A-4CAC-9E2C-0C4086E0C716}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691-4F31-A85A-5DC5A62C7F1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691-4F31-A85A-5DC5A62C7F1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691-4F31-A85A-5DC5A62C7F1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{7690ABCA-E485-4DC8-B138-F18983C1CEF9}</c15:txfldGUID>
                      <c15:f>Daten_Diagramme!$E$6</c15:f>
                      <c15:dlblFieldTableCache>
                        <c:ptCount val="1"/>
                        <c:pt idx="0">
                          <c:v>-0.9</c:v>
                        </c:pt>
                      </c15:dlblFieldTableCache>
                    </c15:dlblFTEntry>
                  </c15:dlblFieldTable>
                  <c15:showDataLabelsRange val="0"/>
                </c:ext>
                <c:ext xmlns:c16="http://schemas.microsoft.com/office/drawing/2014/chart" uri="{C3380CC4-5D6E-409C-BE32-E72D297353CC}">
                  <c16:uniqueId val="{00000000-2D34-42E5-AA1F-0E6ACEA6B2F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{49FA15A8-2F47-4648-9E5D-7BDC434E4A6C}</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2D34-42E5-AA1F-0E6ACEA6B2F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{6C2426B1-F31E-4082-876E-A22A83890A26}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D34-42E5-AA1F-0E6ACEA6B2F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{73E52679-5711-4003-8C74-B3F55E47A3E8}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D34-42E5-AA1F-0E6ACEA6B2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-0.93957258658806186</c:v>
                </c:pt>
                <c:pt idx="1">
                  <c:v>-1.8915068707011207</c:v>
                </c:pt>
                <c:pt idx="2">
                  <c:v>-2.7637010795899166</c:v>
                </c:pt>
                <c:pt idx="3">
                  <c:v>-2.8655893304673015</c:v>
                </c:pt>
              </c:numCache>
            </c:numRef>
          </c:val>
          <c:extLst>
            <c:ext xmlns:c16="http://schemas.microsoft.com/office/drawing/2014/chart" uri="{C3380CC4-5D6E-409C-BE32-E72D297353CC}">
              <c16:uniqueId val="{00000004-2D34-42E5-AA1F-0E6ACEA6B2F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{53CE1ECB-0F1A-4675-89B0-74AAA4E3A4EA}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D34-42E5-AA1F-0E6ACEA6B2F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{A96AAC24-C863-4522-9D95-FDEE4FE5D0B1}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D34-42E5-AA1F-0E6ACEA6B2F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{922B78EF-C4A0-4B2E-8B9D-D8174D5A0D3A}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D34-42E5-AA1F-0E6ACEA6B2F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{79D38A0C-BB97-4FF1-8B3C-5F8975498938}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D34-42E5-AA1F-0E6ACEA6B2F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D34-42E5-AA1F-0E6ACEA6B2F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D34-42E5-AA1F-0E6ACEA6B2F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{95EDABE9-E081-4A04-AB57-7BAEE0897E55}</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9C61-41F1-9F57-7DF762D9622A}"/>
                </c:ext>
              </c:extLst>
            </c:dLbl>
            <c:dLbl>
              <c:idx val="1"/>
              <c:tx>
                <c:strRef>
                  <c:f>Daten_Diagramme!$D$15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{ED88DAAB-3156-4D23-823F-3AD84B59CFE4}</c15:txfldGUID>
                      <c15:f>Daten_Diagramme!$D$15</c15:f>
                      <c15:dlblFieldTableCache>
                        <c:ptCount val="1"/>
                        <c:pt idx="0">
                          <c:v>1.3</c:v>
                        </c:pt>
                      </c15:dlblFieldTableCache>
                    </c15:dlblFTEntry>
                  </c15:dlblFieldTable>
                  <c15:showDataLabelsRange val="0"/>
                </c:ext>
                <c:ext xmlns:c16="http://schemas.microsoft.com/office/drawing/2014/chart" uri="{C3380CC4-5D6E-409C-BE32-E72D297353CC}">
                  <c16:uniqueId val="{00000001-9C61-41F1-9F57-7DF762D9622A}"/>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{E3E96B89-FEA7-4081-A4A2-423B16A8A094}</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9C61-41F1-9F57-7DF762D9622A}"/>
                </c:ext>
              </c:extLst>
            </c:dLbl>
            <c:dLbl>
              <c:idx val="3"/>
              <c:tx>
                <c:strRef>
                  <c:f>Daten_Diagramme!$D$17</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{B336661C-9F5A-41FC-989C-67FB10B2B25A}</c15:txfldGUID>
                      <c15:f>Daten_Diagramme!$D$17</c15:f>
                      <c15:dlblFieldTableCache>
                        <c:ptCount val="1"/>
                        <c:pt idx="0">
                          <c:v>-4.7</c:v>
                        </c:pt>
                      </c15:dlblFieldTableCache>
                    </c15:dlblFTEntry>
                  </c15:dlblFieldTable>
                  <c15:showDataLabelsRange val="0"/>
                </c:ext>
                <c:ext xmlns:c16="http://schemas.microsoft.com/office/drawing/2014/chart" uri="{C3380CC4-5D6E-409C-BE32-E72D297353CC}">
                  <c16:uniqueId val="{00000003-9C61-41F1-9F57-7DF762D9622A}"/>
                </c:ext>
              </c:extLst>
            </c:dLbl>
            <c:dLbl>
              <c:idx val="4"/>
              <c:tx>
                <c:strRef>
                  <c:f>Daten_Diagramme!$D$18</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{79113D3E-5635-491D-81D1-375E1361F6EC}</c15:txfldGUID>
                      <c15:f>Daten_Diagramme!$D$18</c15:f>
                      <c15:dlblFieldTableCache>
                        <c:ptCount val="1"/>
                        <c:pt idx="0">
                          <c:v>3.4</c:v>
                        </c:pt>
                      </c15:dlblFieldTableCache>
                    </c15:dlblFTEntry>
                  </c15:dlblFieldTable>
                  <c15:showDataLabelsRange val="0"/>
                </c:ext>
                <c:ext xmlns:c16="http://schemas.microsoft.com/office/drawing/2014/chart" uri="{C3380CC4-5D6E-409C-BE32-E72D297353CC}">
                  <c16:uniqueId val="{00000004-9C61-41F1-9F57-7DF762D9622A}"/>
                </c:ext>
              </c:extLst>
            </c:dLbl>
            <c:dLbl>
              <c:idx val="5"/>
              <c:tx>
                <c:strRef>
                  <c:f>Daten_Diagramme!$D$19</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{BC3A4F82-F53C-4BAA-B58E-E312B124083F}</c15:txfldGUID>
                      <c15:f>Daten_Diagramme!$D$19</c15:f>
                      <c15:dlblFieldTableCache>
                        <c:ptCount val="1"/>
                        <c:pt idx="0">
                          <c:v>-12.9</c:v>
                        </c:pt>
                      </c15:dlblFieldTableCache>
                    </c15:dlblFTEntry>
                  </c15:dlblFieldTable>
                  <c15:showDataLabelsRange val="0"/>
                </c:ext>
                <c:ext xmlns:c16="http://schemas.microsoft.com/office/drawing/2014/chart" uri="{C3380CC4-5D6E-409C-BE32-E72D297353CC}">
                  <c16:uniqueId val="{00000005-9C61-41F1-9F57-7DF762D9622A}"/>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{1B4E81E6-59E1-41AC-9CC0-81FFBC799DB9}</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9C61-41F1-9F57-7DF762D9622A}"/>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{7051D318-6FFC-4D74-BF0F-E56C5E6419E9}</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9C61-41F1-9F57-7DF762D9622A}"/>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{721B5609-FC29-49BB-8286-AE8146D41AB2}</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9C61-41F1-9F57-7DF762D9622A}"/>
                </c:ext>
              </c:extLst>
            </c:dLbl>
            <c:dLbl>
              <c:idx val="9"/>
              <c:tx>
                <c:strRef>
                  <c:f>Daten_Diagramme!$D$23</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{3F107E05-6E66-4358-AFE0-14ED80F70185}</c15:txfldGUID>
                      <c15:f>Daten_Diagramme!$D$23</c15:f>
                      <c15:dlblFieldTableCache>
                        <c:ptCount val="1"/>
                        <c:pt idx="0">
                          <c:v>-0.2</c:v>
                        </c:pt>
                      </c15:dlblFieldTableCache>
                    </c15:dlblFTEntry>
                  </c15:dlblFieldTable>
                  <c15:showDataLabelsRange val="0"/>
                </c:ext>
                <c:ext xmlns:c16="http://schemas.microsoft.com/office/drawing/2014/chart" uri="{C3380CC4-5D6E-409C-BE32-E72D297353CC}">
                  <c16:uniqueId val="{00000009-9C61-41F1-9F57-7DF762D9622A}"/>
                </c:ext>
              </c:extLst>
            </c:dLbl>
            <c:dLbl>
              <c:idx val="10"/>
              <c:tx>
                <c:strRef>
                  <c:f>Daten_Diagramme!$D$24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{ECBD56AE-A8B9-4E75-937D-68CB7DEFC9BE}</c15:txfldGUID>
                      <c15:f>Daten_Diagramme!$D$24</c15:f>
                      <c15:dlblFieldTableCache>
                        <c:ptCount val="1"/>
                        <c:pt idx="0">
                          <c:v>8.7</c:v>
                        </c:pt>
                      </c15:dlblFieldTableCache>
                    </c15:dlblFTEntry>
                  </c15:dlblFieldTable>
                  <c15:showDataLabelsRange val="0"/>
                </c:ext>
                <c:ext xmlns:c16="http://schemas.microsoft.com/office/drawing/2014/chart" uri="{C3380CC4-5D6E-409C-BE32-E72D297353CC}">
                  <c16:uniqueId val="{0000000A-9C61-41F1-9F57-7DF762D9622A}"/>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{9A8304B5-0DDA-4A32-A910-BC515F000B28}</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9C61-41F1-9F57-7DF762D9622A}"/>
                </c:ext>
              </c:extLst>
            </c:dLbl>
            <c:dLbl>
              <c:idx val="12"/>
              <c:tx>
                <c:strRef>
                  <c:f>Daten_Diagramme!$D$26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{4B8EDE47-3C37-450A-ADF1-E78C2D849CD0}</c15:txfldGUID>
                      <c15:f>Daten_Diagramme!$D$26</c15:f>
                      <c15:dlblFieldTableCache>
                        <c:ptCount val="1"/>
                        <c:pt idx="0">
                          <c:v>-3.5</c:v>
                        </c:pt>
                      </c15:dlblFieldTableCache>
                    </c15:dlblFTEntry>
                  </c15:dlblFieldTable>
                  <c15:showDataLabelsRange val="0"/>
                </c:ext>
                <c:ext xmlns:c16="http://schemas.microsoft.com/office/drawing/2014/chart" uri="{C3380CC4-5D6E-409C-BE32-E72D297353CC}">
                  <c16:uniqueId val="{0000000C-9C61-41F1-9F57-7DF762D9622A}"/>
                </c:ext>
              </c:extLst>
            </c:dLbl>
            <c:dLbl>
              <c:idx val="13"/>
              <c:tx>
                <c:strRef>
                  <c:f>Daten_Diagramme!$D$27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{0405FF18-AF62-4369-A47F-12CA77BD65B6}</c15:txfldGUID>
                      <c15:f>Daten_Diagramme!$D$27</c15:f>
                      <c15:dlblFieldTableCache>
                        <c:ptCount val="1"/>
                        <c:pt idx="0">
                          <c:v>4.4</c:v>
                        </c:pt>
                      </c15:dlblFieldTableCache>
                    </c15:dlblFTEntry>
                  </c15:dlblFieldTable>
                  <c15:showDataLabelsRange val="0"/>
                </c:ext>
                <c:ext xmlns:c16="http://schemas.microsoft.com/office/drawing/2014/chart" uri="{C3380CC4-5D6E-409C-BE32-E72D297353CC}">
                  <c16:uniqueId val="{0000000D-9C61-41F1-9F57-7DF762D9622A}"/>
                </c:ext>
              </c:extLst>
            </c:dLbl>
            <c:dLbl>
              <c:idx val="14"/>
              <c:tx>
                <c:strRef>
                  <c:f>Daten_Diagramme!$D$28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{4D30F6A9-1AAC-4D41-8169-8A93587BFAF2}</c15:txfldGUID>
                      <c15:f>Daten_Diagramme!$D$28</c15:f>
                      <c15:dlblFieldTableCache>
                        <c:ptCount val="1"/>
                        <c:pt idx="0">
                          <c:v>3.5</c:v>
                        </c:pt>
                      </c15:dlblFieldTableCache>
                    </c15:dlblFTEntry>
                  </c15:dlblFieldTable>
                  <c15:showDataLabelsRange val="0"/>
                </c:ext>
                <c:ext xmlns:c16="http://schemas.microsoft.com/office/drawing/2014/chart" uri="{C3380CC4-5D6E-409C-BE32-E72D297353CC}">
                  <c16:uniqueId val="{0000000E-9C61-41F1-9F57-7DF762D9622A}"/>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{BBD7241B-6632-45B2-868F-8CFBF312FE96}</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9C61-41F1-9F57-7DF762D9622A}"/>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{6D210A75-2911-41B7-86F3-2435C9E7A28A}</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9C61-41F1-9F57-7DF762D9622A}"/>
                </c:ext>
              </c:extLst>
            </c:dLbl>
            <c:dLbl>
              <c:idx val="17"/>
              <c:tx>
                <c:strRef>
                  <c:f>Daten_Diagramme!$D$31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{E7A43972-9EE7-4FB6-B485-3B6C4E1C9DE0}</c15:txfldGUID>
                      <c15:f>Daten_Diagramme!$D$31</c15:f>
                      <c15:dlblFieldTableCache>
                        <c:ptCount val="1"/>
                        <c:pt idx="0">
                          <c:v>0.8</c:v>
                        </c:pt>
                      </c15:dlblFieldTableCache>
                    </c15:dlblFTEntry>
                  </c15:dlblFieldTable>
                  <c15:showDataLabelsRange val="0"/>
                </c:ext>
                <c:ext xmlns:c16="http://schemas.microsoft.com/office/drawing/2014/chart" uri="{C3380CC4-5D6E-409C-BE32-E72D297353CC}">
                  <c16:uniqueId val="{00000011-9C61-41F1-9F57-7DF762D9622A}"/>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{21540EA6-C1AD-476B-8B03-295103262184}</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9C61-41F1-9F57-7DF762D9622A}"/>
                </c:ext>
              </c:extLst>
            </c:dLbl>
            <c:dLbl>
              <c:idx val="19"/>
              <c:tx>
                <c:strRef>
                  <c:f>Daten_Diagramme!$D$33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{30DE65AA-7D78-4F82-9E46-2CE25F3ADABB}</c15:txfldGUID>
                      <c15:f>Daten_Diagramme!$D$33</c15:f>
                      <c15:dlblFieldTableCache>
                        <c:ptCount val="1"/>
                        <c:pt idx="0">
                          <c:v>1.3</c:v>
                        </c:pt>
                      </c15:dlblFieldTableCache>
                    </c15:dlblFTEntry>
                  </c15:dlblFieldTable>
                  <c15:showDataLabelsRange val="0"/>
                </c:ext>
                <c:ext xmlns:c16="http://schemas.microsoft.com/office/drawing/2014/chart" uri="{C3380CC4-5D6E-409C-BE32-E72D297353CC}">
                  <c16:uniqueId val="{00000013-9C61-41F1-9F57-7DF762D9622A}"/>
                </c:ext>
              </c:extLst>
            </c:dLbl>
            <c:dLbl>
              <c:idx val="20"/>
              <c:tx>
                <c:strRef>
                  <c:f>Daten_Diagramme!$D$34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{8999F2AD-D2BA-471A-A7C4-418C75188F53}</c15:txfldGUID>
                      <c15:f>Daten_Diagramme!$D$34</c15:f>
                      <c15:dlblFieldTableCache>
                        <c:ptCount val="1"/>
                        <c:pt idx="0">
                          <c:v>4.9</c:v>
                        </c:pt>
                      </c15:dlblFieldTableCache>
                    </c15:dlblFTEntry>
                  </c15:dlblFieldTable>
                  <c15:showDataLabelsRange val="0"/>
                </c:ext>
                <c:ext xmlns:c16="http://schemas.microsoft.com/office/drawing/2014/chart" uri="{C3380CC4-5D6E-409C-BE32-E72D297353CC}">
                  <c16:uniqueId val="{00000014-9C61-41F1-9F57-7DF762D9622A}"/>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{2A93DB7D-DFC7-4BE6-B1F5-CC33BF9E910E}</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C61-41F1-9F57-7DF762D9622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{07D55B70-1514-47A9-B2F0-C62617F48C10}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C61-41F1-9F57-7DF762D9622A}"/>
                </c:ext>
              </c:extLst>
            </c:dLbl>
            <c:dLbl>
              <c:idx val="23"/>
              <c:tx>
                <c:strRef>
                  <c:f>Daten_Diagramme!$D$37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{5413EB7F-D42D-4E53-8894-0428AAE11EC6}</c15:txfldGUID>
                      <c15:f>Daten_Diagramme!$D$37</c15:f>
                      <c15:dlblFieldTableCache>
                        <c:ptCount val="1"/>
                        <c:pt idx="0">
                          <c:v>1.3</c:v>
                        </c:pt>
                      </c15:dlblFieldTableCache>
                    </c15:dlblFTEntry>
                  </c15:dlblFieldTable>
                  <c15:showDataLabelsRange val="0"/>
                </c:ext>
                <c:ext xmlns:c16="http://schemas.microsoft.com/office/drawing/2014/chart" uri="{C3380CC4-5D6E-409C-BE32-E72D297353CC}">
                  <c16:uniqueId val="{00000017-9C61-41F1-9F57-7DF762D9622A}"/>
                </c:ext>
              </c:extLst>
            </c:dLbl>
            <c:dLbl>
              <c:idx val="24"/>
              <c:layout>
                <c:manualLayout>
                  <c:x val="4.7769028871392123E-3"/>
                  <c:y val="-4.6876052205785108E-5"/>
                </c:manualLayout>
              </c:layout>
              <c:tx>
                <c:strRef>
                  <c:f>Daten_Diagramme!$D$38</c:f>
                  <c:strCache>
                    <c:ptCount val="1"/>
                    <c:pt idx="0">
                      <c:v>-4.0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{EC443DFD-C2B7-4EEB-BE97-6284DAFA3601}</c15:txfldGUID>
                      <c15:f>Daten_Diagramme!$D$38</c15:f>
                      <c15:dlblFieldTableCache>
                        <c:ptCount val="1"/>
                        <c:pt idx="0">
                          <c:v>-4.0</c:v>
                        </c:pt>
                      </c15:dlblFieldTableCache>
                    </c15:dlblFTEntry>
                  </c15:dlblFieldTable>
                  <c15:showDataLabelsRange val="0"/>
                </c:ext>
                <c:ext xmlns:c16="http://schemas.microsoft.com/office/drawing/2014/chart" uri="{C3380CC4-5D6E-409C-BE32-E72D297353CC}">
                  <c16:uniqueId val="{00000018-9C61-41F1-9F57-7DF762D9622A}"/>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{E4CF884D-E7C5-4C75-86F9-28E705CDEDB9}</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9C61-41F1-9F57-7DF762D9622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{03D8C3FA-C544-4910-8169-FE4C6D10F962}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C61-41F1-9F57-7DF762D9622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{4B3EE733-1832-40FB-BFCE-31916DBAF640}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C61-41F1-9F57-7DF762D9622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{9DB691B9-441D-4679-A721-1402CD92D61F}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C61-41F1-9F57-7DF762D9622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{B7A25B2A-7274-4C27-87BE-9757A955888B}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C61-41F1-9F57-7DF762D9622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{45E6B8BF-214B-4BFB-BFAD-7CD4AD325A96}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C61-41F1-9F57-7DF762D9622A}"/>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{F10CA34D-2E20-4F5D-B564-ED555882EC9A}</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9C61-41F1-9F57-7DF762D962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-1.4413442269153691</c:v>
                </c:pt>
                <c:pt idx="1">
                  <c:v>1.3274336283185841</c:v>
                </c:pt>
                <c:pt idx="2">
                  <c:v>-0.71942446043165464</c:v>
                </c:pt>
                <c:pt idx="3">
                  <c:v>-4.6858183624472227</c:v>
                </c:pt>
                <c:pt idx="4">
                  <c:v>3.4156594850236468</c:v>
                </c:pt>
                <c:pt idx="5">
                  <c:v>-12.947143619861185</c:v>
                </c:pt>
                <c:pt idx="6">
                  <c:v>-2.2706065318818038</c:v>
                </c:pt>
                <c:pt idx="7">
                  <c:v>1.8584070796460177</c:v>
                </c:pt>
                <c:pt idx="8">
                  <c:v>-0.18846588767433095</c:v>
                </c:pt>
                <c:pt idx="9">
                  <c:v>-0.24213075060532688</c:v>
                </c:pt>
                <c:pt idx="10">
                  <c:v>8.7064676616915424</c:v>
                </c:pt>
                <c:pt idx="11">
                  <c:v>0</c:v>
                </c:pt>
                <c:pt idx="12">
                  <c:v>-3.5010940919037199</c:v>
                </c:pt>
                <c:pt idx="13">
                  <c:v>4.378109452736318</c:v>
                </c:pt>
                <c:pt idx="14">
                  <c:v>3.542234332425068</c:v>
                </c:pt>
                <c:pt idx="15">
                  <c:v>0</c:v>
                </c:pt>
                <c:pt idx="16">
                  <c:v>2.1329987452948558</c:v>
                </c:pt>
                <c:pt idx="17">
                  <c:v>0.82508250825082508</c:v>
                </c:pt>
                <c:pt idx="18">
                  <c:v>1.8745493871665464</c:v>
                </c:pt>
                <c:pt idx="19">
                  <c:v>1.3301088270858525</c:v>
                </c:pt>
                <c:pt idx="20">
                  <c:v>4.8824593128390594</c:v>
                </c:pt>
                <c:pt idx="21">
                  <c:v>0</c:v>
                </c:pt>
                <c:pt idx="23">
                  <c:v>1.3274336283185841</c:v>
                </c:pt>
                <c:pt idx="24">
                  <c:v>-3.9883763167453687</c:v>
                </c:pt>
                <c:pt idx="25">
                  <c:v>1.4384879150288534</c:v>
                </c:pt>
              </c:numCache>
            </c:numRef>
          </c:val>
          <c:extLst>
            <c:ext xmlns:c16="http://schemas.microsoft.com/office/drawing/2014/chart" uri="{C3380CC4-5D6E-409C-BE32-E72D297353CC}">
              <c16:uniqueId val="{00000020-9C61-41F1-9F57-7DF762D9622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{DAA4C6C5-9588-488F-87EE-3BD79FB363D0}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C61-41F1-9F57-7DF762D9622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{0FA71996-B13C-49EB-A5BD-A76CCC701BCC}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C61-41F1-9F57-7DF762D9622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{1F16F377-333D-48F9-AD0A-7F6985AF9A0D}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C61-41F1-9F57-7DF762D9622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{71031162-0C3B-48F9-8974-F00A8BBD5795}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C61-41F1-9F57-7DF762D9622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{DD126A44-EED2-4B17-B9EB-6F630484C3D4}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C61-41F1-9F57-7DF762D9622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{D4C05BF5-32A0-46D7-9B7E-1C01240AE893}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C61-41F1-9F57-7DF762D9622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{555ADC68-9D5D-4646-B03B-935B6CDE3978}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C61-41F1-9F57-7DF762D9622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{027686A0-2699-43F7-9800-0B655823C6F9}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C61-41F1-9F57-7DF762D9622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{CB8FF344-2207-409F-A7D7-552D24580368}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C61-41F1-9F57-7DF762D9622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{329AF8DE-5DDE-4DED-87A7-C6340018E094}</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C61-41F1-9F57-7DF762D9622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{9AA6B733-8D05-4CB8-A771-0CDE5EDE67A8}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C61-41F1-9F57-7DF762D9622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{90389E5E-5382-465F-8159-B5DFEED604A8}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C61-41F1-9F57-7DF762D9622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{3A2841D6-3F6F-4AC4-A99B-B75474019B7B}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C61-41F1-9F57-7DF762D9622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{014016CD-F8A3-497B-8643-E7D0D5F012B1}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C61-41F1-9F57-7DF762D9622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{7969FD7B-6087-4D3F-B037-9F9618E7754E}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C61-41F1-9F57-7DF762D9622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{B6AD0A2B-C338-477B-B83C-6A7F8A2C6FFB}</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C61-41F1-9F57-7DF762D9622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{E68DED77-82EF-450A-B399-09F91DF08E9E}</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C61-41F1-9F57-7DF762D9622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{2DD3B964-9CA7-4532-8E0E-36B3FD1FC1B9}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C61-41F1-9F57-7DF762D9622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{0B6A312D-399A-4820-80D7-1045AFB33A77}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C61-41F1-9F57-7DF762D9622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{EFCC9200-0DAF-436B-807B-660A159BEE52}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C61-41F1-9F57-7DF762D9622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{2F8F1693-4D66-4761-8558-3E9A5FEA76CB}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C61-41F1-9F57-7DF762D9622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{1CEA78CC-6848-4E5B-8A31-751C252CCC90}</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C61-41F1-9F57-7DF762D9622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{8D94D53C-95E2-4C70-A383-0169EBE9E69C}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C61-41F1-9F57-7DF762D9622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{1B9D6D82-E953-41EB-B9EE-226C355442EF}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C61-41F1-9F57-7DF762D9622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{56E29E45-9588-4740-BAAD-99C16359E11F}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C61-41F1-9F57-7DF762D9622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{00A6C553-66DF-4FFB-86CD-5A3A86963DA0}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C61-41F1-9F57-7DF762D9622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{4EA7310B-2D36-4471-A2F4-591D6FC81F08}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C61-41F1-9F57-7DF762D9622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{51A88AAF-E66E-42EE-BC62-1D1DED37AF1F}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C61-41F1-9F57-7DF762D9622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{BB894DAD-FBAE-4787-80B7-A7CF950014B1}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C61-41F1-9F57-7DF762D9622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{2C09C01E-04FE-4905-86EE-784FF762498A}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C61-41F1-9F57-7DF762D9622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{C7F9A3F1-DC59-414D-8799-B5F3EBC33272}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C61-41F1-9F57-7DF762D9622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{95701DFB-6EBB-4AD8-9FE5-348F36D46F69}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C61-41F1-9F57-7DF762D9622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C61-41F1-9F57-7DF762D9622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C61-41F1-9F57-7DF762D9622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{3AA0E628-5DA0-41C9-8DE2-AAD6F4502C30}</c15:txfldGUID>
                      <c15:f>Daten_Diagramme!$E$14</c15:f>
                      <c15:dlblFieldTableCache>
                        <c:ptCount val="1"/>
                        <c:pt idx="0">
                          <c:v>-0.9</c:v>
                        </c:pt>
                      </c15:dlblFieldTableCache>
                    </c15:dlblFTEntry>
                  </c15:dlblFieldTable>
                  <c15:showDataLabelsRange val="0"/>
                </c:ext>
                <c:ext xmlns:c16="http://schemas.microsoft.com/office/drawing/2014/chart" uri="{C3380CC4-5D6E-409C-BE32-E72D297353CC}">
                  <c16:uniqueId val="{00000000-5BE5-4D2D-BE61-C6E80A874A84}"/>
                </c:ext>
              </c:extLst>
            </c:dLbl>
            <c:dLbl>
              <c:idx val="1"/>
              <c:tx>
                <c:strRef>
                  <c:f>Daten_Diagramme!$E$15</c:f>
                  <c:strCache>
                    <c:ptCount val="1"/>
                    <c:pt idx="0">
                      <c:v>17.7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{D15B6012-26C5-4DF8-87F1-88D0B359B102}</c15:txfldGUID>
                      <c15:f>Daten_Diagramme!$E$15</c15:f>
                      <c15:dlblFieldTableCache>
                        <c:ptCount val="1"/>
                        <c:pt idx="0">
                          <c:v>17.7</c:v>
                        </c:pt>
                      </c15:dlblFieldTableCache>
                    </c15:dlblFTEntry>
                  </c15:dlblFieldTable>
                  <c15:showDataLabelsRange val="0"/>
                </c:ext>
                <c:ext xmlns:c16="http://schemas.microsoft.com/office/drawing/2014/chart" uri="{C3380CC4-5D6E-409C-BE32-E72D297353CC}">
                  <c16:uniqueId val="{00000001-5BE5-4D2D-BE61-C6E80A874A84}"/>
                </c:ext>
              </c:extLst>
            </c:dLbl>
            <c:dLbl>
              <c:idx val="2"/>
              <c:tx>
                <c:strRef>
                  <c:f>Daten_Diagramme!$E$16</c:f>
                  <c:strCache>
                    <c:ptCount val="1"/>
                    <c:pt idx="0">
                      <c:v>22.6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{929F2E49-7AF1-4014-8CFB-69C628543304}</c15:txfldGUID>
                      <c15:f>Daten_Diagramme!$E$16</c15:f>
                      <c15:dlblFieldTableCache>
                        <c:ptCount val="1"/>
                        <c:pt idx="0">
                          <c:v>22.6</c:v>
                        </c:pt>
                      </c15:dlblFieldTableCache>
                    </c15:dlblFTEntry>
                  </c15:dlblFieldTable>
                  <c15:showDataLabelsRange val="0"/>
                </c:ext>
                <c:ext xmlns:c16="http://schemas.microsoft.com/office/drawing/2014/chart" uri="{C3380CC4-5D6E-409C-BE32-E72D297353CC}">
                  <c16:uniqueId val="{00000002-5BE5-4D2D-BE61-C6E80A874A84}"/>
                </c:ext>
              </c:extLst>
            </c:dLbl>
            <c:dLbl>
              <c:idx val="3"/>
              <c:tx>
                <c:strRef>
                  <c:f>Daten_Diagramme!$E$17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{E58E4675-A743-4BB5-9B89-9DABBFD68E0A}</c15:txfldGUID>
                      <c15:f>Daten_Diagramme!$E$17</c15:f>
                      <c15:dlblFieldTableCache>
                        <c:ptCount val="1"/>
                        <c:pt idx="0">
                          <c:v>-7.1</c:v>
                        </c:pt>
                      </c15:dlblFieldTableCache>
                    </c15:dlblFTEntry>
                  </c15:dlblFieldTable>
                  <c15:showDataLabelsRange val="0"/>
                </c:ext>
                <c:ext xmlns:c16="http://schemas.microsoft.com/office/drawing/2014/chart" uri="{C3380CC4-5D6E-409C-BE32-E72D297353CC}">
                  <c16:uniqueId val="{00000003-5BE5-4D2D-BE61-C6E80A874A84}"/>
                </c:ext>
              </c:extLst>
            </c:dLbl>
            <c:dLbl>
              <c:idx val="4"/>
              <c:tx>
                <c:strRef>
                  <c:f>Daten_Diagramme!$E$18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{F2614E09-A1D6-4B6D-A402-9DD7CF50CA3B}</c15:txfldGUID>
                      <c15:f>Daten_Diagramme!$E$18</c15:f>
                      <c15:dlblFieldTableCache>
                        <c:ptCount val="1"/>
                        <c:pt idx="0">
                          <c:v>0.7</c:v>
                        </c:pt>
                      </c15:dlblFieldTableCache>
                    </c15:dlblFTEntry>
                  </c15:dlblFieldTable>
                  <c15:showDataLabelsRange val="0"/>
                </c:ext>
                <c:ext xmlns:c16="http://schemas.microsoft.com/office/drawing/2014/chart" uri="{C3380CC4-5D6E-409C-BE32-E72D297353CC}">
                  <c16:uniqueId val="{00000004-5BE5-4D2D-BE61-C6E80A874A84}"/>
                </c:ext>
              </c:extLst>
            </c:dLbl>
            <c:dLbl>
              <c:idx val="5"/>
              <c:tx>
                <c:strRef>
                  <c:f>Daten_Diagramme!$E$19</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{D4354833-B7E0-49F0-AECF-992E792E3958}</c15:txfldGUID>
                      <c15:f>Daten_Diagramme!$E$19</c15:f>
                      <c15:dlblFieldTableCache>
                        <c:ptCount val="1"/>
                        <c:pt idx="0">
                          <c:v>-13.3</c:v>
                        </c:pt>
                      </c15:dlblFieldTableCache>
                    </c15:dlblFTEntry>
                  </c15:dlblFieldTable>
                  <c15:showDataLabelsRange val="0"/>
                </c:ext>
                <c:ext xmlns:c16="http://schemas.microsoft.com/office/drawing/2014/chart" uri="{C3380CC4-5D6E-409C-BE32-E72D297353CC}">
                  <c16:uniqueId val="{00000005-5BE5-4D2D-BE61-C6E80A874A84}"/>
                </c:ext>
              </c:extLst>
            </c:dLbl>
            <c:dLbl>
              <c:idx val="6"/>
              <c:tx>
                <c:strRef>
                  <c:f>Daten_Diagramme!$E$20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{273062E9-A418-474A-997E-8E146FF5A58B}</c15:txfldGUID>
                      <c15:f>Daten_Diagramme!$E$20</c15:f>
                      <c15:dlblFieldTableCache>
                        <c:ptCount val="1"/>
                        <c:pt idx="0">
                          <c:v>-7.6</c:v>
                        </c:pt>
                      </c15:dlblFieldTableCache>
                    </c15:dlblFTEntry>
                  </c15:dlblFieldTable>
                  <c15:showDataLabelsRange val="0"/>
                </c:ext>
                <c:ext xmlns:c16="http://schemas.microsoft.com/office/drawing/2014/chart" uri="{C3380CC4-5D6E-409C-BE32-E72D297353CC}">
                  <c16:uniqueId val="{00000006-5BE5-4D2D-BE61-C6E80A874A84}"/>
                </c:ext>
              </c:extLst>
            </c:dLbl>
            <c:dLbl>
              <c:idx val="7"/>
              <c:tx>
                <c:strRef>
                  <c:f>Daten_Diagramme!$E$21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{37214DF2-1F90-4C9E-BFDB-293CC0F26D76}</c15:txfldGUID>
                      <c15:f>Daten_Diagramme!$E$21</c15:f>
                      <c15:dlblFieldTableCache>
                        <c:ptCount val="1"/>
                        <c:pt idx="0">
                          <c:v>2.0</c:v>
                        </c:pt>
                      </c15:dlblFieldTableCache>
                    </c15:dlblFTEntry>
                  </c15:dlblFieldTable>
                  <c15:showDataLabelsRange val="0"/>
                </c:ext>
                <c:ext xmlns:c16="http://schemas.microsoft.com/office/drawing/2014/chart" uri="{C3380CC4-5D6E-409C-BE32-E72D297353CC}">
                  <c16:uniqueId val="{00000007-5BE5-4D2D-BE61-C6E80A874A84}"/>
                </c:ext>
              </c:extLst>
            </c:dLbl>
            <c:dLbl>
              <c:idx val="8"/>
              <c:tx>
                <c:strRef>
                  <c:f>Daten_Diagramme!$E$22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{AE2E05AA-BD7C-4A29-85A8-6E5F9FBD30FF}</c15:txfldGUID>
                      <c15:f>Daten_Diagramme!$E$22</c15:f>
                      <c15:dlblFieldTableCache>
                        <c:ptCount val="1"/>
                        <c:pt idx="0">
                          <c:v>1.0</c:v>
                        </c:pt>
                      </c15:dlblFieldTableCache>
                    </c15:dlblFTEntry>
                  </c15:dlblFieldTable>
                  <c15:showDataLabelsRange val="0"/>
                </c:ext>
                <c:ext xmlns:c16="http://schemas.microsoft.com/office/drawing/2014/chart" uri="{C3380CC4-5D6E-409C-BE32-E72D297353CC}">
                  <c16:uniqueId val="{00000008-5BE5-4D2D-BE61-C6E80A874A84}"/>
                </c:ext>
              </c:extLst>
            </c:dLbl>
            <c:dLbl>
              <c:idx val="9"/>
              <c:tx>
                <c:strRef>
                  <c:f>Daten_Diagramme!$E$23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{826F4CCD-017F-4F5F-9E7B-3638592570C5}</c15:txfldGUID>
                      <c15:f>Daten_Diagramme!$E$23</c15:f>
                      <c15:dlblFieldTableCache>
                        <c:ptCount val="1"/>
                        <c:pt idx="0">
                          <c:v>0.0</c:v>
                        </c:pt>
                      </c15:dlblFieldTableCache>
                    </c15:dlblFTEntry>
                  </c15:dlblFieldTable>
                  <c15:showDataLabelsRange val="0"/>
                </c:ext>
                <c:ext xmlns:c16="http://schemas.microsoft.com/office/drawing/2014/chart" uri="{C3380CC4-5D6E-409C-BE32-E72D297353CC}">
                  <c16:uniqueId val="{00000009-5BE5-4D2D-BE61-C6E80A874A84}"/>
                </c:ext>
              </c:extLst>
            </c:dLbl>
            <c:dLbl>
              <c:idx val="10"/>
              <c:tx>
                <c:strRef>
                  <c:f>Daten_Diagramme!$E$24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{12AE3F93-4085-4AD6-91D9-5D903C204D93}</c15:txfldGUID>
                      <c15:f>Daten_Diagramme!$E$24</c15:f>
                      <c15:dlblFieldTableCache>
                        <c:ptCount val="1"/>
                        <c:pt idx="0">
                          <c:v>-1.5</c:v>
                        </c:pt>
                      </c15:dlblFieldTableCache>
                    </c15:dlblFTEntry>
                  </c15:dlblFieldTable>
                  <c15:showDataLabelsRange val="0"/>
                </c:ext>
                <c:ext xmlns:c16="http://schemas.microsoft.com/office/drawing/2014/chart" uri="{C3380CC4-5D6E-409C-BE32-E72D297353CC}">
                  <c16:uniqueId val="{0000000A-5BE5-4D2D-BE61-C6E80A874A84}"/>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{D714A06C-5F4B-4FFD-A015-5EC76BBB7514}</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5BE5-4D2D-BE61-C6E80A874A84}"/>
                </c:ext>
              </c:extLst>
            </c:dLbl>
            <c:dLbl>
              <c:idx val="12"/>
              <c:tx>
                <c:strRef>
                  <c:f>Daten_Diagramme!$E$26</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{8B931A1A-4921-4C10-B581-D49C4C8EFEB0}</c15:txfldGUID>
                      <c15:f>Daten_Diagramme!$E$26</c15:f>
                      <c15:dlblFieldTableCache>
                        <c:ptCount val="1"/>
                        <c:pt idx="0">
                          <c:v>17.4</c:v>
                        </c:pt>
                      </c15:dlblFieldTableCache>
                    </c15:dlblFTEntry>
                  </c15:dlblFieldTable>
                  <c15:showDataLabelsRange val="0"/>
                </c:ext>
                <c:ext xmlns:c16="http://schemas.microsoft.com/office/drawing/2014/chart" uri="{C3380CC4-5D6E-409C-BE32-E72D297353CC}">
                  <c16:uniqueId val="{0000000C-5BE5-4D2D-BE61-C6E80A874A84}"/>
                </c:ext>
              </c:extLst>
            </c:dLbl>
            <c:dLbl>
              <c:idx val="13"/>
              <c:tx>
                <c:strRef>
                  <c:f>Daten_Diagramme!$E$27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{085BF7C0-8B92-4A1F-BB92-166830B27C29}</c15:txfldGUID>
                      <c15:f>Daten_Diagramme!$E$27</c15:f>
                      <c15:dlblFieldTableCache>
                        <c:ptCount val="1"/>
                        <c:pt idx="0">
                          <c:v>2.5</c:v>
                        </c:pt>
                      </c15:dlblFieldTableCache>
                    </c15:dlblFTEntry>
                  </c15:dlblFieldTable>
                  <c15:showDataLabelsRange val="0"/>
                </c:ext>
                <c:ext xmlns:c16="http://schemas.microsoft.com/office/drawing/2014/chart" uri="{C3380CC4-5D6E-409C-BE32-E72D297353CC}">
                  <c16:uniqueId val="{0000000D-5BE5-4D2D-BE61-C6E80A874A84}"/>
                </c:ext>
              </c:extLst>
            </c:dLbl>
            <c:dLbl>
              <c:idx val="14"/>
              <c:tx>
                <c:strRef>
                  <c:f>Daten_Diagramme!$E$28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{0EBB1FA3-8509-49D2-B77B-7CC4D5D57059}</c15:txfldGUID>
                      <c15:f>Daten_Diagramme!$E$28</c15:f>
                      <c15:dlblFieldTableCache>
                        <c:ptCount val="1"/>
                        <c:pt idx="0">
                          <c:v>-1.4</c:v>
                        </c:pt>
                      </c15:dlblFieldTableCache>
                    </c15:dlblFTEntry>
                  </c15:dlblFieldTable>
                  <c15:showDataLabelsRange val="0"/>
                </c:ext>
                <c:ext xmlns:c16="http://schemas.microsoft.com/office/drawing/2014/chart" uri="{C3380CC4-5D6E-409C-BE32-E72D297353CC}">
                  <c16:uniqueId val="{0000000E-5BE5-4D2D-BE61-C6E80A874A84}"/>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{1DF5EA4C-9EAA-4EA0-8293-EED2AFED9A01}</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5BE5-4D2D-BE61-C6E80A874A84}"/>
                </c:ext>
              </c:extLst>
            </c:dLbl>
            <c:dLbl>
              <c:idx val="16"/>
              <c:tx>
                <c:strRef>
                  <c:f>Daten_Diagramme!$E$30</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{04058B6A-1AB8-4EB1-871B-21A759F2EA6F}</c15:txfldGUID>
                      <c15:f>Daten_Diagramme!$E$30</c15:f>
                      <c15:dlblFieldTableCache>
                        <c:ptCount val="1"/>
                        <c:pt idx="0">
                          <c:v>18.0</c:v>
                        </c:pt>
                      </c15:dlblFieldTableCache>
                    </c15:dlblFTEntry>
                  </c15:dlblFieldTable>
                  <c15:showDataLabelsRange val="0"/>
                </c:ext>
                <c:ext xmlns:c16="http://schemas.microsoft.com/office/drawing/2014/chart" uri="{C3380CC4-5D6E-409C-BE32-E72D297353CC}">
                  <c16:uniqueId val="{00000010-5BE5-4D2D-BE61-C6E80A874A84}"/>
                </c:ext>
              </c:extLst>
            </c:dLbl>
            <c:dLbl>
              <c:idx val="17"/>
              <c:tx>
                <c:strRef>
                  <c:f>Daten_Diagramme!$E$31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{1622C717-1338-4B30-AFDE-2F934326845B}</c15:txfldGUID>
                      <c15:f>Daten_Diagramme!$E$31</c15:f>
                      <c15:dlblFieldTableCache>
                        <c:ptCount val="1"/>
                        <c:pt idx="0">
                          <c:v>0.0</c:v>
                        </c:pt>
                      </c15:dlblFieldTableCache>
                    </c15:dlblFTEntry>
                  </c15:dlblFieldTable>
                  <c15:showDataLabelsRange val="0"/>
                </c:ext>
                <c:ext xmlns:c16="http://schemas.microsoft.com/office/drawing/2014/chart" uri="{C3380CC4-5D6E-409C-BE32-E72D297353CC}">
                  <c16:uniqueId val="{00000011-5BE5-4D2D-BE61-C6E80A874A84}"/>
                </c:ext>
              </c:extLst>
            </c:dLbl>
            <c:dLbl>
              <c:idx val="18"/>
              <c:tx>
                <c:strRef>
                  <c:f>Daten_Diagramme!$E$32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{30E0F9C1-862F-4DD6-B63D-A468428E92CD}</c15:txfldGUID>
                      <c15:f>Daten_Diagramme!$E$32</c15:f>
                      <c15:dlblFieldTableCache>
                        <c:ptCount val="1"/>
                        <c:pt idx="0">
                          <c:v>2.6</c:v>
                        </c:pt>
                      </c15:dlblFieldTableCache>
                    </c15:dlblFTEntry>
                  </c15:dlblFieldTable>
                  <c15:showDataLabelsRange val="0"/>
                </c:ext>
                <c:ext xmlns:c16="http://schemas.microsoft.com/office/drawing/2014/chart" uri="{C3380CC4-5D6E-409C-BE32-E72D297353CC}">
                  <c16:uniqueId val="{00000012-5BE5-4D2D-BE61-C6E80A874A84}"/>
                </c:ext>
              </c:extLst>
            </c:dLbl>
            <c:dLbl>
              <c:idx val="19"/>
              <c:tx>
                <c:strRef>
                  <c:f>Daten_Diagramme!$E$33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{059EF583-62C7-4C9F-A326-CB00B57E4620}</c15:txfldGUID>
                      <c15:f>Daten_Diagramme!$E$33</c15:f>
                      <c15:dlblFieldTableCache>
                        <c:ptCount val="1"/>
                        <c:pt idx="0">
                          <c:v>0.0</c:v>
                        </c:pt>
                      </c15:dlblFieldTableCache>
                    </c15:dlblFTEntry>
                  </c15:dlblFieldTable>
                  <c15:showDataLabelsRange val="0"/>
                </c:ext>
                <c:ext xmlns:c16="http://schemas.microsoft.com/office/drawing/2014/chart" uri="{C3380CC4-5D6E-409C-BE32-E72D297353CC}">
                  <c16:uniqueId val="{00000013-5BE5-4D2D-BE61-C6E80A874A84}"/>
                </c:ext>
              </c:extLst>
            </c:dLbl>
            <c:dLbl>
              <c:idx val="20"/>
              <c:tx>
                <c:strRef>
                  <c:f>Daten_Diagramme!$E$34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{AF891034-547B-4C61-89C5-E4D026E9D2A4}</c15:txfldGUID>
                      <c15:f>Daten_Diagramme!$E$34</c15:f>
                      <c15:dlblFieldTableCache>
                        <c:ptCount val="1"/>
                        <c:pt idx="0">
                          <c:v>-1.6</c:v>
                        </c:pt>
                      </c15:dlblFieldTableCache>
                    </c15:dlblFTEntry>
                  </c15:dlblFieldTable>
                  <c15:showDataLabelsRange val="0"/>
                </c:ext>
                <c:ext xmlns:c16="http://schemas.microsoft.com/office/drawing/2014/chart" uri="{C3380CC4-5D6E-409C-BE32-E72D297353CC}">
                  <c16:uniqueId val="{00000014-5BE5-4D2D-BE61-C6E80A874A8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{0F549BE9-E235-41DB-B0E9-33D905F0CAF1}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BE5-4D2D-BE61-C6E80A874A8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{CA3782E8-7CC4-4AC4-AECD-BFC5DB56DF0D}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BE5-4D2D-BE61-C6E80A874A84}"/>
                </c:ext>
              </c:extLst>
            </c:dLbl>
            <c:dLbl>
              <c:idx val="23"/>
              <c:tx>
                <c:strRef>
                  <c:f>Daten_Diagramme!$E$37</c:f>
                  <c:strCache>
                    <c:ptCount val="1"/>
                    <c:pt idx="0">
                      <c:v>17.7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{96E48A4D-FFA3-45EE-8968-038BC0C718DC}</c15:txfldGUID>
                      <c15:f>Daten_Diagramme!$E$37</c15:f>
                      <c15:dlblFieldTableCache>
                        <c:ptCount val="1"/>
                        <c:pt idx="0">
                          <c:v>17.7</c:v>
                        </c:pt>
                      </c15:dlblFieldTableCache>
                    </c15:dlblFTEntry>
                  </c15:dlblFieldTable>
                  <c15:showDataLabelsRange val="0"/>
                </c:ext>
                <c:ext xmlns:c16="http://schemas.microsoft.com/office/drawing/2014/chart" uri="{C3380CC4-5D6E-409C-BE32-E72D297353CC}">
                  <c16:uniqueId val="{00000017-5BE5-4D2D-BE61-C6E80A874A84}"/>
                </c:ext>
              </c:extLst>
            </c:dLbl>
            <c:dLbl>
              <c:idx val="24"/>
              <c:tx>
                <c:strRef>
                  <c:f>Daten_Diagramme!$E$38</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{9303E2B3-AB02-4901-AF8A-37CED2C4902E}</c15:txfldGUID>
                      <c15:f>Daten_Diagramme!$E$38</c15:f>
                      <c15:dlblFieldTableCache>
                        <c:ptCount val="1"/>
                        <c:pt idx="0">
                          <c:v>-4.9</c:v>
                        </c:pt>
                      </c15:dlblFieldTableCache>
                    </c15:dlblFTEntry>
                  </c15:dlblFieldTable>
                  <c15:showDataLabelsRange val="0"/>
                </c:ext>
                <c:ext xmlns:c16="http://schemas.microsoft.com/office/drawing/2014/chart" uri="{C3380CC4-5D6E-409C-BE32-E72D297353CC}">
                  <c16:uniqueId val="{00000018-5BE5-4D2D-BE61-C6E80A874A84}"/>
                </c:ext>
              </c:extLst>
            </c:dLbl>
            <c:dLbl>
              <c:idx val="25"/>
              <c:tx>
                <c:strRef>
                  <c:f>Daten_Diagramme!$E$39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{761CF2B9-F3F5-4508-B42B-B5F6DB8D0432}</c15:txfldGUID>
                      <c15:f>Daten_Diagramme!$E$39</c15:f>
                      <c15:dlblFieldTableCache>
                        <c:ptCount val="1"/>
                        <c:pt idx="0">
                          <c:v>0.0</c:v>
                        </c:pt>
                      </c15:dlblFieldTableCache>
                    </c15:dlblFTEntry>
                  </c15:dlblFieldTable>
                  <c15:showDataLabelsRange val="0"/>
                </c:ext>
                <c:ext xmlns:c16="http://schemas.microsoft.com/office/drawing/2014/chart" uri="{C3380CC4-5D6E-409C-BE32-E72D297353CC}">
                  <c16:uniqueId val="{00000019-5BE5-4D2D-BE61-C6E80A874A8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{456E3690-BFB2-4C84-BB36-DBD44A573FDF}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BE5-4D2D-BE61-C6E80A874A8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{34627FA6-252C-459A-BAB4-C4EBEEB68C82}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BE5-4D2D-BE61-C6E80A874A8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{B934A66E-B83E-4C80-A1B8-311EBCC7CA1D}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BE5-4D2D-BE61-C6E80A874A8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{F3B909C8-D738-45D4-907C-FB427F38334D}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BE5-4D2D-BE61-C6E80A874A8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{F31E259B-0EE9-4837-8BB7-64BAE4031C9C}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BE5-4D2D-BE61-C6E80A874A84}"/>
                </c:ext>
              </c:extLst>
            </c:dLbl>
            <c:dLbl>
              <c:idx val="31"/>
              <c:tx>
                <c:strRef>
                  <c:f>Daten_Diagramme!$E$45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{52263017-3332-4678-AE55-B429329C9151}</c15:txfldGUID>
                      <c15:f>Daten_Diagramme!$E$45</c15:f>
                      <c15:dlblFieldTableCache>
                        <c:ptCount val="1"/>
                        <c:pt idx="0">
                          <c:v>0.0</c:v>
                        </c:pt>
                      </c15:dlblFieldTableCache>
                    </c15:dlblFTEntry>
                  </c15:dlblFieldTable>
                  <c15:showDataLabelsRange val="0"/>
                </c:ext>
                <c:ext xmlns:c16="http://schemas.microsoft.com/office/drawing/2014/chart" uri="{C3380CC4-5D6E-409C-BE32-E72D297353CC}">
                  <c16:uniqueId val="{0000001F-5BE5-4D2D-BE61-C6E80A874A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-0.93957258658806186</c:v>
                </c:pt>
                <c:pt idx="1">
                  <c:v>17.721518987341771</c:v>
                </c:pt>
                <c:pt idx="2">
                  <c:v>22.580645161290324</c:v>
                </c:pt>
                <c:pt idx="3">
                  <c:v>-7.0688030160226205</c:v>
                </c:pt>
                <c:pt idx="4">
                  <c:v>0.7407407407407407</c:v>
                </c:pt>
                <c:pt idx="5">
                  <c:v>-13.289036544850498</c:v>
                </c:pt>
                <c:pt idx="6">
                  <c:v>-7.5510204081632653</c:v>
                </c:pt>
                <c:pt idx="7">
                  <c:v>1.9607843137254901</c:v>
                </c:pt>
                <c:pt idx="8">
                  <c:v>0.98176718092566617</c:v>
                </c:pt>
                <c:pt idx="9">
                  <c:v>0</c:v>
                </c:pt>
                <c:pt idx="10">
                  <c:v>-1.5170670037926675</c:v>
                </c:pt>
                <c:pt idx="11">
                  <c:v>0</c:v>
                </c:pt>
                <c:pt idx="12">
                  <c:v>17.391304347826086</c:v>
                </c:pt>
                <c:pt idx="13">
                  <c:v>2.4663677130044843</c:v>
                </c:pt>
                <c:pt idx="14">
                  <c:v>-1.3636363636363635</c:v>
                </c:pt>
                <c:pt idx="15">
                  <c:v>0</c:v>
                </c:pt>
                <c:pt idx="16">
                  <c:v>18</c:v>
                </c:pt>
                <c:pt idx="17">
                  <c:v>0</c:v>
                </c:pt>
                <c:pt idx="18">
                  <c:v>2.6022304832713754</c:v>
                </c:pt>
                <c:pt idx="19">
                  <c:v>0</c:v>
                </c:pt>
                <c:pt idx="20">
                  <c:v>-1.6260162601626016</c:v>
                </c:pt>
                <c:pt idx="21">
                  <c:v>0</c:v>
                </c:pt>
                <c:pt idx="23">
                  <c:v>17.721518987341771</c:v>
                </c:pt>
                <c:pt idx="24">
                  <c:v>-4.9382716049382713</c:v>
                </c:pt>
                <c:pt idx="25">
                  <c:v>-2.4673081667900321E-2</c:v>
                </c:pt>
              </c:numCache>
            </c:numRef>
          </c:val>
          <c:extLst>
            <c:ext xmlns:c16="http://schemas.microsoft.com/office/drawing/2014/chart" uri="{C3380CC4-5D6E-409C-BE32-E72D297353CC}">
              <c16:uniqueId val="{00000020-5BE5-4D2D-BE61-C6E80A874A8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{D62CF168-28FE-45CD-9C1C-64B5944E3A67}</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BE5-4D2D-BE61-C6E80A874A8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{35D02835-0248-4A2D-878F-DFE103973BBF}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BE5-4D2D-BE61-C6E80A874A8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{01092AF4-BF1C-437D-8344-F348E2F916C4}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BE5-4D2D-BE61-C6E80A874A8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{46E446CA-2539-451A-B764-92FF61E223E6}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BE5-4D2D-BE61-C6E80A874A8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{293403E4-D9F4-4CD1-A34A-D3624B6714CA}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BE5-4D2D-BE61-C6E80A874A8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{50DB40F0-7336-45B8-8D5E-72018979636B}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BE5-4D2D-BE61-C6E80A874A8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{37670F42-DE56-424A-9120-945425BC1CB7}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BE5-4D2D-BE61-C6E80A874A8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{1965221B-99CA-475D-B61D-F48579474ADE}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BE5-4D2D-BE61-C6E80A874A8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{221CB8E4-009A-4F9D-8E76-87A0430C81B1}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BE5-4D2D-BE61-C6E80A874A8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{C027B910-1B14-4D17-9037-E60D283C1F2E}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BE5-4D2D-BE61-C6E80A874A8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{E88FF57F-08E2-4EA0-8897-37CFD157E6B3}</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BE5-4D2D-BE61-C6E80A874A8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{C46BE23C-83DF-4615-A518-62450A71775E}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BE5-4D2D-BE61-C6E80A874A8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{22AE1B73-29FD-4D9A-877C-61B420FA5FDF}</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BE5-4D2D-BE61-C6E80A874A8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{D6957BF9-E620-4571-99F0-09A126A1710A}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BE5-4D2D-BE61-C6E80A874A8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{9B944852-A8EF-453D-A09D-E94EB23A27F0}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BE5-4D2D-BE61-C6E80A874A8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{3F0CCDE4-CC2B-441D-9DFF-32E600AB7568}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BE5-4D2D-BE61-C6E80A874A8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{02E1938C-13D9-4F0B-984D-C462F89C93D9}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BE5-4D2D-BE61-C6E80A874A8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{652FB97D-AD2F-4BE8-B0AA-1FD626F9263F}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BE5-4D2D-BE61-C6E80A874A8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{8C60600B-30A9-4E6A-92B3-4D048D066497}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BE5-4D2D-BE61-C6E80A874A8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{5874C003-5BE4-4C35-BDC3-F62B28C5A44B}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BE5-4D2D-BE61-C6E80A874A8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{576C9C33-FDF0-4203-8112-89D4F73523B9}</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BE5-4D2D-BE61-C6E80A874A8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{E06337B0-F789-4498-94B7-12B50DD0DB50}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BE5-4D2D-BE61-C6E80A874A8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{338525F1-0F3B-49F1-94C5-8F1920D7CB90}</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BE5-4D2D-BE61-C6E80A874A8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{F853DE30-6B8C-42A5-836A-6DE5DE0FB407}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BE5-4D2D-BE61-C6E80A874A8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{2ECDCF57-D3C4-4CD8-9DCA-88933CC8D4E9}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BE5-4D2D-BE61-C6E80A874A8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{6A773905-3D4C-41F9-8350-B714F850EAF2}</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BE5-4D2D-BE61-C6E80A874A8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{1AA8366D-F738-4A89-97E9-31218663D9B8}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BE5-4D2D-BE61-C6E80A874A8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{41C99C4D-0C07-4736-AB4B-81BA580EDD6D}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BE5-4D2D-BE61-C6E80A874A8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{9A71DB4E-1DB1-4E18-867D-D4143A4D93BA}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BE5-4D2D-BE61-C6E80A874A8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{84EEE69E-9514-4ACB-B320-E4117754F152}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BE5-4D2D-BE61-C6E80A874A8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{14464D95-8D7D-4AEF-A98F-BE018BC850E8}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BE5-4D2D-BE61-C6E80A874A8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{3177C45F-7D95-4628-8CF9-9723289B50D1}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BE5-4D2D-BE61-C6E80A874A8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BE5-4D2D-BE61-C6E80A874A8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BE5-4D2D-BE61-C6E80A874A8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{A1E61AD6-5583-4EED-8DCD-19D736F52B6D}</c15:txfldGUID>
                      <c15:f>Diagramm!$I$46</c15:f>
                      <c15:dlblFieldTableCache>
                        <c:ptCount val="1"/>
                      </c15:dlblFieldTableCache>
                    </c15:dlblFTEntry>
                  </c15:dlblFieldTable>
                  <c15:showDataLabelsRange val="0"/>
                </c:ext>
                <c:ext xmlns:c16="http://schemas.microsoft.com/office/drawing/2014/chart" uri="{C3380CC4-5D6E-409C-BE32-E72D297353CC}">
                  <c16:uniqueId val="{00000000-8FD0-4F4E-AB17-6399A222802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{894F817A-C4E9-4FDD-8A7A-2CF472F23B3B}</c15:txfldGUID>
                      <c15:f>Diagramm!$I$47</c15:f>
                      <c15:dlblFieldTableCache>
                        <c:ptCount val="1"/>
                      </c15:dlblFieldTableCache>
                    </c15:dlblFTEntry>
                  </c15:dlblFieldTable>
                  <c15:showDataLabelsRange val="0"/>
                </c:ext>
                <c:ext xmlns:c16="http://schemas.microsoft.com/office/drawing/2014/chart" uri="{C3380CC4-5D6E-409C-BE32-E72D297353CC}">
                  <c16:uniqueId val="{00000001-8FD0-4F4E-AB17-6399A222802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{F85E9177-FDEC-4F5B-B35E-49E3AEE98161}</c15:txfldGUID>
                      <c15:f>Diagramm!$I$48</c15:f>
                      <c15:dlblFieldTableCache>
                        <c:ptCount val="1"/>
                      </c15:dlblFieldTableCache>
                    </c15:dlblFTEntry>
                  </c15:dlblFieldTable>
                  <c15:showDataLabelsRange val="0"/>
                </c:ext>
                <c:ext xmlns:c16="http://schemas.microsoft.com/office/drawing/2014/chart" uri="{C3380CC4-5D6E-409C-BE32-E72D297353CC}">
                  <c16:uniqueId val="{00000002-8FD0-4F4E-AB17-6399A222802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{D7CFC3F0-FA33-4826-84D0-222878C50351}</c15:txfldGUID>
                      <c15:f>Diagramm!$I$49</c15:f>
                      <c15:dlblFieldTableCache>
                        <c:ptCount val="1"/>
                      </c15:dlblFieldTableCache>
                    </c15:dlblFTEntry>
                  </c15:dlblFieldTable>
                  <c15:showDataLabelsRange val="0"/>
                </c:ext>
                <c:ext xmlns:c16="http://schemas.microsoft.com/office/drawing/2014/chart" uri="{C3380CC4-5D6E-409C-BE32-E72D297353CC}">
                  <c16:uniqueId val="{00000003-8FD0-4F4E-AB17-6399A222802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{DCBD8EDC-4461-4E1E-9D5B-DBB48178A6A9}</c15:txfldGUID>
                      <c15:f>Diagramm!$I$50</c15:f>
                      <c15:dlblFieldTableCache>
                        <c:ptCount val="1"/>
                      </c15:dlblFieldTableCache>
                    </c15:dlblFTEntry>
                  </c15:dlblFieldTable>
                  <c15:showDataLabelsRange val="0"/>
                </c:ext>
                <c:ext xmlns:c16="http://schemas.microsoft.com/office/drawing/2014/chart" uri="{C3380CC4-5D6E-409C-BE32-E72D297353CC}">
                  <c16:uniqueId val="{00000004-8FD0-4F4E-AB17-6399A222802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{D87FD9B3-CF33-422B-A3DD-1172A49635B2}</c15:txfldGUID>
                      <c15:f>Diagramm!$I$51</c15:f>
                      <c15:dlblFieldTableCache>
                        <c:ptCount val="1"/>
                      </c15:dlblFieldTableCache>
                    </c15:dlblFTEntry>
                  </c15:dlblFieldTable>
                  <c15:showDataLabelsRange val="0"/>
                </c:ext>
                <c:ext xmlns:c16="http://schemas.microsoft.com/office/drawing/2014/chart" uri="{C3380CC4-5D6E-409C-BE32-E72D297353CC}">
                  <c16:uniqueId val="{00000005-8FD0-4F4E-AB17-6399A222802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{E297CCB0-5F7E-43C7-BC91-F15CF49213B8}</c15:txfldGUID>
                      <c15:f>Diagramm!$I$52</c15:f>
                      <c15:dlblFieldTableCache>
                        <c:ptCount val="1"/>
                      </c15:dlblFieldTableCache>
                    </c15:dlblFTEntry>
                  </c15:dlblFieldTable>
                  <c15:showDataLabelsRange val="0"/>
                </c:ext>
                <c:ext xmlns:c16="http://schemas.microsoft.com/office/drawing/2014/chart" uri="{C3380CC4-5D6E-409C-BE32-E72D297353CC}">
                  <c16:uniqueId val="{00000006-8FD0-4F4E-AB17-6399A222802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{8BF2BC1D-CBF8-41AE-A846-DADB8E9106B0}</c15:txfldGUID>
                      <c15:f>Diagramm!$I$53</c15:f>
                      <c15:dlblFieldTableCache>
                        <c:ptCount val="1"/>
                      </c15:dlblFieldTableCache>
                    </c15:dlblFTEntry>
                  </c15:dlblFieldTable>
                  <c15:showDataLabelsRange val="0"/>
                </c:ext>
                <c:ext xmlns:c16="http://schemas.microsoft.com/office/drawing/2014/chart" uri="{C3380CC4-5D6E-409C-BE32-E72D297353CC}">
                  <c16:uniqueId val="{00000007-8FD0-4F4E-AB17-6399A222802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{8429205F-B7EC-4BE5-A0EA-307DA181A9F3}</c15:txfldGUID>
                      <c15:f>Diagramm!$I$54</c15:f>
                      <c15:dlblFieldTableCache>
                        <c:ptCount val="1"/>
                      </c15:dlblFieldTableCache>
                    </c15:dlblFTEntry>
                  </c15:dlblFieldTable>
                  <c15:showDataLabelsRange val="0"/>
                </c:ext>
                <c:ext xmlns:c16="http://schemas.microsoft.com/office/drawing/2014/chart" uri="{C3380CC4-5D6E-409C-BE32-E72D297353CC}">
                  <c16:uniqueId val="{00000008-8FD0-4F4E-AB17-6399A222802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{5629E5FA-FC8E-42B7-87AE-605E0FA89DE5}</c15:txfldGUID>
                      <c15:f>Diagramm!$I$55</c15:f>
                      <c15:dlblFieldTableCache>
                        <c:ptCount val="1"/>
                      </c15:dlblFieldTableCache>
                    </c15:dlblFTEntry>
                  </c15:dlblFieldTable>
                  <c15:showDataLabelsRange val="0"/>
                </c:ext>
                <c:ext xmlns:c16="http://schemas.microsoft.com/office/drawing/2014/chart" uri="{C3380CC4-5D6E-409C-BE32-E72D297353CC}">
                  <c16:uniqueId val="{00000009-8FD0-4F4E-AB17-6399A222802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{2FA14236-4B3B-4D91-B8C5-134997B47668}</c15:txfldGUID>
                      <c15:f>Diagramm!$I$56</c15:f>
                      <c15:dlblFieldTableCache>
                        <c:ptCount val="1"/>
                      </c15:dlblFieldTableCache>
                    </c15:dlblFTEntry>
                  </c15:dlblFieldTable>
                  <c15:showDataLabelsRange val="0"/>
                </c:ext>
                <c:ext xmlns:c16="http://schemas.microsoft.com/office/drawing/2014/chart" uri="{C3380CC4-5D6E-409C-BE32-E72D297353CC}">
                  <c16:uniqueId val="{0000000A-8FD0-4F4E-AB17-6399A222802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{5B032FD5-B15A-4F8F-A9CB-360F05A42E43}</c15:txfldGUID>
                      <c15:f>Diagramm!$I$57</c15:f>
                      <c15:dlblFieldTableCache>
                        <c:ptCount val="1"/>
                      </c15:dlblFieldTableCache>
                    </c15:dlblFTEntry>
                  </c15:dlblFieldTable>
                  <c15:showDataLabelsRange val="0"/>
                </c:ext>
                <c:ext xmlns:c16="http://schemas.microsoft.com/office/drawing/2014/chart" uri="{C3380CC4-5D6E-409C-BE32-E72D297353CC}">
                  <c16:uniqueId val="{0000000B-8FD0-4F4E-AB17-6399A222802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{E6881493-984F-4962-9A8A-0A7C877463D8}</c15:txfldGUID>
                      <c15:f>Diagramm!$I$58</c15:f>
                      <c15:dlblFieldTableCache>
                        <c:ptCount val="1"/>
                      </c15:dlblFieldTableCache>
                    </c15:dlblFTEntry>
                  </c15:dlblFieldTable>
                  <c15:showDataLabelsRange val="0"/>
                </c:ext>
                <c:ext xmlns:c16="http://schemas.microsoft.com/office/drawing/2014/chart" uri="{C3380CC4-5D6E-409C-BE32-E72D297353CC}">
                  <c16:uniqueId val="{0000000C-8FD0-4F4E-AB17-6399A222802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{B8299EE0-8C06-439F-8610-C3A8B4D068BE}</c15:txfldGUID>
                      <c15:f>Diagramm!$I$59</c15:f>
                      <c15:dlblFieldTableCache>
                        <c:ptCount val="1"/>
                      </c15:dlblFieldTableCache>
                    </c15:dlblFTEntry>
                  </c15:dlblFieldTable>
                  <c15:showDataLabelsRange val="0"/>
                </c:ext>
                <c:ext xmlns:c16="http://schemas.microsoft.com/office/drawing/2014/chart" uri="{C3380CC4-5D6E-409C-BE32-E72D297353CC}">
                  <c16:uniqueId val="{0000000D-8FD0-4F4E-AB17-6399A222802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{556C3EA5-EBAA-42FC-A514-916D7646B29B}</c15:txfldGUID>
                      <c15:f>Diagramm!$I$60</c15:f>
                      <c15:dlblFieldTableCache>
                        <c:ptCount val="1"/>
                      </c15:dlblFieldTableCache>
                    </c15:dlblFTEntry>
                  </c15:dlblFieldTable>
                  <c15:showDataLabelsRange val="0"/>
                </c:ext>
                <c:ext xmlns:c16="http://schemas.microsoft.com/office/drawing/2014/chart" uri="{C3380CC4-5D6E-409C-BE32-E72D297353CC}">
                  <c16:uniqueId val="{0000000E-8FD0-4F4E-AB17-6399A222802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{A294E579-9D24-4376-A841-8D39388B9A54}</c15:txfldGUID>
                      <c15:f>Diagramm!$I$61</c15:f>
                      <c15:dlblFieldTableCache>
                        <c:ptCount val="1"/>
                      </c15:dlblFieldTableCache>
                    </c15:dlblFTEntry>
                  </c15:dlblFieldTable>
                  <c15:showDataLabelsRange val="0"/>
                </c:ext>
                <c:ext xmlns:c16="http://schemas.microsoft.com/office/drawing/2014/chart" uri="{C3380CC4-5D6E-409C-BE32-E72D297353CC}">
                  <c16:uniqueId val="{0000000F-8FD0-4F4E-AB17-6399A222802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{E141043C-08A3-41EE-A635-C5D5F81EEB1B}</c15:txfldGUID>
                      <c15:f>Diagramm!$I$62</c15:f>
                      <c15:dlblFieldTableCache>
                        <c:ptCount val="1"/>
                      </c15:dlblFieldTableCache>
                    </c15:dlblFTEntry>
                  </c15:dlblFieldTable>
                  <c15:showDataLabelsRange val="0"/>
                </c:ext>
                <c:ext xmlns:c16="http://schemas.microsoft.com/office/drawing/2014/chart" uri="{C3380CC4-5D6E-409C-BE32-E72D297353CC}">
                  <c16:uniqueId val="{00000010-8FD0-4F4E-AB17-6399A222802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{020C68CB-24FA-4315-B4A9-4073E2A87069}</c15:txfldGUID>
                      <c15:f>Diagramm!$I$63</c15:f>
                      <c15:dlblFieldTableCache>
                        <c:ptCount val="1"/>
                      </c15:dlblFieldTableCache>
                    </c15:dlblFTEntry>
                  </c15:dlblFieldTable>
                  <c15:showDataLabelsRange val="0"/>
                </c:ext>
                <c:ext xmlns:c16="http://schemas.microsoft.com/office/drawing/2014/chart" uri="{C3380CC4-5D6E-409C-BE32-E72D297353CC}">
                  <c16:uniqueId val="{00000011-8FD0-4F4E-AB17-6399A222802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{3E0C59F1-0F9A-4F01-9C4A-57CBBEE020FB}</c15:txfldGUID>
                      <c15:f>Diagramm!$I$64</c15:f>
                      <c15:dlblFieldTableCache>
                        <c:ptCount val="1"/>
                      </c15:dlblFieldTableCache>
                    </c15:dlblFTEntry>
                  </c15:dlblFieldTable>
                  <c15:showDataLabelsRange val="0"/>
                </c:ext>
                <c:ext xmlns:c16="http://schemas.microsoft.com/office/drawing/2014/chart" uri="{C3380CC4-5D6E-409C-BE32-E72D297353CC}">
                  <c16:uniqueId val="{00000012-8FD0-4F4E-AB17-6399A222802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{7CDA12BB-AFC9-4D8A-98DD-E972AA76BE51}</c15:txfldGUID>
                      <c15:f>Diagramm!$I$65</c15:f>
                      <c15:dlblFieldTableCache>
                        <c:ptCount val="1"/>
                      </c15:dlblFieldTableCache>
                    </c15:dlblFTEntry>
                  </c15:dlblFieldTable>
                  <c15:showDataLabelsRange val="0"/>
                </c:ext>
                <c:ext xmlns:c16="http://schemas.microsoft.com/office/drawing/2014/chart" uri="{C3380CC4-5D6E-409C-BE32-E72D297353CC}">
                  <c16:uniqueId val="{00000013-8FD0-4F4E-AB17-6399A222802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{3205D2B2-40D1-44DC-8070-360C99C86325}</c15:txfldGUID>
                      <c15:f>Diagramm!$I$66</c15:f>
                      <c15:dlblFieldTableCache>
                        <c:ptCount val="1"/>
                      </c15:dlblFieldTableCache>
                    </c15:dlblFTEntry>
                  </c15:dlblFieldTable>
                  <c15:showDataLabelsRange val="0"/>
                </c:ext>
                <c:ext xmlns:c16="http://schemas.microsoft.com/office/drawing/2014/chart" uri="{C3380CC4-5D6E-409C-BE32-E72D297353CC}">
                  <c16:uniqueId val="{00000014-8FD0-4F4E-AB17-6399A222802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{BE2BEC42-BF3B-4B91-A241-A85D276835D6}</c15:txfldGUID>
                      <c15:f>Diagramm!$I$67</c15:f>
                      <c15:dlblFieldTableCache>
                        <c:ptCount val="1"/>
                      </c15:dlblFieldTableCache>
                    </c15:dlblFTEntry>
                  </c15:dlblFieldTable>
                  <c15:showDataLabelsRange val="0"/>
                </c:ext>
                <c:ext xmlns:c16="http://schemas.microsoft.com/office/drawing/2014/chart" uri="{C3380CC4-5D6E-409C-BE32-E72D297353CC}">
                  <c16:uniqueId val="{00000015-8FD0-4F4E-AB17-6399A22280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FD0-4F4E-AB17-6399A222802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{4122038B-8EEC-494E-8233-F821DDA0FBFB}</c15:txfldGUID>
                      <c15:f>Diagramm!$K$46</c15:f>
                      <c15:dlblFieldTableCache>
                        <c:ptCount val="1"/>
                      </c15:dlblFieldTableCache>
                    </c15:dlblFTEntry>
                  </c15:dlblFieldTable>
                  <c15:showDataLabelsRange val="0"/>
                </c:ext>
                <c:ext xmlns:c16="http://schemas.microsoft.com/office/drawing/2014/chart" uri="{C3380CC4-5D6E-409C-BE32-E72D297353CC}">
                  <c16:uniqueId val="{00000017-8FD0-4F4E-AB17-6399A222802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{AC41E50F-F69B-4B99-BD3E-4B7C0E33D6EC}</c15:txfldGUID>
                      <c15:f>Diagramm!$K$47</c15:f>
                      <c15:dlblFieldTableCache>
                        <c:ptCount val="1"/>
                      </c15:dlblFieldTableCache>
                    </c15:dlblFTEntry>
                  </c15:dlblFieldTable>
                  <c15:showDataLabelsRange val="0"/>
                </c:ext>
                <c:ext xmlns:c16="http://schemas.microsoft.com/office/drawing/2014/chart" uri="{C3380CC4-5D6E-409C-BE32-E72D297353CC}">
                  <c16:uniqueId val="{00000018-8FD0-4F4E-AB17-6399A222802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{66B78819-A7BA-4AA1-B671-D30B63B876C0}</c15:txfldGUID>
                      <c15:f>Diagramm!$K$48</c15:f>
                      <c15:dlblFieldTableCache>
                        <c:ptCount val="1"/>
                      </c15:dlblFieldTableCache>
                    </c15:dlblFTEntry>
                  </c15:dlblFieldTable>
                  <c15:showDataLabelsRange val="0"/>
                </c:ext>
                <c:ext xmlns:c16="http://schemas.microsoft.com/office/drawing/2014/chart" uri="{C3380CC4-5D6E-409C-BE32-E72D297353CC}">
                  <c16:uniqueId val="{00000019-8FD0-4F4E-AB17-6399A222802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{FCFC9D3B-E1C9-4EC0-AB50-8F5A73CDC731}</c15:txfldGUID>
                      <c15:f>Diagramm!$K$49</c15:f>
                      <c15:dlblFieldTableCache>
                        <c:ptCount val="1"/>
                      </c15:dlblFieldTableCache>
                    </c15:dlblFTEntry>
                  </c15:dlblFieldTable>
                  <c15:showDataLabelsRange val="0"/>
                </c:ext>
                <c:ext xmlns:c16="http://schemas.microsoft.com/office/drawing/2014/chart" uri="{C3380CC4-5D6E-409C-BE32-E72D297353CC}">
                  <c16:uniqueId val="{0000001A-8FD0-4F4E-AB17-6399A222802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{E8584C94-38B4-4285-8CE6-1A22C92B12BE}</c15:txfldGUID>
                      <c15:f>Diagramm!$K$50</c15:f>
                      <c15:dlblFieldTableCache>
                        <c:ptCount val="1"/>
                      </c15:dlblFieldTableCache>
                    </c15:dlblFTEntry>
                  </c15:dlblFieldTable>
                  <c15:showDataLabelsRange val="0"/>
                </c:ext>
                <c:ext xmlns:c16="http://schemas.microsoft.com/office/drawing/2014/chart" uri="{C3380CC4-5D6E-409C-BE32-E72D297353CC}">
                  <c16:uniqueId val="{0000001B-8FD0-4F4E-AB17-6399A222802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{12F02D3F-85C1-4C5A-81AF-74769B44B2AC}</c15:txfldGUID>
                      <c15:f>Diagramm!$K$51</c15:f>
                      <c15:dlblFieldTableCache>
                        <c:ptCount val="1"/>
                      </c15:dlblFieldTableCache>
                    </c15:dlblFTEntry>
                  </c15:dlblFieldTable>
                  <c15:showDataLabelsRange val="0"/>
                </c:ext>
                <c:ext xmlns:c16="http://schemas.microsoft.com/office/drawing/2014/chart" uri="{C3380CC4-5D6E-409C-BE32-E72D297353CC}">
                  <c16:uniqueId val="{0000001C-8FD0-4F4E-AB17-6399A222802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{878196CB-BCD5-479D-9B5C-2C8BBFAC3B0D}</c15:txfldGUID>
                      <c15:f>Diagramm!$K$52</c15:f>
                      <c15:dlblFieldTableCache>
                        <c:ptCount val="1"/>
                      </c15:dlblFieldTableCache>
                    </c15:dlblFTEntry>
                  </c15:dlblFieldTable>
                  <c15:showDataLabelsRange val="0"/>
                </c:ext>
                <c:ext xmlns:c16="http://schemas.microsoft.com/office/drawing/2014/chart" uri="{C3380CC4-5D6E-409C-BE32-E72D297353CC}">
                  <c16:uniqueId val="{0000001D-8FD0-4F4E-AB17-6399A222802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{7E52A255-2A0B-4DFD-A837-F1E443911DBA}</c15:txfldGUID>
                      <c15:f>Diagramm!$K$53</c15:f>
                      <c15:dlblFieldTableCache>
                        <c:ptCount val="1"/>
                      </c15:dlblFieldTableCache>
                    </c15:dlblFTEntry>
                  </c15:dlblFieldTable>
                  <c15:showDataLabelsRange val="0"/>
                </c:ext>
                <c:ext xmlns:c16="http://schemas.microsoft.com/office/drawing/2014/chart" uri="{C3380CC4-5D6E-409C-BE32-E72D297353CC}">
                  <c16:uniqueId val="{0000001E-8FD0-4F4E-AB17-6399A222802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{4E494775-6E0C-4B15-B161-FBA694394E88}</c15:txfldGUID>
                      <c15:f>Diagramm!$K$54</c15:f>
                      <c15:dlblFieldTableCache>
                        <c:ptCount val="1"/>
                      </c15:dlblFieldTableCache>
                    </c15:dlblFTEntry>
                  </c15:dlblFieldTable>
                  <c15:showDataLabelsRange val="0"/>
                </c:ext>
                <c:ext xmlns:c16="http://schemas.microsoft.com/office/drawing/2014/chart" uri="{C3380CC4-5D6E-409C-BE32-E72D297353CC}">
                  <c16:uniqueId val="{0000001F-8FD0-4F4E-AB17-6399A222802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{56A121BD-C4B2-455F-A947-77A30A9A6BDD}</c15:txfldGUID>
                      <c15:f>Diagramm!$K$55</c15:f>
                      <c15:dlblFieldTableCache>
                        <c:ptCount val="1"/>
                      </c15:dlblFieldTableCache>
                    </c15:dlblFTEntry>
                  </c15:dlblFieldTable>
                  <c15:showDataLabelsRange val="0"/>
                </c:ext>
                <c:ext xmlns:c16="http://schemas.microsoft.com/office/drawing/2014/chart" uri="{C3380CC4-5D6E-409C-BE32-E72D297353CC}">
                  <c16:uniqueId val="{00000020-8FD0-4F4E-AB17-6399A222802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{F75BE910-60A4-492D-945E-31AE41755887}</c15:txfldGUID>
                      <c15:f>Diagramm!$K$56</c15:f>
                      <c15:dlblFieldTableCache>
                        <c:ptCount val="1"/>
                      </c15:dlblFieldTableCache>
                    </c15:dlblFTEntry>
                  </c15:dlblFieldTable>
                  <c15:showDataLabelsRange val="0"/>
                </c:ext>
                <c:ext xmlns:c16="http://schemas.microsoft.com/office/drawing/2014/chart" uri="{C3380CC4-5D6E-409C-BE32-E72D297353CC}">
                  <c16:uniqueId val="{00000021-8FD0-4F4E-AB17-6399A222802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{375746CE-BC59-4A97-B8E0-B0B427BD7997}</c15:txfldGUID>
                      <c15:f>Diagramm!$K$57</c15:f>
                      <c15:dlblFieldTableCache>
                        <c:ptCount val="1"/>
                      </c15:dlblFieldTableCache>
                    </c15:dlblFTEntry>
                  </c15:dlblFieldTable>
                  <c15:showDataLabelsRange val="0"/>
                </c:ext>
                <c:ext xmlns:c16="http://schemas.microsoft.com/office/drawing/2014/chart" uri="{C3380CC4-5D6E-409C-BE32-E72D297353CC}">
                  <c16:uniqueId val="{00000022-8FD0-4F4E-AB17-6399A222802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{06372369-91E2-46F1-AEEA-B32B863CCF8F}</c15:txfldGUID>
                      <c15:f>Diagramm!$K$58</c15:f>
                      <c15:dlblFieldTableCache>
                        <c:ptCount val="1"/>
                      </c15:dlblFieldTableCache>
                    </c15:dlblFTEntry>
                  </c15:dlblFieldTable>
                  <c15:showDataLabelsRange val="0"/>
                </c:ext>
                <c:ext xmlns:c16="http://schemas.microsoft.com/office/drawing/2014/chart" uri="{C3380CC4-5D6E-409C-BE32-E72D297353CC}">
                  <c16:uniqueId val="{00000023-8FD0-4F4E-AB17-6399A222802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{8D564C2A-80A2-4C77-8280-5BEBB1F02055}</c15:txfldGUID>
                      <c15:f>Diagramm!$K$59</c15:f>
                      <c15:dlblFieldTableCache>
                        <c:ptCount val="1"/>
                      </c15:dlblFieldTableCache>
                    </c15:dlblFTEntry>
                  </c15:dlblFieldTable>
                  <c15:showDataLabelsRange val="0"/>
                </c:ext>
                <c:ext xmlns:c16="http://schemas.microsoft.com/office/drawing/2014/chart" uri="{C3380CC4-5D6E-409C-BE32-E72D297353CC}">
                  <c16:uniqueId val="{00000024-8FD0-4F4E-AB17-6399A222802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{64E915CE-4A71-4D24-82CF-27FFFFD6DB42}</c15:txfldGUID>
                      <c15:f>Diagramm!$K$60</c15:f>
                      <c15:dlblFieldTableCache>
                        <c:ptCount val="1"/>
                      </c15:dlblFieldTableCache>
                    </c15:dlblFTEntry>
                  </c15:dlblFieldTable>
                  <c15:showDataLabelsRange val="0"/>
                </c:ext>
                <c:ext xmlns:c16="http://schemas.microsoft.com/office/drawing/2014/chart" uri="{C3380CC4-5D6E-409C-BE32-E72D297353CC}">
                  <c16:uniqueId val="{00000025-8FD0-4F4E-AB17-6399A222802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{DD0A6DAC-2A71-41A9-92CE-CEA4F04A6056}</c15:txfldGUID>
                      <c15:f>Diagramm!$K$61</c15:f>
                      <c15:dlblFieldTableCache>
                        <c:ptCount val="1"/>
                      </c15:dlblFieldTableCache>
                    </c15:dlblFTEntry>
                  </c15:dlblFieldTable>
                  <c15:showDataLabelsRange val="0"/>
                </c:ext>
                <c:ext xmlns:c16="http://schemas.microsoft.com/office/drawing/2014/chart" uri="{C3380CC4-5D6E-409C-BE32-E72D297353CC}">
                  <c16:uniqueId val="{00000026-8FD0-4F4E-AB17-6399A222802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{931CFCDA-13BE-4616-8E00-70D1443EE02E}</c15:txfldGUID>
                      <c15:f>Diagramm!$K$62</c15:f>
                      <c15:dlblFieldTableCache>
                        <c:ptCount val="1"/>
                      </c15:dlblFieldTableCache>
                    </c15:dlblFTEntry>
                  </c15:dlblFieldTable>
                  <c15:showDataLabelsRange val="0"/>
                </c:ext>
                <c:ext xmlns:c16="http://schemas.microsoft.com/office/drawing/2014/chart" uri="{C3380CC4-5D6E-409C-BE32-E72D297353CC}">
                  <c16:uniqueId val="{00000027-8FD0-4F4E-AB17-6399A222802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{CCF4C841-8E7B-480B-8CBA-42001D50B6A2}</c15:txfldGUID>
                      <c15:f>Diagramm!$K$63</c15:f>
                      <c15:dlblFieldTableCache>
                        <c:ptCount val="1"/>
                      </c15:dlblFieldTableCache>
                    </c15:dlblFTEntry>
                  </c15:dlblFieldTable>
                  <c15:showDataLabelsRange val="0"/>
                </c:ext>
                <c:ext xmlns:c16="http://schemas.microsoft.com/office/drawing/2014/chart" uri="{C3380CC4-5D6E-409C-BE32-E72D297353CC}">
                  <c16:uniqueId val="{00000028-8FD0-4F4E-AB17-6399A222802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{02724621-E72C-4030-85C0-6AD187AD1D1C}</c15:txfldGUID>
                      <c15:f>Diagramm!$K$64</c15:f>
                      <c15:dlblFieldTableCache>
                        <c:ptCount val="1"/>
                      </c15:dlblFieldTableCache>
                    </c15:dlblFTEntry>
                  </c15:dlblFieldTable>
                  <c15:showDataLabelsRange val="0"/>
                </c:ext>
                <c:ext xmlns:c16="http://schemas.microsoft.com/office/drawing/2014/chart" uri="{C3380CC4-5D6E-409C-BE32-E72D297353CC}">
                  <c16:uniqueId val="{00000029-8FD0-4F4E-AB17-6399A222802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{21C8D064-9D43-486D-BDC5-62DFB3DBAD9F}</c15:txfldGUID>
                      <c15:f>Diagramm!$K$65</c15:f>
                      <c15:dlblFieldTableCache>
                        <c:ptCount val="1"/>
                      </c15:dlblFieldTableCache>
                    </c15:dlblFTEntry>
                  </c15:dlblFieldTable>
                  <c15:showDataLabelsRange val="0"/>
                </c:ext>
                <c:ext xmlns:c16="http://schemas.microsoft.com/office/drawing/2014/chart" uri="{C3380CC4-5D6E-409C-BE32-E72D297353CC}">
                  <c16:uniqueId val="{0000002A-8FD0-4F4E-AB17-6399A222802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{96D5F083-1A7F-494C-84F3-FA3CC84D114D}</c15:txfldGUID>
                      <c15:f>Diagramm!$K$66</c15:f>
                      <c15:dlblFieldTableCache>
                        <c:ptCount val="1"/>
                      </c15:dlblFieldTableCache>
                    </c15:dlblFTEntry>
                  </c15:dlblFieldTable>
                  <c15:showDataLabelsRange val="0"/>
                </c:ext>
                <c:ext xmlns:c16="http://schemas.microsoft.com/office/drawing/2014/chart" uri="{C3380CC4-5D6E-409C-BE32-E72D297353CC}">
                  <c16:uniqueId val="{0000002B-8FD0-4F4E-AB17-6399A222802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{D1806AA2-7AF4-4342-95CA-AAE90E4350AF}</c15:txfldGUID>
                      <c15:f>Diagramm!$K$67</c15:f>
                      <c15:dlblFieldTableCache>
                        <c:ptCount val="1"/>
                      </c15:dlblFieldTableCache>
                    </c15:dlblFTEntry>
                  </c15:dlblFieldTable>
                  <c15:showDataLabelsRange val="0"/>
                </c:ext>
                <c:ext xmlns:c16="http://schemas.microsoft.com/office/drawing/2014/chart" uri="{C3380CC4-5D6E-409C-BE32-E72D297353CC}">
                  <c16:uniqueId val="{0000002C-8FD0-4F4E-AB17-6399A222802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FD0-4F4E-AB17-6399A222802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{9DB73360-AF67-4AFA-852A-19652A3715CB}</c15:txfldGUID>
                      <c15:f>Diagramm!$J$46</c15:f>
                      <c15:dlblFieldTableCache>
                        <c:ptCount val="1"/>
                      </c15:dlblFieldTableCache>
                    </c15:dlblFTEntry>
                  </c15:dlblFieldTable>
                  <c15:showDataLabelsRange val="0"/>
                </c:ext>
                <c:ext xmlns:c16="http://schemas.microsoft.com/office/drawing/2014/chart" uri="{C3380CC4-5D6E-409C-BE32-E72D297353CC}">
                  <c16:uniqueId val="{0000002E-8FD0-4F4E-AB17-6399A222802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{9451A2F2-EC73-4873-B75F-E792376F279B}</c15:txfldGUID>
                      <c15:f>Diagramm!$J$47</c15:f>
                      <c15:dlblFieldTableCache>
                        <c:ptCount val="1"/>
                      </c15:dlblFieldTableCache>
                    </c15:dlblFTEntry>
                  </c15:dlblFieldTable>
                  <c15:showDataLabelsRange val="0"/>
                </c:ext>
                <c:ext xmlns:c16="http://schemas.microsoft.com/office/drawing/2014/chart" uri="{C3380CC4-5D6E-409C-BE32-E72D297353CC}">
                  <c16:uniqueId val="{0000002F-8FD0-4F4E-AB17-6399A222802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{1DF67DAB-A121-4BFD-9018-1423E4B220F4}</c15:txfldGUID>
                      <c15:f>Diagramm!$J$48</c15:f>
                      <c15:dlblFieldTableCache>
                        <c:ptCount val="1"/>
                      </c15:dlblFieldTableCache>
                    </c15:dlblFTEntry>
                  </c15:dlblFieldTable>
                  <c15:showDataLabelsRange val="0"/>
                </c:ext>
                <c:ext xmlns:c16="http://schemas.microsoft.com/office/drawing/2014/chart" uri="{C3380CC4-5D6E-409C-BE32-E72D297353CC}">
                  <c16:uniqueId val="{00000030-8FD0-4F4E-AB17-6399A222802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{FDB841AE-8474-4E74-BA77-D8CE5BA45EFF}</c15:txfldGUID>
                      <c15:f>Diagramm!$J$49</c15:f>
                      <c15:dlblFieldTableCache>
                        <c:ptCount val="1"/>
                      </c15:dlblFieldTableCache>
                    </c15:dlblFTEntry>
                  </c15:dlblFieldTable>
                  <c15:showDataLabelsRange val="0"/>
                </c:ext>
                <c:ext xmlns:c16="http://schemas.microsoft.com/office/drawing/2014/chart" uri="{C3380CC4-5D6E-409C-BE32-E72D297353CC}">
                  <c16:uniqueId val="{00000031-8FD0-4F4E-AB17-6399A222802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{ACBD520A-C00E-485C-B046-3CC67C51F2A5}</c15:txfldGUID>
                      <c15:f>Diagramm!$J$50</c15:f>
                      <c15:dlblFieldTableCache>
                        <c:ptCount val="1"/>
                      </c15:dlblFieldTableCache>
                    </c15:dlblFTEntry>
                  </c15:dlblFieldTable>
                  <c15:showDataLabelsRange val="0"/>
                </c:ext>
                <c:ext xmlns:c16="http://schemas.microsoft.com/office/drawing/2014/chart" uri="{C3380CC4-5D6E-409C-BE32-E72D297353CC}">
                  <c16:uniqueId val="{00000032-8FD0-4F4E-AB17-6399A222802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{F0886E64-4BD3-44FF-965F-949F16AB2A2C}</c15:txfldGUID>
                      <c15:f>Diagramm!$J$51</c15:f>
                      <c15:dlblFieldTableCache>
                        <c:ptCount val="1"/>
                      </c15:dlblFieldTableCache>
                    </c15:dlblFTEntry>
                  </c15:dlblFieldTable>
                  <c15:showDataLabelsRange val="0"/>
                </c:ext>
                <c:ext xmlns:c16="http://schemas.microsoft.com/office/drawing/2014/chart" uri="{C3380CC4-5D6E-409C-BE32-E72D297353CC}">
                  <c16:uniqueId val="{00000033-8FD0-4F4E-AB17-6399A222802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{2D3A9002-4A85-401B-96DA-7491983A25C0}</c15:txfldGUID>
                      <c15:f>Diagramm!$J$52</c15:f>
                      <c15:dlblFieldTableCache>
                        <c:ptCount val="1"/>
                      </c15:dlblFieldTableCache>
                    </c15:dlblFTEntry>
                  </c15:dlblFieldTable>
                  <c15:showDataLabelsRange val="0"/>
                </c:ext>
                <c:ext xmlns:c16="http://schemas.microsoft.com/office/drawing/2014/chart" uri="{C3380CC4-5D6E-409C-BE32-E72D297353CC}">
                  <c16:uniqueId val="{00000034-8FD0-4F4E-AB17-6399A222802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{BB1FA70C-D0C4-4A75-B45F-70E1596D5A1D}</c15:txfldGUID>
                      <c15:f>Diagramm!$J$53</c15:f>
                      <c15:dlblFieldTableCache>
                        <c:ptCount val="1"/>
                      </c15:dlblFieldTableCache>
                    </c15:dlblFTEntry>
                  </c15:dlblFieldTable>
                  <c15:showDataLabelsRange val="0"/>
                </c:ext>
                <c:ext xmlns:c16="http://schemas.microsoft.com/office/drawing/2014/chart" uri="{C3380CC4-5D6E-409C-BE32-E72D297353CC}">
                  <c16:uniqueId val="{00000035-8FD0-4F4E-AB17-6399A222802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{2D8E8F93-8A68-4158-9C9A-B3ACBBC0CB92}</c15:txfldGUID>
                      <c15:f>Diagramm!$J$54</c15:f>
                      <c15:dlblFieldTableCache>
                        <c:ptCount val="1"/>
                      </c15:dlblFieldTableCache>
                    </c15:dlblFTEntry>
                  </c15:dlblFieldTable>
                  <c15:showDataLabelsRange val="0"/>
                </c:ext>
                <c:ext xmlns:c16="http://schemas.microsoft.com/office/drawing/2014/chart" uri="{C3380CC4-5D6E-409C-BE32-E72D297353CC}">
                  <c16:uniqueId val="{00000036-8FD0-4F4E-AB17-6399A222802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{1B75C335-D4E5-4267-92F0-89CC8645E8EE}</c15:txfldGUID>
                      <c15:f>Diagramm!$J$55</c15:f>
                      <c15:dlblFieldTableCache>
                        <c:ptCount val="1"/>
                      </c15:dlblFieldTableCache>
                    </c15:dlblFTEntry>
                  </c15:dlblFieldTable>
                  <c15:showDataLabelsRange val="0"/>
                </c:ext>
                <c:ext xmlns:c16="http://schemas.microsoft.com/office/drawing/2014/chart" uri="{C3380CC4-5D6E-409C-BE32-E72D297353CC}">
                  <c16:uniqueId val="{00000037-8FD0-4F4E-AB17-6399A222802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{A817CA2B-44FD-4E7B-8813-6490F8FEA4DA}</c15:txfldGUID>
                      <c15:f>Diagramm!$J$56</c15:f>
                      <c15:dlblFieldTableCache>
                        <c:ptCount val="1"/>
                      </c15:dlblFieldTableCache>
                    </c15:dlblFTEntry>
                  </c15:dlblFieldTable>
                  <c15:showDataLabelsRange val="0"/>
                </c:ext>
                <c:ext xmlns:c16="http://schemas.microsoft.com/office/drawing/2014/chart" uri="{C3380CC4-5D6E-409C-BE32-E72D297353CC}">
                  <c16:uniqueId val="{00000038-8FD0-4F4E-AB17-6399A222802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{C2BC84C3-82A2-41F3-8372-BEE07872283D}</c15:txfldGUID>
                      <c15:f>Diagramm!$J$57</c15:f>
                      <c15:dlblFieldTableCache>
                        <c:ptCount val="1"/>
                      </c15:dlblFieldTableCache>
                    </c15:dlblFTEntry>
                  </c15:dlblFieldTable>
                  <c15:showDataLabelsRange val="0"/>
                </c:ext>
                <c:ext xmlns:c16="http://schemas.microsoft.com/office/drawing/2014/chart" uri="{C3380CC4-5D6E-409C-BE32-E72D297353CC}">
                  <c16:uniqueId val="{00000039-8FD0-4F4E-AB17-6399A222802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{13A4E700-BF40-4884-9987-B616FE98FC90}</c15:txfldGUID>
                      <c15:f>Diagramm!$J$58</c15:f>
                      <c15:dlblFieldTableCache>
                        <c:ptCount val="1"/>
                      </c15:dlblFieldTableCache>
                    </c15:dlblFTEntry>
                  </c15:dlblFieldTable>
                  <c15:showDataLabelsRange val="0"/>
                </c:ext>
                <c:ext xmlns:c16="http://schemas.microsoft.com/office/drawing/2014/chart" uri="{C3380CC4-5D6E-409C-BE32-E72D297353CC}">
                  <c16:uniqueId val="{0000003A-8FD0-4F4E-AB17-6399A222802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{EBBD9A35-2E5F-4E3E-B9DF-32316DF8D4DC}</c15:txfldGUID>
                      <c15:f>Diagramm!$J$59</c15:f>
                      <c15:dlblFieldTableCache>
                        <c:ptCount val="1"/>
                      </c15:dlblFieldTableCache>
                    </c15:dlblFTEntry>
                  </c15:dlblFieldTable>
                  <c15:showDataLabelsRange val="0"/>
                </c:ext>
                <c:ext xmlns:c16="http://schemas.microsoft.com/office/drawing/2014/chart" uri="{C3380CC4-5D6E-409C-BE32-E72D297353CC}">
                  <c16:uniqueId val="{0000003B-8FD0-4F4E-AB17-6399A222802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{AE75A717-4D95-4B88-A777-8061B5B7499A}</c15:txfldGUID>
                      <c15:f>Diagramm!$J$60</c15:f>
                      <c15:dlblFieldTableCache>
                        <c:ptCount val="1"/>
                      </c15:dlblFieldTableCache>
                    </c15:dlblFTEntry>
                  </c15:dlblFieldTable>
                  <c15:showDataLabelsRange val="0"/>
                </c:ext>
                <c:ext xmlns:c16="http://schemas.microsoft.com/office/drawing/2014/chart" uri="{C3380CC4-5D6E-409C-BE32-E72D297353CC}">
                  <c16:uniqueId val="{0000003C-8FD0-4F4E-AB17-6399A222802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{764B683E-9D74-4FDF-AC74-0392FA843264}</c15:txfldGUID>
                      <c15:f>Diagramm!$J$61</c15:f>
                      <c15:dlblFieldTableCache>
                        <c:ptCount val="1"/>
                      </c15:dlblFieldTableCache>
                    </c15:dlblFTEntry>
                  </c15:dlblFieldTable>
                  <c15:showDataLabelsRange val="0"/>
                </c:ext>
                <c:ext xmlns:c16="http://schemas.microsoft.com/office/drawing/2014/chart" uri="{C3380CC4-5D6E-409C-BE32-E72D297353CC}">
                  <c16:uniqueId val="{0000003D-8FD0-4F4E-AB17-6399A222802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{6693EB77-57AB-46D3-8BE6-F7B47695D0D7}</c15:txfldGUID>
                      <c15:f>Diagramm!$J$62</c15:f>
                      <c15:dlblFieldTableCache>
                        <c:ptCount val="1"/>
                      </c15:dlblFieldTableCache>
                    </c15:dlblFTEntry>
                  </c15:dlblFieldTable>
                  <c15:showDataLabelsRange val="0"/>
                </c:ext>
                <c:ext xmlns:c16="http://schemas.microsoft.com/office/drawing/2014/chart" uri="{C3380CC4-5D6E-409C-BE32-E72D297353CC}">
                  <c16:uniqueId val="{0000003E-8FD0-4F4E-AB17-6399A222802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{863F0345-2EE8-42A5-80DB-25DB3E1E77E7}</c15:txfldGUID>
                      <c15:f>Diagramm!$J$63</c15:f>
                      <c15:dlblFieldTableCache>
                        <c:ptCount val="1"/>
                      </c15:dlblFieldTableCache>
                    </c15:dlblFTEntry>
                  </c15:dlblFieldTable>
                  <c15:showDataLabelsRange val="0"/>
                </c:ext>
                <c:ext xmlns:c16="http://schemas.microsoft.com/office/drawing/2014/chart" uri="{C3380CC4-5D6E-409C-BE32-E72D297353CC}">
                  <c16:uniqueId val="{0000003F-8FD0-4F4E-AB17-6399A222802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{E031B36F-FEF5-459F-AA35-FE989D8E77AB}</c15:txfldGUID>
                      <c15:f>Diagramm!$J$64</c15:f>
                      <c15:dlblFieldTableCache>
                        <c:ptCount val="1"/>
                      </c15:dlblFieldTableCache>
                    </c15:dlblFTEntry>
                  </c15:dlblFieldTable>
                  <c15:showDataLabelsRange val="0"/>
                </c:ext>
                <c:ext xmlns:c16="http://schemas.microsoft.com/office/drawing/2014/chart" uri="{C3380CC4-5D6E-409C-BE32-E72D297353CC}">
                  <c16:uniqueId val="{00000040-8FD0-4F4E-AB17-6399A222802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{6B4A9008-9D7D-4D65-A77D-4228364F20FC}</c15:txfldGUID>
                      <c15:f>Diagramm!$J$65</c15:f>
                      <c15:dlblFieldTableCache>
                        <c:ptCount val="1"/>
                      </c15:dlblFieldTableCache>
                    </c15:dlblFTEntry>
                  </c15:dlblFieldTable>
                  <c15:showDataLabelsRange val="0"/>
                </c:ext>
                <c:ext xmlns:c16="http://schemas.microsoft.com/office/drawing/2014/chart" uri="{C3380CC4-5D6E-409C-BE32-E72D297353CC}">
                  <c16:uniqueId val="{00000041-8FD0-4F4E-AB17-6399A222802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{3CEEB017-B448-49E4-B77D-AC3A09F6294F}</c15:txfldGUID>
                      <c15:f>Diagramm!$J$66</c15:f>
                      <c15:dlblFieldTableCache>
                        <c:ptCount val="1"/>
                      </c15:dlblFieldTableCache>
                    </c15:dlblFTEntry>
                  </c15:dlblFieldTable>
                  <c15:showDataLabelsRange val="0"/>
                </c:ext>
                <c:ext xmlns:c16="http://schemas.microsoft.com/office/drawing/2014/chart" uri="{C3380CC4-5D6E-409C-BE32-E72D297353CC}">
                  <c16:uniqueId val="{00000042-8FD0-4F4E-AB17-6399A222802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{FFD8E86B-4BAD-46D8-8319-F6ACE6C4B96E}</c15:txfldGUID>
                      <c15:f>Diagramm!$J$67</c15:f>
                      <c15:dlblFieldTableCache>
                        <c:ptCount val="1"/>
                      </c15:dlblFieldTableCache>
                    </c15:dlblFTEntry>
                  </c15:dlblFieldTable>
                  <c15:showDataLabelsRange val="0"/>
                </c:ext>
                <c:ext xmlns:c16="http://schemas.microsoft.com/office/drawing/2014/chart" uri="{C3380CC4-5D6E-409C-BE32-E72D297353CC}">
                  <c16:uniqueId val="{00000043-8FD0-4F4E-AB17-6399A222802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FD0-4F4E-AB17-6399A222802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8D-4E05-AC3F-DB4D4CA91E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8D-4E05-AC3F-DB4D4CA91E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8D-4E05-AC3F-DB4D4CA91E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8D-4E05-AC3F-DB4D4CA91E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8D-4E05-AC3F-DB4D4CA91E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8D-4E05-AC3F-DB4D4CA91E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8D-4E05-AC3F-DB4D4CA91E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8D-4E05-AC3F-DB4D4CA91E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B8D-4E05-AC3F-DB4D4CA91E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B8D-4E05-AC3F-DB4D4CA91E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B8D-4E05-AC3F-DB4D4CA91E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B8D-4E05-AC3F-DB4D4CA91E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B8D-4E05-AC3F-DB4D4CA91E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B8D-4E05-AC3F-DB4D4CA91E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B8D-4E05-AC3F-DB4D4CA91E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B8D-4E05-AC3F-DB4D4CA91E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B8D-4E05-AC3F-DB4D4CA91E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B8D-4E05-AC3F-DB4D4CA91E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B8D-4E05-AC3F-DB4D4CA91E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B8D-4E05-AC3F-DB4D4CA91E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B8D-4E05-AC3F-DB4D4CA91E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B8D-4E05-AC3F-DB4D4CA91E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B8D-4E05-AC3F-DB4D4CA91EA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B8D-4E05-AC3F-DB4D4CA91E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1B8D-4E05-AC3F-DB4D4CA91E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B8D-4E05-AC3F-DB4D4CA91E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B8D-4E05-AC3F-DB4D4CA91E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B8D-4E05-AC3F-DB4D4CA91E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B8D-4E05-AC3F-DB4D4CA91E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B8D-4E05-AC3F-DB4D4CA91E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B8D-4E05-AC3F-DB4D4CA91E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B8D-4E05-AC3F-DB4D4CA91E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B8D-4E05-AC3F-DB4D4CA91E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B8D-4E05-AC3F-DB4D4CA91E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B8D-4E05-AC3F-DB4D4CA91E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B8D-4E05-AC3F-DB4D4CA91E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B8D-4E05-AC3F-DB4D4CA91E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B8D-4E05-AC3F-DB4D4CA91E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B8D-4E05-AC3F-DB4D4CA91E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B8D-4E05-AC3F-DB4D4CA91E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1B8D-4E05-AC3F-DB4D4CA91E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1B8D-4E05-AC3F-DB4D4CA91E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1B8D-4E05-AC3F-DB4D4CA91E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1B8D-4E05-AC3F-DB4D4CA91E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1B8D-4E05-AC3F-DB4D4CA91EA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B8D-4E05-AC3F-DB4D4CA91EA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1B8D-4E05-AC3F-DB4D4CA91E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1B8D-4E05-AC3F-DB4D4CA91E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1B8D-4E05-AC3F-DB4D4CA91E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1B8D-4E05-AC3F-DB4D4CA91E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1B8D-4E05-AC3F-DB4D4CA91E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1B8D-4E05-AC3F-DB4D4CA91E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1B8D-4E05-AC3F-DB4D4CA91E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1B8D-4E05-AC3F-DB4D4CA91E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1B8D-4E05-AC3F-DB4D4CA91E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1B8D-4E05-AC3F-DB4D4CA91E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1B8D-4E05-AC3F-DB4D4CA91E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1B8D-4E05-AC3F-DB4D4CA91E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B8D-4E05-AC3F-DB4D4CA91E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B8D-4E05-AC3F-DB4D4CA91E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B8D-4E05-AC3F-DB4D4CA91E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B8D-4E05-AC3F-DB4D4CA91E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B8D-4E05-AC3F-DB4D4CA91E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B8D-4E05-AC3F-DB4D4CA91E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B8D-4E05-AC3F-DB4D4CA91E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B8D-4E05-AC3F-DB4D4CA91E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B8D-4E05-AC3F-DB4D4CA91E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B8D-4E05-AC3F-DB4D4CA91E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B8D-4E05-AC3F-DB4D4CA91EA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100.57204000164617</c:v>
                </c:pt>
                <c:pt idx="2">
                  <c:v>101.695543026462</c:v>
                </c:pt>
                <c:pt idx="3">
                  <c:v>99.571998847689201</c:v>
                </c:pt>
                <c:pt idx="4">
                  <c:v>100.27161611588954</c:v>
                </c:pt>
                <c:pt idx="5">
                  <c:v>101.61323511255607</c:v>
                </c:pt>
                <c:pt idx="6">
                  <c:v>103.37462447014281</c:v>
                </c:pt>
                <c:pt idx="7">
                  <c:v>101.92600518539858</c:v>
                </c:pt>
                <c:pt idx="8">
                  <c:v>102.15646734433517</c:v>
                </c:pt>
                <c:pt idx="9">
                  <c:v>103.16062389398741</c:v>
                </c:pt>
                <c:pt idx="10">
                  <c:v>105.1771677846825</c:v>
                </c:pt>
                <c:pt idx="11">
                  <c:v>104.13185727807728</c:v>
                </c:pt>
                <c:pt idx="12">
                  <c:v>104.14420346516317</c:v>
                </c:pt>
                <c:pt idx="13">
                  <c:v>105.2841680727602</c:v>
                </c:pt>
                <c:pt idx="14">
                  <c:v>106.67517181777029</c:v>
                </c:pt>
                <c:pt idx="15">
                  <c:v>105.6915922465945</c:v>
                </c:pt>
                <c:pt idx="16">
                  <c:v>105.93028519692169</c:v>
                </c:pt>
                <c:pt idx="17">
                  <c:v>106.59286390386436</c:v>
                </c:pt>
                <c:pt idx="18">
                  <c:v>108.12379110251452</c:v>
                </c:pt>
                <c:pt idx="19">
                  <c:v>107.26778879789292</c:v>
                </c:pt>
                <c:pt idx="20">
                  <c:v>106.78628750154327</c:v>
                </c:pt>
                <c:pt idx="21">
                  <c:v>107.00028807769868</c:v>
                </c:pt>
                <c:pt idx="22">
                  <c:v>107.5105971439154</c:v>
                </c:pt>
                <c:pt idx="23">
                  <c:v>104.51047368204453</c:v>
                </c:pt>
                <c:pt idx="24">
                  <c:v>105.24712951150252</c:v>
                </c:pt>
              </c:numCache>
            </c:numRef>
          </c:val>
          <c:smooth val="0"/>
          <c:extLst>
            <c:ext xmlns:c16="http://schemas.microsoft.com/office/drawing/2014/chart" uri="{C3380CC4-5D6E-409C-BE32-E72D297353CC}">
              <c16:uniqueId val="{00000000-2A88-46E3-BC78-AF878A6323D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103.64842454394693</c:v>
                </c:pt>
                <c:pt idx="2">
                  <c:v>105.74903261470425</c:v>
                </c:pt>
                <c:pt idx="3">
                  <c:v>104.09065782200111</c:v>
                </c:pt>
                <c:pt idx="4">
                  <c:v>104.03537866224433</c:v>
                </c:pt>
                <c:pt idx="5">
                  <c:v>107.7943615257048</c:v>
                </c:pt>
                <c:pt idx="6">
                  <c:v>106.79933665008292</c:v>
                </c:pt>
                <c:pt idx="7">
                  <c:v>105.58319513543395</c:v>
                </c:pt>
                <c:pt idx="8">
                  <c:v>105.30679933665009</c:v>
                </c:pt>
                <c:pt idx="9">
                  <c:v>109.17634051962411</c:v>
                </c:pt>
                <c:pt idx="10">
                  <c:v>109.72913211719182</c:v>
                </c:pt>
                <c:pt idx="11">
                  <c:v>112.16141514648976</c:v>
                </c:pt>
                <c:pt idx="12">
                  <c:v>111.38750690989497</c:v>
                </c:pt>
                <c:pt idx="13">
                  <c:v>113.81978993919293</c:v>
                </c:pt>
                <c:pt idx="14">
                  <c:v>115.75456053067994</c:v>
                </c:pt>
                <c:pt idx="15">
                  <c:v>118.5185185185185</c:v>
                </c:pt>
                <c:pt idx="16">
                  <c:v>116.08623548922057</c:v>
                </c:pt>
                <c:pt idx="17">
                  <c:v>119.67938087341072</c:v>
                </c:pt>
                <c:pt idx="18">
                  <c:v>119.51354339414041</c:v>
                </c:pt>
                <c:pt idx="19">
                  <c:v>120.39800995024876</c:v>
                </c:pt>
                <c:pt idx="20">
                  <c:v>121.28247650635711</c:v>
                </c:pt>
                <c:pt idx="21">
                  <c:v>125.09673852957435</c:v>
                </c:pt>
                <c:pt idx="22">
                  <c:v>129.85074626865671</c:v>
                </c:pt>
                <c:pt idx="23">
                  <c:v>129.62962962962962</c:v>
                </c:pt>
                <c:pt idx="24">
                  <c:v>124.70978441127696</c:v>
                </c:pt>
              </c:numCache>
            </c:numRef>
          </c:val>
          <c:smooth val="0"/>
          <c:extLst>
            <c:ext xmlns:c16="http://schemas.microsoft.com/office/drawing/2014/chart" uri="{C3380CC4-5D6E-409C-BE32-E72D297353CC}">
              <c16:uniqueId val="{00000001-2A88-46E3-BC78-AF878A6323D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100.28977108084614</c:v>
                </c:pt>
                <c:pt idx="2">
                  <c:v>99.739206027238481</c:v>
                </c:pt>
                <c:pt idx="3">
                  <c:v>100.4636337293538</c:v>
                </c:pt>
                <c:pt idx="4">
                  <c:v>96.98638075920023</c:v>
                </c:pt>
                <c:pt idx="5">
                  <c:v>96.146044624746452</c:v>
                </c:pt>
                <c:pt idx="6">
                  <c:v>94.436395247754277</c:v>
                </c:pt>
                <c:pt idx="7">
                  <c:v>95.102868733700376</c:v>
                </c:pt>
                <c:pt idx="8">
                  <c:v>93.393219356708201</c:v>
                </c:pt>
                <c:pt idx="9">
                  <c:v>92.871631411185163</c:v>
                </c:pt>
                <c:pt idx="10">
                  <c:v>92.060272384816002</c:v>
                </c:pt>
                <c:pt idx="11">
                  <c:v>92.523906114169804</c:v>
                </c:pt>
                <c:pt idx="12">
                  <c:v>91.567661547377583</c:v>
                </c:pt>
                <c:pt idx="13">
                  <c:v>91.71254708780063</c:v>
                </c:pt>
                <c:pt idx="14">
                  <c:v>89.915966386554629</c:v>
                </c:pt>
                <c:pt idx="15">
                  <c:v>91.277890466531446</c:v>
                </c:pt>
                <c:pt idx="16">
                  <c:v>91.451753115039111</c:v>
                </c:pt>
                <c:pt idx="17">
                  <c:v>92.379020573746743</c:v>
                </c:pt>
                <c:pt idx="18">
                  <c:v>92.263112141408286</c:v>
                </c:pt>
                <c:pt idx="19">
                  <c:v>93.132425383946682</c:v>
                </c:pt>
                <c:pt idx="20">
                  <c:v>93.711967545638942</c:v>
                </c:pt>
                <c:pt idx="21">
                  <c:v>92.147203709069842</c:v>
                </c:pt>
                <c:pt idx="22">
                  <c:v>91.828455520139087</c:v>
                </c:pt>
                <c:pt idx="23">
                  <c:v>92.697768762677484</c:v>
                </c:pt>
                <c:pt idx="24">
                  <c:v>90.437554332077667</c:v>
                </c:pt>
              </c:numCache>
            </c:numRef>
          </c:val>
          <c:smooth val="0"/>
          <c:extLst>
            <c:ext xmlns:c16="http://schemas.microsoft.com/office/drawing/2014/chart" uri="{C3380CC4-5D6E-409C-BE32-E72D297353CC}">
              <c16:uniqueId val="{00000002-2A88-46E3-BC78-AF878A6323D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2A88-46E3-BC78-AF878A6323DE}"/>
                </c:ext>
              </c:extLst>
            </c:dLbl>
            <c:dLbl>
              <c:idx val="1"/>
              <c:delete val="1"/>
              <c:extLst>
                <c:ext xmlns:c15="http://schemas.microsoft.com/office/drawing/2012/chart" uri="{CE6537A1-D6FC-4f65-9D91-7224C49458BB}"/>
                <c:ext xmlns:c16="http://schemas.microsoft.com/office/drawing/2014/chart" uri="{C3380CC4-5D6E-409C-BE32-E72D297353CC}">
                  <c16:uniqueId val="{00000004-2A88-46E3-BC78-AF878A6323DE}"/>
                </c:ext>
              </c:extLst>
            </c:dLbl>
            <c:dLbl>
              <c:idx val="2"/>
              <c:delete val="1"/>
              <c:extLst>
                <c:ext xmlns:c15="http://schemas.microsoft.com/office/drawing/2012/chart" uri="{CE6537A1-D6FC-4f65-9D91-7224C49458BB}"/>
                <c:ext xmlns:c16="http://schemas.microsoft.com/office/drawing/2014/chart" uri="{C3380CC4-5D6E-409C-BE32-E72D297353CC}">
                  <c16:uniqueId val="{00000005-2A88-46E3-BC78-AF878A6323DE}"/>
                </c:ext>
              </c:extLst>
            </c:dLbl>
            <c:dLbl>
              <c:idx val="3"/>
              <c:delete val="1"/>
              <c:extLst>
                <c:ext xmlns:c15="http://schemas.microsoft.com/office/drawing/2012/chart" uri="{CE6537A1-D6FC-4f65-9D91-7224C49458BB}"/>
                <c:ext xmlns:c16="http://schemas.microsoft.com/office/drawing/2014/chart" uri="{C3380CC4-5D6E-409C-BE32-E72D297353CC}">
                  <c16:uniqueId val="{00000006-2A88-46E3-BC78-AF878A6323DE}"/>
                </c:ext>
              </c:extLst>
            </c:dLbl>
            <c:dLbl>
              <c:idx val="4"/>
              <c:delete val="1"/>
              <c:extLst>
                <c:ext xmlns:c15="http://schemas.microsoft.com/office/drawing/2012/chart" uri="{CE6537A1-D6FC-4f65-9D91-7224C49458BB}"/>
                <c:ext xmlns:c16="http://schemas.microsoft.com/office/drawing/2014/chart" uri="{C3380CC4-5D6E-409C-BE32-E72D297353CC}">
                  <c16:uniqueId val="{00000007-2A88-46E3-BC78-AF878A6323DE}"/>
                </c:ext>
              </c:extLst>
            </c:dLbl>
            <c:dLbl>
              <c:idx val="5"/>
              <c:delete val="1"/>
              <c:extLst>
                <c:ext xmlns:c15="http://schemas.microsoft.com/office/drawing/2012/chart" uri="{CE6537A1-D6FC-4f65-9D91-7224C49458BB}"/>
                <c:ext xmlns:c16="http://schemas.microsoft.com/office/drawing/2014/chart" uri="{C3380CC4-5D6E-409C-BE32-E72D297353CC}">
                  <c16:uniqueId val="{00000008-2A88-46E3-BC78-AF878A6323DE}"/>
                </c:ext>
              </c:extLst>
            </c:dLbl>
            <c:dLbl>
              <c:idx val="6"/>
              <c:delete val="1"/>
              <c:extLst>
                <c:ext xmlns:c15="http://schemas.microsoft.com/office/drawing/2012/chart" uri="{CE6537A1-D6FC-4f65-9D91-7224C49458BB}"/>
                <c:ext xmlns:c16="http://schemas.microsoft.com/office/drawing/2014/chart" uri="{C3380CC4-5D6E-409C-BE32-E72D297353CC}">
                  <c16:uniqueId val="{00000009-2A88-46E3-BC78-AF878A6323DE}"/>
                </c:ext>
              </c:extLst>
            </c:dLbl>
            <c:dLbl>
              <c:idx val="7"/>
              <c:delete val="1"/>
              <c:extLst>
                <c:ext xmlns:c15="http://schemas.microsoft.com/office/drawing/2012/chart" uri="{CE6537A1-D6FC-4f65-9D91-7224C49458BB}"/>
                <c:ext xmlns:c16="http://schemas.microsoft.com/office/drawing/2014/chart" uri="{C3380CC4-5D6E-409C-BE32-E72D297353CC}">
                  <c16:uniqueId val="{0000000A-2A88-46E3-BC78-AF878A6323DE}"/>
                </c:ext>
              </c:extLst>
            </c:dLbl>
            <c:dLbl>
              <c:idx val="8"/>
              <c:delete val="1"/>
              <c:extLst>
                <c:ext xmlns:c15="http://schemas.microsoft.com/office/drawing/2012/chart" uri="{CE6537A1-D6FC-4f65-9D91-7224C49458BB}"/>
                <c:ext xmlns:c16="http://schemas.microsoft.com/office/drawing/2014/chart" uri="{C3380CC4-5D6E-409C-BE32-E72D297353CC}">
                  <c16:uniqueId val="{0000000B-2A88-46E3-BC78-AF878A6323DE}"/>
                </c:ext>
              </c:extLst>
            </c:dLbl>
            <c:dLbl>
              <c:idx val="9"/>
              <c:delete val="1"/>
              <c:extLst>
                <c:ext xmlns:c15="http://schemas.microsoft.com/office/drawing/2012/chart" uri="{CE6537A1-D6FC-4f65-9D91-7224C49458BB}"/>
                <c:ext xmlns:c16="http://schemas.microsoft.com/office/drawing/2014/chart" uri="{C3380CC4-5D6E-409C-BE32-E72D297353CC}">
                  <c16:uniqueId val="{0000000C-2A88-46E3-BC78-AF878A6323DE}"/>
                </c:ext>
              </c:extLst>
            </c:dLbl>
            <c:dLbl>
              <c:idx val="10"/>
              <c:delete val="1"/>
              <c:extLst>
                <c:ext xmlns:c15="http://schemas.microsoft.com/office/drawing/2012/chart" uri="{CE6537A1-D6FC-4f65-9D91-7224C49458BB}"/>
                <c:ext xmlns:c16="http://schemas.microsoft.com/office/drawing/2014/chart" uri="{C3380CC4-5D6E-409C-BE32-E72D297353CC}">
                  <c16:uniqueId val="{0000000D-2A88-46E3-BC78-AF878A6323DE}"/>
                </c:ext>
              </c:extLst>
            </c:dLbl>
            <c:dLbl>
              <c:idx val="11"/>
              <c:delete val="1"/>
              <c:extLst>
                <c:ext xmlns:c15="http://schemas.microsoft.com/office/drawing/2012/chart" uri="{CE6537A1-D6FC-4f65-9D91-7224C49458BB}"/>
                <c:ext xmlns:c16="http://schemas.microsoft.com/office/drawing/2014/chart" uri="{C3380CC4-5D6E-409C-BE32-E72D297353CC}">
                  <c16:uniqueId val="{0000000E-2A88-46E3-BC78-AF878A6323DE}"/>
                </c:ext>
              </c:extLst>
            </c:dLbl>
            <c:dLbl>
              <c:idx val="12"/>
              <c:delete val="1"/>
              <c:extLst>
                <c:ext xmlns:c15="http://schemas.microsoft.com/office/drawing/2012/chart" uri="{CE6537A1-D6FC-4f65-9D91-7224C49458BB}"/>
                <c:ext xmlns:c16="http://schemas.microsoft.com/office/drawing/2014/chart" uri="{C3380CC4-5D6E-409C-BE32-E72D297353CC}">
                  <c16:uniqueId val="{0000000F-2A88-46E3-BC78-AF878A6323D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A88-46E3-BC78-AF878A6323DE}"/>
                </c:ext>
              </c:extLst>
            </c:dLbl>
            <c:dLbl>
              <c:idx val="14"/>
              <c:delete val="1"/>
              <c:extLst>
                <c:ext xmlns:c15="http://schemas.microsoft.com/office/drawing/2012/chart" uri="{CE6537A1-D6FC-4f65-9D91-7224C49458BB}"/>
                <c:ext xmlns:c16="http://schemas.microsoft.com/office/drawing/2014/chart" uri="{C3380CC4-5D6E-409C-BE32-E72D297353CC}">
                  <c16:uniqueId val="{00000011-2A88-46E3-BC78-AF878A6323DE}"/>
                </c:ext>
              </c:extLst>
            </c:dLbl>
            <c:dLbl>
              <c:idx val="15"/>
              <c:delete val="1"/>
              <c:extLst>
                <c:ext xmlns:c15="http://schemas.microsoft.com/office/drawing/2012/chart" uri="{CE6537A1-D6FC-4f65-9D91-7224C49458BB}"/>
                <c:ext xmlns:c16="http://schemas.microsoft.com/office/drawing/2014/chart" uri="{C3380CC4-5D6E-409C-BE32-E72D297353CC}">
                  <c16:uniqueId val="{00000012-2A88-46E3-BC78-AF878A6323DE}"/>
                </c:ext>
              </c:extLst>
            </c:dLbl>
            <c:dLbl>
              <c:idx val="16"/>
              <c:delete val="1"/>
              <c:extLst>
                <c:ext xmlns:c15="http://schemas.microsoft.com/office/drawing/2012/chart" uri="{CE6537A1-D6FC-4f65-9D91-7224C49458BB}"/>
                <c:ext xmlns:c16="http://schemas.microsoft.com/office/drawing/2014/chart" uri="{C3380CC4-5D6E-409C-BE32-E72D297353CC}">
                  <c16:uniqueId val="{00000013-2A88-46E3-BC78-AF878A6323DE}"/>
                </c:ext>
              </c:extLst>
            </c:dLbl>
            <c:dLbl>
              <c:idx val="17"/>
              <c:delete val="1"/>
              <c:extLst>
                <c:ext xmlns:c15="http://schemas.microsoft.com/office/drawing/2012/chart" uri="{CE6537A1-D6FC-4f65-9D91-7224C49458BB}"/>
                <c:ext xmlns:c16="http://schemas.microsoft.com/office/drawing/2014/chart" uri="{C3380CC4-5D6E-409C-BE32-E72D297353CC}">
                  <c16:uniqueId val="{00000014-2A88-46E3-BC78-AF878A6323DE}"/>
                </c:ext>
              </c:extLst>
            </c:dLbl>
            <c:dLbl>
              <c:idx val="18"/>
              <c:delete val="1"/>
              <c:extLst>
                <c:ext xmlns:c15="http://schemas.microsoft.com/office/drawing/2012/chart" uri="{CE6537A1-D6FC-4f65-9D91-7224C49458BB}"/>
                <c:ext xmlns:c16="http://schemas.microsoft.com/office/drawing/2014/chart" uri="{C3380CC4-5D6E-409C-BE32-E72D297353CC}">
                  <c16:uniqueId val="{00000015-2A88-46E3-BC78-AF878A6323DE}"/>
                </c:ext>
              </c:extLst>
            </c:dLbl>
            <c:dLbl>
              <c:idx val="19"/>
              <c:delete val="1"/>
              <c:extLst>
                <c:ext xmlns:c15="http://schemas.microsoft.com/office/drawing/2012/chart" uri="{CE6537A1-D6FC-4f65-9D91-7224C49458BB}"/>
                <c:ext xmlns:c16="http://schemas.microsoft.com/office/drawing/2014/chart" uri="{C3380CC4-5D6E-409C-BE32-E72D297353CC}">
                  <c16:uniqueId val="{00000016-2A88-46E3-BC78-AF878A6323DE}"/>
                </c:ext>
              </c:extLst>
            </c:dLbl>
            <c:dLbl>
              <c:idx val="20"/>
              <c:delete val="1"/>
              <c:extLst>
                <c:ext xmlns:c15="http://schemas.microsoft.com/office/drawing/2012/chart" uri="{CE6537A1-D6FC-4f65-9D91-7224C49458BB}"/>
                <c:ext xmlns:c16="http://schemas.microsoft.com/office/drawing/2014/chart" uri="{C3380CC4-5D6E-409C-BE32-E72D297353CC}">
                  <c16:uniqueId val="{00000017-2A88-46E3-BC78-AF878A6323DE}"/>
                </c:ext>
              </c:extLst>
            </c:dLbl>
            <c:dLbl>
              <c:idx val="21"/>
              <c:delete val="1"/>
              <c:extLst>
                <c:ext xmlns:c15="http://schemas.microsoft.com/office/drawing/2012/chart" uri="{CE6537A1-D6FC-4f65-9D91-7224C49458BB}"/>
                <c:ext xmlns:c16="http://schemas.microsoft.com/office/drawing/2014/chart" uri="{C3380CC4-5D6E-409C-BE32-E72D297353CC}">
                  <c16:uniqueId val="{00000018-2A88-46E3-BC78-AF878A6323DE}"/>
                </c:ext>
              </c:extLst>
            </c:dLbl>
            <c:dLbl>
              <c:idx val="22"/>
              <c:delete val="1"/>
              <c:extLst>
                <c:ext xmlns:c15="http://schemas.microsoft.com/office/drawing/2012/chart" uri="{CE6537A1-D6FC-4f65-9D91-7224C49458BB}"/>
                <c:ext xmlns:c16="http://schemas.microsoft.com/office/drawing/2014/chart" uri="{C3380CC4-5D6E-409C-BE32-E72D297353CC}">
                  <c16:uniqueId val="{00000019-2A88-46E3-BC78-AF878A6323DE}"/>
                </c:ext>
              </c:extLst>
            </c:dLbl>
            <c:dLbl>
              <c:idx val="23"/>
              <c:delete val="1"/>
              <c:extLst>
                <c:ext xmlns:c15="http://schemas.microsoft.com/office/drawing/2012/chart" uri="{CE6537A1-D6FC-4f65-9D91-7224C49458BB}"/>
                <c:ext xmlns:c16="http://schemas.microsoft.com/office/drawing/2014/chart" uri="{C3380CC4-5D6E-409C-BE32-E72D297353CC}">
                  <c16:uniqueId val="{0000001A-2A88-46E3-BC78-AF878A6323DE}"/>
                </c:ext>
              </c:extLst>
            </c:dLbl>
            <c:dLbl>
              <c:idx val="24"/>
              <c:delete val="1"/>
              <c:extLst>
                <c:ext xmlns:c15="http://schemas.microsoft.com/office/drawing/2012/chart" uri="{CE6537A1-D6FC-4f65-9D91-7224C49458BB}"/>
                <c:ext xmlns:c16="http://schemas.microsoft.com/office/drawing/2014/chart" uri="{C3380CC4-5D6E-409C-BE32-E72D297353CC}">
                  <c16:uniqueId val="{0000001B-2A88-46E3-BC78-AF878A6323D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2A88-46E3-BC78-AF878A6323D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Kronach (09476)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25574</v>
      </c>
      <c r="F11" s="238">
        <v>25395</v>
      </c>
      <c r="G11" s="238">
        <v>26124</v>
      </c>
      <c r="H11" s="238">
        <v>26000</v>
      </c>
      <c r="I11" s="265">
        <v>25948</v>
      </c>
      <c r="J11" s="263">
        <v>-374</v>
      </c>
      <c r="K11" s="266">
        <v>-1.4413442269153691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16.336904668804255</v>
      </c>
      <c r="E13" s="115">
        <v>4178</v>
      </c>
      <c r="F13" s="114">
        <v>4136</v>
      </c>
      <c r="G13" s="114">
        <v>4370</v>
      </c>
      <c r="H13" s="114">
        <v>4375</v>
      </c>
      <c r="I13" s="140">
        <v>4325</v>
      </c>
      <c r="J13" s="115">
        <v>-147</v>
      </c>
      <c r="K13" s="116">
        <v>-3.398843930635838</v>
      </c>
    </row>
    <row r="14" spans="1:255" ht="14.1" customHeight="1" x14ac:dyDescent="0.2">
      <c r="A14" s="306" t="s">
        <v>230</v>
      </c>
      <c r="B14" s="307"/>
      <c r="C14" s="308"/>
      <c r="D14" s="113">
        <v>66.106201611011187</v>
      </c>
      <c r="E14" s="115">
        <v>16906</v>
      </c>
      <c r="F14" s="114">
        <v>16879</v>
      </c>
      <c r="G14" s="114">
        <v>17255</v>
      </c>
      <c r="H14" s="114">
        <v>17131</v>
      </c>
      <c r="I14" s="140">
        <v>17107</v>
      </c>
      <c r="J14" s="115">
        <v>-201</v>
      </c>
      <c r="K14" s="116">
        <v>-1.1749576196878471</v>
      </c>
    </row>
    <row r="15" spans="1:255" ht="14.1" customHeight="1" x14ac:dyDescent="0.2">
      <c r="A15" s="306" t="s">
        <v>231</v>
      </c>
      <c r="B15" s="307"/>
      <c r="C15" s="308"/>
      <c r="D15" s="113">
        <v>10.381637600688199</v>
      </c>
      <c r="E15" s="115">
        <v>2655</v>
      </c>
      <c r="F15" s="114">
        <v>2594</v>
      </c>
      <c r="G15" s="114">
        <v>2694</v>
      </c>
      <c r="H15" s="114">
        <v>2725</v>
      </c>
      <c r="I15" s="140">
        <v>2747</v>
      </c>
      <c r="J15" s="115">
        <v>-92</v>
      </c>
      <c r="K15" s="116">
        <v>-3.3491081179468511</v>
      </c>
    </row>
    <row r="16" spans="1:255" ht="14.1" customHeight="1" x14ac:dyDescent="0.2">
      <c r="A16" s="306" t="s">
        <v>232</v>
      </c>
      <c r="B16" s="307"/>
      <c r="C16" s="308"/>
      <c r="D16" s="113">
        <v>7.1517947915852034</v>
      </c>
      <c r="E16" s="115">
        <v>1829</v>
      </c>
      <c r="F16" s="114">
        <v>1777</v>
      </c>
      <c r="G16" s="114">
        <v>1795</v>
      </c>
      <c r="H16" s="114">
        <v>1759</v>
      </c>
      <c r="I16" s="140">
        <v>1759</v>
      </c>
      <c r="J16" s="115">
        <v>70</v>
      </c>
      <c r="K16" s="116">
        <v>3.9795338260375215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0.78204426370532576</v>
      </c>
      <c r="E18" s="115">
        <v>200</v>
      </c>
      <c r="F18" s="114">
        <v>195</v>
      </c>
      <c r="G18" s="114">
        <v>208</v>
      </c>
      <c r="H18" s="114">
        <v>189</v>
      </c>
      <c r="I18" s="140">
        <v>194</v>
      </c>
      <c r="J18" s="115">
        <v>6</v>
      </c>
      <c r="K18" s="116">
        <v>3.0927835051546393</v>
      </c>
    </row>
    <row r="19" spans="1:255" ht="14.1" customHeight="1" x14ac:dyDescent="0.2">
      <c r="A19" s="306" t="s">
        <v>235</v>
      </c>
      <c r="B19" s="307" t="s">
        <v>236</v>
      </c>
      <c r="C19" s="308"/>
      <c r="D19" s="113">
        <v>0.2189723938374912</v>
      </c>
      <c r="E19" s="115">
        <v>56</v>
      </c>
      <c r="F19" s="114">
        <v>54</v>
      </c>
      <c r="G19" s="114">
        <v>58</v>
      </c>
      <c r="H19" s="114">
        <v>46</v>
      </c>
      <c r="I19" s="140">
        <v>49</v>
      </c>
      <c r="J19" s="115">
        <v>7</v>
      </c>
      <c r="K19" s="116">
        <v>14.285714285714286</v>
      </c>
    </row>
    <row r="20" spans="1:255" ht="14.1" customHeight="1" x14ac:dyDescent="0.2">
      <c r="A20" s="306">
        <v>12</v>
      </c>
      <c r="B20" s="307" t="s">
        <v>237</v>
      </c>
      <c r="C20" s="308"/>
      <c r="D20" s="113">
        <v>0.43794478767498241</v>
      </c>
      <c r="E20" s="115">
        <v>112</v>
      </c>
      <c r="F20" s="114">
        <v>108</v>
      </c>
      <c r="G20" s="114">
        <v>122</v>
      </c>
      <c r="H20" s="114">
        <v>120</v>
      </c>
      <c r="I20" s="140">
        <v>103</v>
      </c>
      <c r="J20" s="115">
        <v>9</v>
      </c>
      <c r="K20" s="116">
        <v>8.7378640776699026</v>
      </c>
    </row>
    <row r="21" spans="1:255" ht="14.1" customHeight="1" x14ac:dyDescent="0.2">
      <c r="A21" s="306">
        <v>21</v>
      </c>
      <c r="B21" s="307" t="s">
        <v>238</v>
      </c>
      <c r="C21" s="308"/>
      <c r="D21" s="113">
        <v>3.7538124657855634</v>
      </c>
      <c r="E21" s="115">
        <v>960</v>
      </c>
      <c r="F21" s="114">
        <v>959</v>
      </c>
      <c r="G21" s="114">
        <v>966</v>
      </c>
      <c r="H21" s="114">
        <v>972</v>
      </c>
      <c r="I21" s="140">
        <v>969</v>
      </c>
      <c r="J21" s="115">
        <v>-9</v>
      </c>
      <c r="K21" s="116">
        <v>-0.92879256965944268</v>
      </c>
    </row>
    <row r="22" spans="1:255" ht="14.1" customHeight="1" x14ac:dyDescent="0.2">
      <c r="A22" s="306">
        <v>22</v>
      </c>
      <c r="B22" s="307" t="s">
        <v>239</v>
      </c>
      <c r="C22" s="308"/>
      <c r="D22" s="113">
        <v>6.8624384140142336</v>
      </c>
      <c r="E22" s="115">
        <v>1755</v>
      </c>
      <c r="F22" s="114">
        <v>1707</v>
      </c>
      <c r="G22" s="114">
        <v>1769</v>
      </c>
      <c r="H22" s="114">
        <v>1806</v>
      </c>
      <c r="I22" s="140">
        <v>1821</v>
      </c>
      <c r="J22" s="115">
        <v>-66</v>
      </c>
      <c r="K22" s="116">
        <v>-3.6243822075782539</v>
      </c>
    </row>
    <row r="23" spans="1:255" ht="14.1" customHeight="1" x14ac:dyDescent="0.2">
      <c r="A23" s="306">
        <v>23</v>
      </c>
      <c r="B23" s="307" t="s">
        <v>240</v>
      </c>
      <c r="C23" s="308"/>
      <c r="D23" s="113">
        <v>1.36857746148432</v>
      </c>
      <c r="E23" s="115">
        <v>350</v>
      </c>
      <c r="F23" s="114">
        <v>348</v>
      </c>
      <c r="G23" s="114">
        <v>359</v>
      </c>
      <c r="H23" s="114">
        <v>371</v>
      </c>
      <c r="I23" s="140">
        <v>370</v>
      </c>
      <c r="J23" s="115">
        <v>-20</v>
      </c>
      <c r="K23" s="116">
        <v>-5.4054054054054053</v>
      </c>
    </row>
    <row r="24" spans="1:255" ht="14.1" customHeight="1" x14ac:dyDescent="0.2">
      <c r="A24" s="306">
        <v>24</v>
      </c>
      <c r="B24" s="307" t="s">
        <v>241</v>
      </c>
      <c r="C24" s="308"/>
      <c r="D24" s="113">
        <v>7.1126925783999377</v>
      </c>
      <c r="E24" s="115">
        <v>1819</v>
      </c>
      <c r="F24" s="114">
        <v>1850</v>
      </c>
      <c r="G24" s="114">
        <v>1942</v>
      </c>
      <c r="H24" s="114">
        <v>1960</v>
      </c>
      <c r="I24" s="140">
        <v>1973</v>
      </c>
      <c r="J24" s="115">
        <v>-154</v>
      </c>
      <c r="K24" s="116">
        <v>-7.8053725291434368</v>
      </c>
    </row>
    <row r="25" spans="1:255" ht="14.1" customHeight="1" x14ac:dyDescent="0.2">
      <c r="A25" s="306">
        <v>25</v>
      </c>
      <c r="B25" s="307" t="s">
        <v>242</v>
      </c>
      <c r="C25" s="308"/>
      <c r="D25" s="113">
        <v>7.2573707671854226</v>
      </c>
      <c r="E25" s="115">
        <v>1856</v>
      </c>
      <c r="F25" s="114">
        <v>1852</v>
      </c>
      <c r="G25" s="114">
        <v>1898</v>
      </c>
      <c r="H25" s="114">
        <v>1894</v>
      </c>
      <c r="I25" s="140">
        <v>1878</v>
      </c>
      <c r="J25" s="115">
        <v>-22</v>
      </c>
      <c r="K25" s="116">
        <v>-1.1714589989350372</v>
      </c>
    </row>
    <row r="26" spans="1:255" ht="14.1" customHeight="1" x14ac:dyDescent="0.2">
      <c r="A26" s="306">
        <v>26</v>
      </c>
      <c r="B26" s="307" t="s">
        <v>243</v>
      </c>
      <c r="C26" s="308"/>
      <c r="D26" s="113">
        <v>3.179009931962149</v>
      </c>
      <c r="E26" s="115">
        <v>813</v>
      </c>
      <c r="F26" s="114">
        <v>809</v>
      </c>
      <c r="G26" s="114">
        <v>903</v>
      </c>
      <c r="H26" s="114">
        <v>946</v>
      </c>
      <c r="I26" s="140">
        <v>982</v>
      </c>
      <c r="J26" s="115">
        <v>-169</v>
      </c>
      <c r="K26" s="116">
        <v>-17.209775967413442</v>
      </c>
    </row>
    <row r="27" spans="1:255" ht="14.1" customHeight="1" x14ac:dyDescent="0.2">
      <c r="A27" s="306">
        <v>27</v>
      </c>
      <c r="B27" s="307" t="s">
        <v>244</v>
      </c>
      <c r="C27" s="308"/>
      <c r="D27" s="113">
        <v>5.7284742316415107</v>
      </c>
      <c r="E27" s="115">
        <v>1465</v>
      </c>
      <c r="F27" s="114">
        <v>1413</v>
      </c>
      <c r="G27" s="114">
        <v>1400</v>
      </c>
      <c r="H27" s="114">
        <v>1384</v>
      </c>
      <c r="I27" s="140">
        <v>1413</v>
      </c>
      <c r="J27" s="115">
        <v>52</v>
      </c>
      <c r="K27" s="116">
        <v>3.6801132342533616</v>
      </c>
    </row>
    <row r="28" spans="1:255" ht="14.1" customHeight="1" x14ac:dyDescent="0.2">
      <c r="A28" s="306">
        <v>28</v>
      </c>
      <c r="B28" s="307" t="s">
        <v>245</v>
      </c>
      <c r="C28" s="308"/>
      <c r="D28" s="113">
        <v>1.0596699773207163</v>
      </c>
      <c r="E28" s="115">
        <v>271</v>
      </c>
      <c r="F28" s="114">
        <v>246</v>
      </c>
      <c r="G28" s="114">
        <v>246</v>
      </c>
      <c r="H28" s="114">
        <v>247</v>
      </c>
      <c r="I28" s="140">
        <v>251</v>
      </c>
      <c r="J28" s="115">
        <v>20</v>
      </c>
      <c r="K28" s="116">
        <v>7.9681274900398407</v>
      </c>
    </row>
    <row r="29" spans="1:255" ht="14.1" customHeight="1" x14ac:dyDescent="0.2">
      <c r="A29" s="306">
        <v>29</v>
      </c>
      <c r="B29" s="307" t="s">
        <v>246</v>
      </c>
      <c r="C29" s="308"/>
      <c r="D29" s="113">
        <v>2.3735043403456637</v>
      </c>
      <c r="E29" s="115">
        <v>607</v>
      </c>
      <c r="F29" s="114">
        <v>625</v>
      </c>
      <c r="G29" s="114">
        <v>646</v>
      </c>
      <c r="H29" s="114">
        <v>615</v>
      </c>
      <c r="I29" s="140">
        <v>621</v>
      </c>
      <c r="J29" s="115">
        <v>-14</v>
      </c>
      <c r="K29" s="116">
        <v>-2.2544283413848629</v>
      </c>
    </row>
    <row r="30" spans="1:255" ht="14.1" customHeight="1" x14ac:dyDescent="0.2">
      <c r="A30" s="306" t="s">
        <v>247</v>
      </c>
      <c r="B30" s="307" t="s">
        <v>248</v>
      </c>
      <c r="C30" s="308"/>
      <c r="D30" s="113">
        <v>1.1965277234691483</v>
      </c>
      <c r="E30" s="115">
        <v>306</v>
      </c>
      <c r="F30" s="114">
        <v>314</v>
      </c>
      <c r="G30" s="114">
        <v>325</v>
      </c>
      <c r="H30" s="114">
        <v>309</v>
      </c>
      <c r="I30" s="140">
        <v>309</v>
      </c>
      <c r="J30" s="115">
        <v>-3</v>
      </c>
      <c r="K30" s="116">
        <v>-0.970873786407767</v>
      </c>
    </row>
    <row r="31" spans="1:255" ht="14.1" customHeight="1" x14ac:dyDescent="0.2">
      <c r="A31" s="306" t="s">
        <v>249</v>
      </c>
      <c r="B31" s="307" t="s">
        <v>250</v>
      </c>
      <c r="C31" s="308"/>
      <c r="D31" s="113">
        <v>1.0518495346836632</v>
      </c>
      <c r="E31" s="115">
        <v>269</v>
      </c>
      <c r="F31" s="114">
        <v>276</v>
      </c>
      <c r="G31" s="114">
        <v>284</v>
      </c>
      <c r="H31" s="114">
        <v>268</v>
      </c>
      <c r="I31" s="140">
        <v>272</v>
      </c>
      <c r="J31" s="115">
        <v>-3</v>
      </c>
      <c r="K31" s="116">
        <v>-1.1029411764705883</v>
      </c>
    </row>
    <row r="32" spans="1:255" ht="14.1" customHeight="1" x14ac:dyDescent="0.2">
      <c r="A32" s="306">
        <v>31</v>
      </c>
      <c r="B32" s="307" t="s">
        <v>251</v>
      </c>
      <c r="C32" s="308"/>
      <c r="D32" s="113">
        <v>0.59435364041604755</v>
      </c>
      <c r="E32" s="115">
        <v>152</v>
      </c>
      <c r="F32" s="114">
        <v>148</v>
      </c>
      <c r="G32" s="114">
        <v>159</v>
      </c>
      <c r="H32" s="114">
        <v>158</v>
      </c>
      <c r="I32" s="140">
        <v>158</v>
      </c>
      <c r="J32" s="115">
        <v>-6</v>
      </c>
      <c r="K32" s="116">
        <v>-3.7974683544303796</v>
      </c>
    </row>
    <row r="33" spans="1:11" ht="14.1" customHeight="1" x14ac:dyDescent="0.2">
      <c r="A33" s="306">
        <v>32</v>
      </c>
      <c r="B33" s="307" t="s">
        <v>252</v>
      </c>
      <c r="C33" s="308"/>
      <c r="D33" s="113">
        <v>1.7048564948776102</v>
      </c>
      <c r="E33" s="115">
        <v>436</v>
      </c>
      <c r="F33" s="114">
        <v>437</v>
      </c>
      <c r="G33" s="114">
        <v>503</v>
      </c>
      <c r="H33" s="114">
        <v>498</v>
      </c>
      <c r="I33" s="140">
        <v>460</v>
      </c>
      <c r="J33" s="115">
        <v>-24</v>
      </c>
      <c r="K33" s="116">
        <v>-5.2173913043478262</v>
      </c>
    </row>
    <row r="34" spans="1:11" ht="14.1" customHeight="1" x14ac:dyDescent="0.2">
      <c r="A34" s="306">
        <v>33</v>
      </c>
      <c r="B34" s="307" t="s">
        <v>253</v>
      </c>
      <c r="C34" s="308"/>
      <c r="D34" s="113">
        <v>1.1769766168765152</v>
      </c>
      <c r="E34" s="115">
        <v>301</v>
      </c>
      <c r="F34" s="114">
        <v>279</v>
      </c>
      <c r="G34" s="114">
        <v>328</v>
      </c>
      <c r="H34" s="114">
        <v>327</v>
      </c>
      <c r="I34" s="140">
        <v>289</v>
      </c>
      <c r="J34" s="115">
        <v>12</v>
      </c>
      <c r="K34" s="116">
        <v>4.1522491349480966</v>
      </c>
    </row>
    <row r="35" spans="1:11" ht="14.1" customHeight="1" x14ac:dyDescent="0.2">
      <c r="A35" s="306">
        <v>34</v>
      </c>
      <c r="B35" s="307" t="s">
        <v>254</v>
      </c>
      <c r="C35" s="308"/>
      <c r="D35" s="113">
        <v>3.1242668335027761</v>
      </c>
      <c r="E35" s="115">
        <v>799</v>
      </c>
      <c r="F35" s="114">
        <v>811</v>
      </c>
      <c r="G35" s="114">
        <v>826</v>
      </c>
      <c r="H35" s="114">
        <v>810</v>
      </c>
      <c r="I35" s="140">
        <v>780</v>
      </c>
      <c r="J35" s="115">
        <v>19</v>
      </c>
      <c r="K35" s="116">
        <v>2.4358974358974357</v>
      </c>
    </row>
    <row r="36" spans="1:11" ht="14.1" customHeight="1" x14ac:dyDescent="0.2">
      <c r="A36" s="306">
        <v>41</v>
      </c>
      <c r="B36" s="307" t="s">
        <v>255</v>
      </c>
      <c r="C36" s="308"/>
      <c r="D36" s="113">
        <v>0.3440994760303433</v>
      </c>
      <c r="E36" s="115">
        <v>88</v>
      </c>
      <c r="F36" s="114">
        <v>91</v>
      </c>
      <c r="G36" s="114">
        <v>92</v>
      </c>
      <c r="H36" s="114">
        <v>93</v>
      </c>
      <c r="I36" s="140">
        <v>89</v>
      </c>
      <c r="J36" s="115">
        <v>-1</v>
      </c>
      <c r="K36" s="116">
        <v>-1.1235955056179776</v>
      </c>
    </row>
    <row r="37" spans="1:11" ht="14.1" customHeight="1" x14ac:dyDescent="0.2">
      <c r="A37" s="306">
        <v>42</v>
      </c>
      <c r="B37" s="307" t="s">
        <v>256</v>
      </c>
      <c r="C37" s="308"/>
      <c r="D37" s="113">
        <v>0.14858841010401189</v>
      </c>
      <c r="E37" s="115">
        <v>38</v>
      </c>
      <c r="F37" s="114">
        <v>37</v>
      </c>
      <c r="G37" s="114">
        <v>35</v>
      </c>
      <c r="H37" s="114">
        <v>34</v>
      </c>
      <c r="I37" s="140">
        <v>35</v>
      </c>
      <c r="J37" s="115">
        <v>3</v>
      </c>
      <c r="K37" s="116">
        <v>8.5714285714285712</v>
      </c>
    </row>
    <row r="38" spans="1:11" ht="14.1" customHeight="1" x14ac:dyDescent="0.2">
      <c r="A38" s="306">
        <v>43</v>
      </c>
      <c r="B38" s="307" t="s">
        <v>257</v>
      </c>
      <c r="C38" s="308"/>
      <c r="D38" s="113">
        <v>0.89935090326112455</v>
      </c>
      <c r="E38" s="115">
        <v>230</v>
      </c>
      <c r="F38" s="114">
        <v>208</v>
      </c>
      <c r="G38" s="114">
        <v>234</v>
      </c>
      <c r="H38" s="114">
        <v>251</v>
      </c>
      <c r="I38" s="140">
        <v>253</v>
      </c>
      <c r="J38" s="115">
        <v>-23</v>
      </c>
      <c r="K38" s="116">
        <v>-9.0909090909090917</v>
      </c>
    </row>
    <row r="39" spans="1:11" ht="14.1" customHeight="1" x14ac:dyDescent="0.2">
      <c r="A39" s="306">
        <v>51</v>
      </c>
      <c r="B39" s="307" t="s">
        <v>258</v>
      </c>
      <c r="C39" s="308"/>
      <c r="D39" s="113">
        <v>5.4273871901149606</v>
      </c>
      <c r="E39" s="115">
        <v>1388</v>
      </c>
      <c r="F39" s="114">
        <v>1390</v>
      </c>
      <c r="G39" s="114">
        <v>1430</v>
      </c>
      <c r="H39" s="114">
        <v>1408</v>
      </c>
      <c r="I39" s="140">
        <v>1426</v>
      </c>
      <c r="J39" s="115">
        <v>-38</v>
      </c>
      <c r="K39" s="116">
        <v>-2.6647966339410938</v>
      </c>
    </row>
    <row r="40" spans="1:11" ht="14.1" customHeight="1" x14ac:dyDescent="0.2">
      <c r="A40" s="306" t="s">
        <v>259</v>
      </c>
      <c r="B40" s="307" t="s">
        <v>260</v>
      </c>
      <c r="C40" s="308"/>
      <c r="D40" s="113">
        <v>4.44201141784625</v>
      </c>
      <c r="E40" s="115">
        <v>1136</v>
      </c>
      <c r="F40" s="114">
        <v>1146</v>
      </c>
      <c r="G40" s="114">
        <v>1184</v>
      </c>
      <c r="H40" s="114">
        <v>1175</v>
      </c>
      <c r="I40" s="140">
        <v>1193</v>
      </c>
      <c r="J40" s="115">
        <v>-57</v>
      </c>
      <c r="K40" s="116">
        <v>-4.7778709136630342</v>
      </c>
    </row>
    <row r="41" spans="1:11" ht="14.1" customHeight="1" x14ac:dyDescent="0.2">
      <c r="A41" s="306"/>
      <c r="B41" s="307" t="s">
        <v>261</v>
      </c>
      <c r="C41" s="308"/>
      <c r="D41" s="113">
        <v>4.0744506139047472</v>
      </c>
      <c r="E41" s="115">
        <v>1042</v>
      </c>
      <c r="F41" s="114">
        <v>1045</v>
      </c>
      <c r="G41" s="114">
        <v>1086</v>
      </c>
      <c r="H41" s="114">
        <v>1077</v>
      </c>
      <c r="I41" s="140">
        <v>1098</v>
      </c>
      <c r="J41" s="115">
        <v>-56</v>
      </c>
      <c r="K41" s="116">
        <v>-5.1001821493624773</v>
      </c>
    </row>
    <row r="42" spans="1:11" ht="14.1" customHeight="1" x14ac:dyDescent="0.2">
      <c r="A42" s="306">
        <v>52</v>
      </c>
      <c r="B42" s="307" t="s">
        <v>262</v>
      </c>
      <c r="C42" s="308"/>
      <c r="D42" s="113">
        <v>3.7577226871040903</v>
      </c>
      <c r="E42" s="115">
        <v>961</v>
      </c>
      <c r="F42" s="114">
        <v>968</v>
      </c>
      <c r="G42" s="114">
        <v>1007</v>
      </c>
      <c r="H42" s="114">
        <v>1004</v>
      </c>
      <c r="I42" s="140">
        <v>996</v>
      </c>
      <c r="J42" s="115">
        <v>-35</v>
      </c>
      <c r="K42" s="116">
        <v>-3.5140562248995986</v>
      </c>
    </row>
    <row r="43" spans="1:11" ht="14.1" customHeight="1" x14ac:dyDescent="0.2">
      <c r="A43" s="306" t="s">
        <v>263</v>
      </c>
      <c r="B43" s="307" t="s">
        <v>264</v>
      </c>
      <c r="C43" s="308"/>
      <c r="D43" s="113">
        <v>3.3315085633846877</v>
      </c>
      <c r="E43" s="115">
        <v>852</v>
      </c>
      <c r="F43" s="114">
        <v>871</v>
      </c>
      <c r="G43" s="114">
        <v>899</v>
      </c>
      <c r="H43" s="114">
        <v>900</v>
      </c>
      <c r="I43" s="140">
        <v>892</v>
      </c>
      <c r="J43" s="115">
        <v>-40</v>
      </c>
      <c r="K43" s="116">
        <v>-4.4843049327354256</v>
      </c>
    </row>
    <row r="44" spans="1:11" ht="14.1" customHeight="1" x14ac:dyDescent="0.2">
      <c r="A44" s="306">
        <v>53</v>
      </c>
      <c r="B44" s="307" t="s">
        <v>265</v>
      </c>
      <c r="C44" s="308"/>
      <c r="D44" s="113">
        <v>0.49268788613435521</v>
      </c>
      <c r="E44" s="115">
        <v>126</v>
      </c>
      <c r="F44" s="114">
        <v>124</v>
      </c>
      <c r="G44" s="114">
        <v>123</v>
      </c>
      <c r="H44" s="114">
        <v>119</v>
      </c>
      <c r="I44" s="140">
        <v>119</v>
      </c>
      <c r="J44" s="115">
        <v>7</v>
      </c>
      <c r="K44" s="116">
        <v>5.882352941176471</v>
      </c>
    </row>
    <row r="45" spans="1:11" ht="14.1" customHeight="1" x14ac:dyDescent="0.2">
      <c r="A45" s="306" t="s">
        <v>266</v>
      </c>
      <c r="B45" s="307" t="s">
        <v>267</v>
      </c>
      <c r="C45" s="308"/>
      <c r="D45" s="113">
        <v>0.43794478767498241</v>
      </c>
      <c r="E45" s="115">
        <v>112</v>
      </c>
      <c r="F45" s="114">
        <v>107</v>
      </c>
      <c r="G45" s="114">
        <v>107</v>
      </c>
      <c r="H45" s="114">
        <v>102</v>
      </c>
      <c r="I45" s="140">
        <v>102</v>
      </c>
      <c r="J45" s="115">
        <v>10</v>
      </c>
      <c r="K45" s="116">
        <v>9.8039215686274517</v>
      </c>
    </row>
    <row r="46" spans="1:11" ht="14.1" customHeight="1" x14ac:dyDescent="0.2">
      <c r="A46" s="306">
        <v>54</v>
      </c>
      <c r="B46" s="307" t="s">
        <v>268</v>
      </c>
      <c r="C46" s="308"/>
      <c r="D46" s="113">
        <v>1.916008446078048</v>
      </c>
      <c r="E46" s="115">
        <v>490</v>
      </c>
      <c r="F46" s="114">
        <v>488</v>
      </c>
      <c r="G46" s="114">
        <v>503</v>
      </c>
      <c r="H46" s="114">
        <v>502</v>
      </c>
      <c r="I46" s="140">
        <v>499</v>
      </c>
      <c r="J46" s="115">
        <v>-9</v>
      </c>
      <c r="K46" s="116">
        <v>-1.8036072144288577</v>
      </c>
    </row>
    <row r="47" spans="1:11" ht="14.1" customHeight="1" x14ac:dyDescent="0.2">
      <c r="A47" s="306">
        <v>61</v>
      </c>
      <c r="B47" s="307" t="s">
        <v>269</v>
      </c>
      <c r="C47" s="308"/>
      <c r="D47" s="113">
        <v>2.0645968561820598</v>
      </c>
      <c r="E47" s="115">
        <v>528</v>
      </c>
      <c r="F47" s="114">
        <v>511</v>
      </c>
      <c r="G47" s="114">
        <v>549</v>
      </c>
      <c r="H47" s="114">
        <v>565</v>
      </c>
      <c r="I47" s="140">
        <v>552</v>
      </c>
      <c r="J47" s="115">
        <v>-24</v>
      </c>
      <c r="K47" s="116">
        <v>-4.3478260869565215</v>
      </c>
    </row>
    <row r="48" spans="1:11" ht="14.1" customHeight="1" x14ac:dyDescent="0.2">
      <c r="A48" s="306">
        <v>62</v>
      </c>
      <c r="B48" s="307" t="s">
        <v>270</v>
      </c>
      <c r="C48" s="308"/>
      <c r="D48" s="113">
        <v>6.1273168061312271</v>
      </c>
      <c r="E48" s="115">
        <v>1567</v>
      </c>
      <c r="F48" s="114">
        <v>1570</v>
      </c>
      <c r="G48" s="114">
        <v>1567</v>
      </c>
      <c r="H48" s="114">
        <v>1532</v>
      </c>
      <c r="I48" s="140">
        <v>1524</v>
      </c>
      <c r="J48" s="115">
        <v>43</v>
      </c>
      <c r="K48" s="116">
        <v>2.8215223097112863</v>
      </c>
    </row>
    <row r="49" spans="1:11" ht="14.1" customHeight="1" x14ac:dyDescent="0.2">
      <c r="A49" s="306">
        <v>63</v>
      </c>
      <c r="B49" s="307" t="s">
        <v>271</v>
      </c>
      <c r="C49" s="308"/>
      <c r="D49" s="113">
        <v>1.1339641823727222</v>
      </c>
      <c r="E49" s="115">
        <v>290</v>
      </c>
      <c r="F49" s="114">
        <v>303</v>
      </c>
      <c r="G49" s="114">
        <v>294</v>
      </c>
      <c r="H49" s="114">
        <v>281</v>
      </c>
      <c r="I49" s="140">
        <v>279</v>
      </c>
      <c r="J49" s="115">
        <v>11</v>
      </c>
      <c r="K49" s="116">
        <v>3.9426523297491038</v>
      </c>
    </row>
    <row r="50" spans="1:11" ht="14.1" customHeight="1" x14ac:dyDescent="0.2">
      <c r="A50" s="306" t="s">
        <v>272</v>
      </c>
      <c r="B50" s="307" t="s">
        <v>273</v>
      </c>
      <c r="C50" s="308"/>
      <c r="D50" s="113">
        <v>0.31672792680065692</v>
      </c>
      <c r="E50" s="115">
        <v>81</v>
      </c>
      <c r="F50" s="114">
        <v>77</v>
      </c>
      <c r="G50" s="114">
        <v>76</v>
      </c>
      <c r="H50" s="114">
        <v>62</v>
      </c>
      <c r="I50" s="140">
        <v>64</v>
      </c>
      <c r="J50" s="115">
        <v>17</v>
      </c>
      <c r="K50" s="116">
        <v>26.5625</v>
      </c>
    </row>
    <row r="51" spans="1:11" ht="14.1" customHeight="1" x14ac:dyDescent="0.2">
      <c r="A51" s="306" t="s">
        <v>274</v>
      </c>
      <c r="B51" s="307" t="s">
        <v>275</v>
      </c>
      <c r="C51" s="308"/>
      <c r="D51" s="113">
        <v>0.65300696019394699</v>
      </c>
      <c r="E51" s="115">
        <v>167</v>
      </c>
      <c r="F51" s="114">
        <v>184</v>
      </c>
      <c r="G51" s="114">
        <v>176</v>
      </c>
      <c r="H51" s="114">
        <v>178</v>
      </c>
      <c r="I51" s="140">
        <v>172</v>
      </c>
      <c r="J51" s="115">
        <v>-5</v>
      </c>
      <c r="K51" s="116">
        <v>-2.9069767441860463</v>
      </c>
    </row>
    <row r="52" spans="1:11" ht="14.1" customHeight="1" x14ac:dyDescent="0.2">
      <c r="A52" s="306">
        <v>71</v>
      </c>
      <c r="B52" s="307" t="s">
        <v>276</v>
      </c>
      <c r="C52" s="308"/>
      <c r="D52" s="113">
        <v>10.850864158911394</v>
      </c>
      <c r="E52" s="115">
        <v>2775</v>
      </c>
      <c r="F52" s="114">
        <v>2747</v>
      </c>
      <c r="G52" s="114">
        <v>2815</v>
      </c>
      <c r="H52" s="114">
        <v>2768</v>
      </c>
      <c r="I52" s="140">
        <v>2771</v>
      </c>
      <c r="J52" s="115">
        <v>4</v>
      </c>
      <c r="K52" s="116">
        <v>0.14435221941537352</v>
      </c>
    </row>
    <row r="53" spans="1:11" ht="14.1" customHeight="1" x14ac:dyDescent="0.2">
      <c r="A53" s="306" t="s">
        <v>277</v>
      </c>
      <c r="B53" s="307" t="s">
        <v>278</v>
      </c>
      <c r="C53" s="308"/>
      <c r="D53" s="113">
        <v>4.614061155861422</v>
      </c>
      <c r="E53" s="115">
        <v>1180</v>
      </c>
      <c r="F53" s="114">
        <v>1158</v>
      </c>
      <c r="G53" s="114">
        <v>1192</v>
      </c>
      <c r="H53" s="114">
        <v>1142</v>
      </c>
      <c r="I53" s="140">
        <v>1145</v>
      </c>
      <c r="J53" s="115">
        <v>35</v>
      </c>
      <c r="K53" s="116">
        <v>3.0567685589519651</v>
      </c>
    </row>
    <row r="54" spans="1:11" ht="14.1" customHeight="1" x14ac:dyDescent="0.2">
      <c r="A54" s="306" t="s">
        <v>279</v>
      </c>
      <c r="B54" s="307" t="s">
        <v>280</v>
      </c>
      <c r="C54" s="308"/>
      <c r="D54" s="113">
        <v>5.4782200672558066</v>
      </c>
      <c r="E54" s="115">
        <v>1401</v>
      </c>
      <c r="F54" s="114">
        <v>1402</v>
      </c>
      <c r="G54" s="114">
        <v>1433</v>
      </c>
      <c r="H54" s="114">
        <v>1434</v>
      </c>
      <c r="I54" s="140">
        <v>1429</v>
      </c>
      <c r="J54" s="115">
        <v>-28</v>
      </c>
      <c r="K54" s="116">
        <v>-1.959412176347096</v>
      </c>
    </row>
    <row r="55" spans="1:11" ht="14.1" customHeight="1" x14ac:dyDescent="0.2">
      <c r="A55" s="306">
        <v>72</v>
      </c>
      <c r="B55" s="307" t="s">
        <v>281</v>
      </c>
      <c r="C55" s="308"/>
      <c r="D55" s="113">
        <v>2.7723469148353796</v>
      </c>
      <c r="E55" s="115">
        <v>709</v>
      </c>
      <c r="F55" s="114">
        <v>713</v>
      </c>
      <c r="G55" s="114">
        <v>732</v>
      </c>
      <c r="H55" s="114">
        <v>732</v>
      </c>
      <c r="I55" s="140">
        <v>738</v>
      </c>
      <c r="J55" s="115">
        <v>-29</v>
      </c>
      <c r="K55" s="116">
        <v>-3.9295392953929538</v>
      </c>
    </row>
    <row r="56" spans="1:11" ht="14.1" customHeight="1" x14ac:dyDescent="0.2">
      <c r="A56" s="306" t="s">
        <v>282</v>
      </c>
      <c r="B56" s="307" t="s">
        <v>283</v>
      </c>
      <c r="C56" s="308"/>
      <c r="D56" s="113">
        <v>1.4428716665363259</v>
      </c>
      <c r="E56" s="115">
        <v>369</v>
      </c>
      <c r="F56" s="114">
        <v>378</v>
      </c>
      <c r="G56" s="114">
        <v>382</v>
      </c>
      <c r="H56" s="114">
        <v>382</v>
      </c>
      <c r="I56" s="140">
        <v>387</v>
      </c>
      <c r="J56" s="115">
        <v>-18</v>
      </c>
      <c r="K56" s="116">
        <v>-4.6511627906976747</v>
      </c>
    </row>
    <row r="57" spans="1:11" ht="14.1" customHeight="1" x14ac:dyDescent="0.2">
      <c r="A57" s="306" t="s">
        <v>284</v>
      </c>
      <c r="B57" s="307" t="s">
        <v>285</v>
      </c>
      <c r="C57" s="308"/>
      <c r="D57" s="113">
        <v>0.87197935403143823</v>
      </c>
      <c r="E57" s="115">
        <v>223</v>
      </c>
      <c r="F57" s="114">
        <v>217</v>
      </c>
      <c r="G57" s="114">
        <v>230</v>
      </c>
      <c r="H57" s="114">
        <v>232</v>
      </c>
      <c r="I57" s="140">
        <v>237</v>
      </c>
      <c r="J57" s="115">
        <v>-14</v>
      </c>
      <c r="K57" s="116">
        <v>-5.9071729957805905</v>
      </c>
    </row>
    <row r="58" spans="1:11" ht="14.1" customHeight="1" x14ac:dyDescent="0.2">
      <c r="A58" s="306">
        <v>73</v>
      </c>
      <c r="B58" s="307" t="s">
        <v>286</v>
      </c>
      <c r="C58" s="308"/>
      <c r="D58" s="113">
        <v>1.8299835770704622</v>
      </c>
      <c r="E58" s="115">
        <v>468</v>
      </c>
      <c r="F58" s="114">
        <v>463</v>
      </c>
      <c r="G58" s="114">
        <v>464</v>
      </c>
      <c r="H58" s="114">
        <v>449</v>
      </c>
      <c r="I58" s="140">
        <v>454</v>
      </c>
      <c r="J58" s="115">
        <v>14</v>
      </c>
      <c r="K58" s="116">
        <v>3.0837004405286343</v>
      </c>
    </row>
    <row r="59" spans="1:11" ht="14.1" customHeight="1" x14ac:dyDescent="0.2">
      <c r="A59" s="306" t="s">
        <v>287</v>
      </c>
      <c r="B59" s="307" t="s">
        <v>288</v>
      </c>
      <c r="C59" s="308"/>
      <c r="D59" s="113">
        <v>1.5132556502698054</v>
      </c>
      <c r="E59" s="115">
        <v>387</v>
      </c>
      <c r="F59" s="114">
        <v>382</v>
      </c>
      <c r="G59" s="114">
        <v>382</v>
      </c>
      <c r="H59" s="114">
        <v>376</v>
      </c>
      <c r="I59" s="140">
        <v>380</v>
      </c>
      <c r="J59" s="115">
        <v>7</v>
      </c>
      <c r="K59" s="116">
        <v>1.8421052631578947</v>
      </c>
    </row>
    <row r="60" spans="1:11" ht="14.1" customHeight="1" x14ac:dyDescent="0.2">
      <c r="A60" s="306">
        <v>81</v>
      </c>
      <c r="B60" s="307" t="s">
        <v>289</v>
      </c>
      <c r="C60" s="308"/>
      <c r="D60" s="113">
        <v>6.6708375694064284</v>
      </c>
      <c r="E60" s="115">
        <v>1706</v>
      </c>
      <c r="F60" s="114">
        <v>1697</v>
      </c>
      <c r="G60" s="114">
        <v>1684</v>
      </c>
      <c r="H60" s="114">
        <v>1662</v>
      </c>
      <c r="I60" s="140">
        <v>1665</v>
      </c>
      <c r="J60" s="115">
        <v>41</v>
      </c>
      <c r="K60" s="116">
        <v>2.4624624624624625</v>
      </c>
    </row>
    <row r="61" spans="1:11" ht="14.1" customHeight="1" x14ac:dyDescent="0.2">
      <c r="A61" s="306" t="s">
        <v>290</v>
      </c>
      <c r="B61" s="307" t="s">
        <v>291</v>
      </c>
      <c r="C61" s="308"/>
      <c r="D61" s="113">
        <v>1.9707515445374209</v>
      </c>
      <c r="E61" s="115">
        <v>504</v>
      </c>
      <c r="F61" s="114">
        <v>504</v>
      </c>
      <c r="G61" s="114">
        <v>511</v>
      </c>
      <c r="H61" s="114">
        <v>504</v>
      </c>
      <c r="I61" s="140">
        <v>507</v>
      </c>
      <c r="J61" s="115">
        <v>-3</v>
      </c>
      <c r="K61" s="116">
        <v>-0.59171597633136097</v>
      </c>
    </row>
    <row r="62" spans="1:11" ht="14.1" customHeight="1" x14ac:dyDescent="0.2">
      <c r="A62" s="306" t="s">
        <v>292</v>
      </c>
      <c r="B62" s="307" t="s">
        <v>293</v>
      </c>
      <c r="C62" s="308"/>
      <c r="D62" s="113">
        <v>2.9522170954876046</v>
      </c>
      <c r="E62" s="115">
        <v>755</v>
      </c>
      <c r="F62" s="114">
        <v>747</v>
      </c>
      <c r="G62" s="114">
        <v>723</v>
      </c>
      <c r="H62" s="114">
        <v>713</v>
      </c>
      <c r="I62" s="140">
        <v>720</v>
      </c>
      <c r="J62" s="115">
        <v>35</v>
      </c>
      <c r="K62" s="116">
        <v>4.8611111111111107</v>
      </c>
    </row>
    <row r="63" spans="1:11" ht="14.1" customHeight="1" x14ac:dyDescent="0.2">
      <c r="A63" s="306"/>
      <c r="B63" s="307" t="s">
        <v>294</v>
      </c>
      <c r="C63" s="308"/>
      <c r="D63" s="113">
        <v>2.4908109799014624</v>
      </c>
      <c r="E63" s="115">
        <v>637</v>
      </c>
      <c r="F63" s="114">
        <v>631</v>
      </c>
      <c r="G63" s="114">
        <v>602</v>
      </c>
      <c r="H63" s="114">
        <v>597</v>
      </c>
      <c r="I63" s="140">
        <v>604</v>
      </c>
      <c r="J63" s="115">
        <v>33</v>
      </c>
      <c r="K63" s="116">
        <v>5.4635761589403975</v>
      </c>
    </row>
    <row r="64" spans="1:11" ht="14.1" customHeight="1" x14ac:dyDescent="0.2">
      <c r="A64" s="306" t="s">
        <v>295</v>
      </c>
      <c r="B64" s="307" t="s">
        <v>296</v>
      </c>
      <c r="C64" s="308"/>
      <c r="D64" s="113">
        <v>0.4223039024008759</v>
      </c>
      <c r="E64" s="115">
        <v>108</v>
      </c>
      <c r="F64" s="114">
        <v>108</v>
      </c>
      <c r="G64" s="114">
        <v>107</v>
      </c>
      <c r="H64" s="114">
        <v>103</v>
      </c>
      <c r="I64" s="140">
        <v>101</v>
      </c>
      <c r="J64" s="115">
        <v>7</v>
      </c>
      <c r="K64" s="116">
        <v>6.9306930693069306</v>
      </c>
    </row>
    <row r="65" spans="1:11" ht="14.1" customHeight="1" x14ac:dyDescent="0.2">
      <c r="A65" s="306" t="s">
        <v>297</v>
      </c>
      <c r="B65" s="307" t="s">
        <v>298</v>
      </c>
      <c r="C65" s="308"/>
      <c r="D65" s="113">
        <v>0.66864784546805345</v>
      </c>
      <c r="E65" s="115">
        <v>171</v>
      </c>
      <c r="F65" s="114">
        <v>171</v>
      </c>
      <c r="G65" s="114">
        <v>173</v>
      </c>
      <c r="H65" s="114">
        <v>171</v>
      </c>
      <c r="I65" s="140">
        <v>169</v>
      </c>
      <c r="J65" s="115">
        <v>2</v>
      </c>
      <c r="K65" s="116">
        <v>1.1834319526627219</v>
      </c>
    </row>
    <row r="66" spans="1:11" ht="14.1" customHeight="1" x14ac:dyDescent="0.2">
      <c r="A66" s="306">
        <v>82</v>
      </c>
      <c r="B66" s="307" t="s">
        <v>299</v>
      </c>
      <c r="C66" s="308"/>
      <c r="D66" s="113">
        <v>3.3979823257996404</v>
      </c>
      <c r="E66" s="115">
        <v>869</v>
      </c>
      <c r="F66" s="114">
        <v>874</v>
      </c>
      <c r="G66" s="114">
        <v>875</v>
      </c>
      <c r="H66" s="114">
        <v>848</v>
      </c>
      <c r="I66" s="140">
        <v>839</v>
      </c>
      <c r="J66" s="115">
        <v>30</v>
      </c>
      <c r="K66" s="116">
        <v>3.5756853396901072</v>
      </c>
    </row>
    <row r="67" spans="1:11" ht="14.1" customHeight="1" x14ac:dyDescent="0.2">
      <c r="A67" s="306" t="s">
        <v>300</v>
      </c>
      <c r="B67" s="307" t="s">
        <v>301</v>
      </c>
      <c r="C67" s="308"/>
      <c r="D67" s="113">
        <v>2.4165167748494563</v>
      </c>
      <c r="E67" s="115">
        <v>618</v>
      </c>
      <c r="F67" s="114">
        <v>622</v>
      </c>
      <c r="G67" s="114">
        <v>619</v>
      </c>
      <c r="H67" s="114">
        <v>600</v>
      </c>
      <c r="I67" s="140">
        <v>596</v>
      </c>
      <c r="J67" s="115">
        <v>22</v>
      </c>
      <c r="K67" s="116">
        <v>3.6912751677852347</v>
      </c>
    </row>
    <row r="68" spans="1:11" ht="14.1" customHeight="1" x14ac:dyDescent="0.2">
      <c r="A68" s="306" t="s">
        <v>302</v>
      </c>
      <c r="B68" s="307" t="s">
        <v>303</v>
      </c>
      <c r="C68" s="308"/>
      <c r="D68" s="113">
        <v>0.58653319777899426</v>
      </c>
      <c r="E68" s="115">
        <v>150</v>
      </c>
      <c r="F68" s="114">
        <v>149</v>
      </c>
      <c r="G68" s="114">
        <v>153</v>
      </c>
      <c r="H68" s="114">
        <v>147</v>
      </c>
      <c r="I68" s="140">
        <v>139</v>
      </c>
      <c r="J68" s="115">
        <v>11</v>
      </c>
      <c r="K68" s="116">
        <v>7.9136690647482011</v>
      </c>
    </row>
    <row r="69" spans="1:11" ht="14.1" customHeight="1" x14ac:dyDescent="0.2">
      <c r="A69" s="306">
        <v>83</v>
      </c>
      <c r="B69" s="307" t="s">
        <v>304</v>
      </c>
      <c r="C69" s="308"/>
      <c r="D69" s="113">
        <v>3.7694533510596702</v>
      </c>
      <c r="E69" s="115">
        <v>964</v>
      </c>
      <c r="F69" s="114">
        <v>962</v>
      </c>
      <c r="G69" s="114">
        <v>962</v>
      </c>
      <c r="H69" s="114">
        <v>943</v>
      </c>
      <c r="I69" s="140">
        <v>929</v>
      </c>
      <c r="J69" s="115">
        <v>35</v>
      </c>
      <c r="K69" s="116">
        <v>3.767491926803014</v>
      </c>
    </row>
    <row r="70" spans="1:11" ht="14.1" customHeight="1" x14ac:dyDescent="0.2">
      <c r="A70" s="306" t="s">
        <v>305</v>
      </c>
      <c r="B70" s="307" t="s">
        <v>306</v>
      </c>
      <c r="C70" s="308"/>
      <c r="D70" s="113">
        <v>2.9834988660358177</v>
      </c>
      <c r="E70" s="115">
        <v>763</v>
      </c>
      <c r="F70" s="114">
        <v>759</v>
      </c>
      <c r="G70" s="114">
        <v>753</v>
      </c>
      <c r="H70" s="114">
        <v>741</v>
      </c>
      <c r="I70" s="140">
        <v>733</v>
      </c>
      <c r="J70" s="115">
        <v>30</v>
      </c>
      <c r="K70" s="116">
        <v>4.0927694406548429</v>
      </c>
    </row>
    <row r="71" spans="1:11" ht="14.1" customHeight="1" x14ac:dyDescent="0.2">
      <c r="A71" s="306"/>
      <c r="B71" s="307" t="s">
        <v>307</v>
      </c>
      <c r="C71" s="308"/>
      <c r="D71" s="113">
        <v>2.2796590287010243</v>
      </c>
      <c r="E71" s="115">
        <v>583</v>
      </c>
      <c r="F71" s="114">
        <v>580</v>
      </c>
      <c r="G71" s="114">
        <v>575</v>
      </c>
      <c r="H71" s="114">
        <v>572</v>
      </c>
      <c r="I71" s="140">
        <v>566</v>
      </c>
      <c r="J71" s="115">
        <v>17</v>
      </c>
      <c r="K71" s="116">
        <v>3.0035335689045937</v>
      </c>
    </row>
    <row r="72" spans="1:11" ht="14.1" customHeight="1" x14ac:dyDescent="0.2">
      <c r="A72" s="306">
        <v>84</v>
      </c>
      <c r="B72" s="307" t="s">
        <v>308</v>
      </c>
      <c r="C72" s="308"/>
      <c r="D72" s="113">
        <v>0.81332603425353878</v>
      </c>
      <c r="E72" s="115">
        <v>208</v>
      </c>
      <c r="F72" s="114">
        <v>204</v>
      </c>
      <c r="G72" s="114">
        <v>201</v>
      </c>
      <c r="H72" s="114">
        <v>212</v>
      </c>
      <c r="I72" s="140">
        <v>211</v>
      </c>
      <c r="J72" s="115">
        <v>-3</v>
      </c>
      <c r="K72" s="116">
        <v>-1.4218009478672986</v>
      </c>
    </row>
    <row r="73" spans="1:11" ht="14.1" customHeight="1" x14ac:dyDescent="0.2">
      <c r="A73" s="306" t="s">
        <v>309</v>
      </c>
      <c r="B73" s="307" t="s">
        <v>310</v>
      </c>
      <c r="C73" s="308"/>
      <c r="D73" s="113">
        <v>0.1916008446078048</v>
      </c>
      <c r="E73" s="115">
        <v>49</v>
      </c>
      <c r="F73" s="114">
        <v>44</v>
      </c>
      <c r="G73" s="114">
        <v>41</v>
      </c>
      <c r="H73" s="114">
        <v>59</v>
      </c>
      <c r="I73" s="140">
        <v>59</v>
      </c>
      <c r="J73" s="115">
        <v>-10</v>
      </c>
      <c r="K73" s="116">
        <v>-16.949152542372882</v>
      </c>
    </row>
    <row r="74" spans="1:11" ht="14.1" customHeight="1" x14ac:dyDescent="0.2">
      <c r="A74" s="306" t="s">
        <v>311</v>
      </c>
      <c r="B74" s="307" t="s">
        <v>312</v>
      </c>
      <c r="C74" s="308"/>
      <c r="D74" s="113">
        <v>0.21115195120043795</v>
      </c>
      <c r="E74" s="115">
        <v>54</v>
      </c>
      <c r="F74" s="114">
        <v>56</v>
      </c>
      <c r="G74" s="114">
        <v>59</v>
      </c>
      <c r="H74" s="114">
        <v>54</v>
      </c>
      <c r="I74" s="140">
        <v>55</v>
      </c>
      <c r="J74" s="115">
        <v>-1</v>
      </c>
      <c r="K74" s="116">
        <v>-1.8181818181818181</v>
      </c>
    </row>
    <row r="75" spans="1:11" ht="14.1" customHeight="1" x14ac:dyDescent="0.2">
      <c r="A75" s="306" t="s">
        <v>313</v>
      </c>
      <c r="B75" s="307" t="s">
        <v>314</v>
      </c>
      <c r="C75" s="308"/>
      <c r="D75" s="113">
        <v>1.9551106592633143E-2</v>
      </c>
      <c r="E75" s="115">
        <v>5</v>
      </c>
      <c r="F75" s="114">
        <v>5</v>
      </c>
      <c r="G75" s="114">
        <v>5</v>
      </c>
      <c r="H75" s="114">
        <v>5</v>
      </c>
      <c r="I75" s="140">
        <v>5</v>
      </c>
      <c r="J75" s="115">
        <v>0</v>
      </c>
      <c r="K75" s="116">
        <v>0</v>
      </c>
    </row>
    <row r="76" spans="1:11" ht="14.1" customHeight="1" x14ac:dyDescent="0.2">
      <c r="A76" s="306">
        <v>91</v>
      </c>
      <c r="B76" s="307" t="s">
        <v>315</v>
      </c>
      <c r="C76" s="308"/>
      <c r="D76" s="113">
        <v>8.9935090326112452E-2</v>
      </c>
      <c r="E76" s="115">
        <v>23</v>
      </c>
      <c r="F76" s="114">
        <v>21</v>
      </c>
      <c r="G76" s="114">
        <v>21</v>
      </c>
      <c r="H76" s="114">
        <v>16</v>
      </c>
      <c r="I76" s="140">
        <v>15</v>
      </c>
      <c r="J76" s="115">
        <v>8</v>
      </c>
      <c r="K76" s="116">
        <v>53.333333333333336</v>
      </c>
    </row>
    <row r="77" spans="1:11" ht="14.1" customHeight="1" x14ac:dyDescent="0.2">
      <c r="A77" s="306">
        <v>92</v>
      </c>
      <c r="B77" s="307" t="s">
        <v>316</v>
      </c>
      <c r="C77" s="308"/>
      <c r="D77" s="113">
        <v>0.48095722217877535</v>
      </c>
      <c r="E77" s="115">
        <v>123</v>
      </c>
      <c r="F77" s="114">
        <v>110</v>
      </c>
      <c r="G77" s="114">
        <v>123</v>
      </c>
      <c r="H77" s="114">
        <v>142</v>
      </c>
      <c r="I77" s="140">
        <v>153</v>
      </c>
      <c r="J77" s="115">
        <v>-30</v>
      </c>
      <c r="K77" s="116">
        <v>-19.607843137254903</v>
      </c>
    </row>
    <row r="78" spans="1:11" ht="14.1" customHeight="1" x14ac:dyDescent="0.2">
      <c r="A78" s="306">
        <v>93</v>
      </c>
      <c r="B78" s="307" t="s">
        <v>317</v>
      </c>
      <c r="C78" s="308"/>
      <c r="D78" s="113">
        <v>0.4223039024008759</v>
      </c>
      <c r="E78" s="115">
        <v>108</v>
      </c>
      <c r="F78" s="114">
        <v>107</v>
      </c>
      <c r="G78" s="114">
        <v>117</v>
      </c>
      <c r="H78" s="114">
        <v>116</v>
      </c>
      <c r="I78" s="140">
        <v>118</v>
      </c>
      <c r="J78" s="115">
        <v>-10</v>
      </c>
      <c r="K78" s="116">
        <v>-8.4745762711864412</v>
      </c>
    </row>
    <row r="79" spans="1:11" ht="14.1" customHeight="1" x14ac:dyDescent="0.2">
      <c r="A79" s="306">
        <v>94</v>
      </c>
      <c r="B79" s="307" t="s">
        <v>318</v>
      </c>
      <c r="C79" s="308"/>
      <c r="D79" s="113">
        <v>4.3012434503792912E-2</v>
      </c>
      <c r="E79" s="115">
        <v>11</v>
      </c>
      <c r="F79" s="114" t="s">
        <v>513</v>
      </c>
      <c r="G79" s="114" t="s">
        <v>513</v>
      </c>
      <c r="H79" s="114">
        <v>15</v>
      </c>
      <c r="I79" s="140">
        <v>8</v>
      </c>
      <c r="J79" s="115">
        <v>3</v>
      </c>
      <c r="K79" s="116">
        <v>37.5</v>
      </c>
    </row>
    <row r="80" spans="1:11" ht="14.1" customHeight="1" x14ac:dyDescent="0.2">
      <c r="A80" s="306" t="s">
        <v>319</v>
      </c>
      <c r="B80" s="307" t="s">
        <v>320</v>
      </c>
      <c r="C80" s="308"/>
      <c r="D80" s="113" t="s">
        <v>513</v>
      </c>
      <c r="E80" s="115" t="s">
        <v>513</v>
      </c>
      <c r="F80" s="114" t="s">
        <v>513</v>
      </c>
      <c r="G80" s="114" t="s">
        <v>513</v>
      </c>
      <c r="H80" s="114" t="s">
        <v>513</v>
      </c>
      <c r="I80" s="140">
        <v>3</v>
      </c>
      <c r="J80" s="115" t="s">
        <v>513</v>
      </c>
      <c r="K80" s="116" t="s">
        <v>513</v>
      </c>
    </row>
    <row r="81" spans="1:11" ht="14.1" customHeight="1" x14ac:dyDescent="0.2">
      <c r="A81" s="310" t="s">
        <v>321</v>
      </c>
      <c r="B81" s="311" t="s">
        <v>224</v>
      </c>
      <c r="C81" s="312"/>
      <c r="D81" s="125" t="s">
        <v>513</v>
      </c>
      <c r="E81" s="143" t="s">
        <v>513</v>
      </c>
      <c r="F81" s="144">
        <v>9</v>
      </c>
      <c r="G81" s="144">
        <v>10</v>
      </c>
      <c r="H81" s="144" t="s">
        <v>513</v>
      </c>
      <c r="I81" s="145">
        <v>10</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5377</v>
      </c>
      <c r="E12" s="114">
        <v>5544</v>
      </c>
      <c r="F12" s="114">
        <v>5518</v>
      </c>
      <c r="G12" s="114">
        <v>5443</v>
      </c>
      <c r="H12" s="140">
        <v>5428</v>
      </c>
      <c r="I12" s="115">
        <v>-51</v>
      </c>
      <c r="J12" s="116">
        <v>-0.93957258658806186</v>
      </c>
      <c r="K12"/>
      <c r="L12"/>
      <c r="M12"/>
      <c r="N12"/>
      <c r="O12"/>
      <c r="P12"/>
    </row>
    <row r="13" spans="1:16" s="110" customFormat="1" ht="14.45" customHeight="1" x14ac:dyDescent="0.2">
      <c r="A13" s="120" t="s">
        <v>105</v>
      </c>
      <c r="B13" s="119" t="s">
        <v>106</v>
      </c>
      <c r="C13" s="113">
        <v>39.427189882834291</v>
      </c>
      <c r="D13" s="115">
        <v>2120</v>
      </c>
      <c r="E13" s="114">
        <v>2160</v>
      </c>
      <c r="F13" s="114">
        <v>2160</v>
      </c>
      <c r="G13" s="114">
        <v>2099</v>
      </c>
      <c r="H13" s="140">
        <v>2097</v>
      </c>
      <c r="I13" s="115">
        <v>23</v>
      </c>
      <c r="J13" s="116">
        <v>1.0968049594659037</v>
      </c>
      <c r="K13"/>
      <c r="L13"/>
      <c r="M13"/>
      <c r="N13"/>
      <c r="O13"/>
      <c r="P13"/>
    </row>
    <row r="14" spans="1:16" s="110" customFormat="1" ht="14.45" customHeight="1" x14ac:dyDescent="0.2">
      <c r="A14" s="120"/>
      <c r="B14" s="119" t="s">
        <v>107</v>
      </c>
      <c r="C14" s="113">
        <v>60.572810117165709</v>
      </c>
      <c r="D14" s="115">
        <v>3257</v>
      </c>
      <c r="E14" s="114">
        <v>3384</v>
      </c>
      <c r="F14" s="114">
        <v>3358</v>
      </c>
      <c r="G14" s="114">
        <v>3344</v>
      </c>
      <c r="H14" s="140">
        <v>3331</v>
      </c>
      <c r="I14" s="115">
        <v>-74</v>
      </c>
      <c r="J14" s="116">
        <v>-2.2215550885619932</v>
      </c>
      <c r="K14"/>
      <c r="L14"/>
      <c r="M14"/>
      <c r="N14"/>
      <c r="O14"/>
      <c r="P14"/>
    </row>
    <row r="15" spans="1:16" s="110" customFormat="1" ht="14.45" customHeight="1" x14ac:dyDescent="0.2">
      <c r="A15" s="118" t="s">
        <v>105</v>
      </c>
      <c r="B15" s="121" t="s">
        <v>108</v>
      </c>
      <c r="C15" s="113">
        <v>11.921145620234331</v>
      </c>
      <c r="D15" s="115">
        <v>641</v>
      </c>
      <c r="E15" s="114">
        <v>675</v>
      </c>
      <c r="F15" s="114">
        <v>688</v>
      </c>
      <c r="G15" s="114">
        <v>670</v>
      </c>
      <c r="H15" s="140">
        <v>631</v>
      </c>
      <c r="I15" s="115">
        <v>10</v>
      </c>
      <c r="J15" s="116">
        <v>1.5847860538827259</v>
      </c>
      <c r="K15"/>
      <c r="L15"/>
      <c r="M15"/>
      <c r="N15"/>
      <c r="O15"/>
      <c r="P15"/>
    </row>
    <row r="16" spans="1:16" s="110" customFormat="1" ht="14.45" customHeight="1" x14ac:dyDescent="0.2">
      <c r="A16" s="118"/>
      <c r="B16" s="121" t="s">
        <v>109</v>
      </c>
      <c r="C16" s="113">
        <v>43.518690719732191</v>
      </c>
      <c r="D16" s="115">
        <v>2340</v>
      </c>
      <c r="E16" s="114">
        <v>2426</v>
      </c>
      <c r="F16" s="114">
        <v>2426</v>
      </c>
      <c r="G16" s="114">
        <v>2406</v>
      </c>
      <c r="H16" s="140">
        <v>2428</v>
      </c>
      <c r="I16" s="115">
        <v>-88</v>
      </c>
      <c r="J16" s="116">
        <v>-3.6243822075782539</v>
      </c>
      <c r="K16"/>
      <c r="L16"/>
      <c r="M16"/>
      <c r="N16"/>
      <c r="O16"/>
      <c r="P16"/>
    </row>
    <row r="17" spans="1:16" s="110" customFormat="1" ht="14.45" customHeight="1" x14ac:dyDescent="0.2">
      <c r="A17" s="118"/>
      <c r="B17" s="121" t="s">
        <v>110</v>
      </c>
      <c r="C17" s="113">
        <v>23.302957039241214</v>
      </c>
      <c r="D17" s="115">
        <v>1253</v>
      </c>
      <c r="E17" s="114">
        <v>1282</v>
      </c>
      <c r="F17" s="114">
        <v>1263</v>
      </c>
      <c r="G17" s="114">
        <v>1247</v>
      </c>
      <c r="H17" s="140">
        <v>1251</v>
      </c>
      <c r="I17" s="115">
        <v>2</v>
      </c>
      <c r="J17" s="116">
        <v>0.15987210231814547</v>
      </c>
      <c r="K17"/>
      <c r="L17"/>
      <c r="M17"/>
      <c r="N17"/>
      <c r="O17"/>
      <c r="P17"/>
    </row>
    <row r="18" spans="1:16" s="110" customFormat="1" ht="14.45" customHeight="1" x14ac:dyDescent="0.2">
      <c r="A18" s="120"/>
      <c r="B18" s="121" t="s">
        <v>111</v>
      </c>
      <c r="C18" s="113">
        <v>21.257206620792264</v>
      </c>
      <c r="D18" s="115">
        <v>1143</v>
      </c>
      <c r="E18" s="114">
        <v>1161</v>
      </c>
      <c r="F18" s="114">
        <v>1141</v>
      </c>
      <c r="G18" s="114">
        <v>1120</v>
      </c>
      <c r="H18" s="140">
        <v>1118</v>
      </c>
      <c r="I18" s="115">
        <v>25</v>
      </c>
      <c r="J18" s="116">
        <v>2.2361359570661898</v>
      </c>
      <c r="K18"/>
      <c r="L18"/>
      <c r="M18"/>
      <c r="N18"/>
      <c r="O18"/>
      <c r="P18"/>
    </row>
    <row r="19" spans="1:16" s="110" customFormat="1" ht="14.45" customHeight="1" x14ac:dyDescent="0.2">
      <c r="A19" s="120"/>
      <c r="B19" s="121" t="s">
        <v>112</v>
      </c>
      <c r="C19" s="113">
        <v>2.3247163846010785</v>
      </c>
      <c r="D19" s="115">
        <v>125</v>
      </c>
      <c r="E19" s="114">
        <v>113</v>
      </c>
      <c r="F19" s="114">
        <v>131</v>
      </c>
      <c r="G19" s="114">
        <v>113</v>
      </c>
      <c r="H19" s="140">
        <v>95</v>
      </c>
      <c r="I19" s="115">
        <v>30</v>
      </c>
      <c r="J19" s="116">
        <v>31.578947368421051</v>
      </c>
      <c r="K19"/>
      <c r="L19"/>
      <c r="M19"/>
      <c r="N19"/>
      <c r="O19"/>
      <c r="P19"/>
    </row>
    <row r="20" spans="1:16" s="110" customFormat="1" ht="14.45" customHeight="1" x14ac:dyDescent="0.2">
      <c r="A20" s="120" t="s">
        <v>113</v>
      </c>
      <c r="B20" s="119" t="s">
        <v>116</v>
      </c>
      <c r="C20" s="113">
        <v>96.447833364329554</v>
      </c>
      <c r="D20" s="115">
        <v>5186</v>
      </c>
      <c r="E20" s="114">
        <v>5337</v>
      </c>
      <c r="F20" s="114">
        <v>5318</v>
      </c>
      <c r="G20" s="114">
        <v>5253</v>
      </c>
      <c r="H20" s="140">
        <v>5237</v>
      </c>
      <c r="I20" s="115">
        <v>-51</v>
      </c>
      <c r="J20" s="116">
        <v>-0.97383998472407862</v>
      </c>
      <c r="K20"/>
      <c r="L20"/>
      <c r="M20"/>
      <c r="N20"/>
      <c r="O20"/>
      <c r="P20"/>
    </row>
    <row r="21" spans="1:16" s="110" customFormat="1" ht="14.45" customHeight="1" x14ac:dyDescent="0.2">
      <c r="A21" s="123"/>
      <c r="B21" s="124" t="s">
        <v>117</v>
      </c>
      <c r="C21" s="125">
        <v>3.4963734424400221</v>
      </c>
      <c r="D21" s="143">
        <v>188</v>
      </c>
      <c r="E21" s="144">
        <v>204</v>
      </c>
      <c r="F21" s="144">
        <v>199</v>
      </c>
      <c r="G21" s="144">
        <v>188</v>
      </c>
      <c r="H21" s="145">
        <v>190</v>
      </c>
      <c r="I21" s="143">
        <v>-2</v>
      </c>
      <c r="J21" s="146">
        <v>-1.0526315789473684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5847</v>
      </c>
      <c r="E56" s="114">
        <v>6046</v>
      </c>
      <c r="F56" s="114">
        <v>6004</v>
      </c>
      <c r="G56" s="114">
        <v>5940</v>
      </c>
      <c r="H56" s="140">
        <v>5916</v>
      </c>
      <c r="I56" s="115">
        <v>-69</v>
      </c>
      <c r="J56" s="116">
        <v>-1.1663286004056794</v>
      </c>
      <c r="K56"/>
      <c r="L56"/>
      <c r="M56"/>
      <c r="N56"/>
      <c r="O56"/>
      <c r="P56"/>
    </row>
    <row r="57" spans="1:16" s="110" customFormat="1" ht="14.45" customHeight="1" x14ac:dyDescent="0.2">
      <c r="A57" s="120" t="s">
        <v>105</v>
      </c>
      <c r="B57" s="119" t="s">
        <v>106</v>
      </c>
      <c r="C57" s="113">
        <v>40.174448435094924</v>
      </c>
      <c r="D57" s="115">
        <v>2349</v>
      </c>
      <c r="E57" s="114">
        <v>2403</v>
      </c>
      <c r="F57" s="114">
        <v>2383</v>
      </c>
      <c r="G57" s="114">
        <v>2333</v>
      </c>
      <c r="H57" s="140">
        <v>2329</v>
      </c>
      <c r="I57" s="115">
        <v>20</v>
      </c>
      <c r="J57" s="116">
        <v>0.85873765564620008</v>
      </c>
    </row>
    <row r="58" spans="1:16" s="110" customFormat="1" ht="14.45" customHeight="1" x14ac:dyDescent="0.2">
      <c r="A58" s="120"/>
      <c r="B58" s="119" t="s">
        <v>107</v>
      </c>
      <c r="C58" s="113">
        <v>59.825551564905076</v>
      </c>
      <c r="D58" s="115">
        <v>3498</v>
      </c>
      <c r="E58" s="114">
        <v>3643</v>
      </c>
      <c r="F58" s="114">
        <v>3621</v>
      </c>
      <c r="G58" s="114">
        <v>3607</v>
      </c>
      <c r="H58" s="140">
        <v>3587</v>
      </c>
      <c r="I58" s="115">
        <v>-89</v>
      </c>
      <c r="J58" s="116">
        <v>-2.481182046278227</v>
      </c>
    </row>
    <row r="59" spans="1:16" s="110" customFormat="1" ht="14.45" customHeight="1" x14ac:dyDescent="0.2">
      <c r="A59" s="118" t="s">
        <v>105</v>
      </c>
      <c r="B59" s="121" t="s">
        <v>108</v>
      </c>
      <c r="C59" s="113">
        <v>12.861296391311784</v>
      </c>
      <c r="D59" s="115">
        <v>752</v>
      </c>
      <c r="E59" s="114">
        <v>783</v>
      </c>
      <c r="F59" s="114">
        <v>770</v>
      </c>
      <c r="G59" s="114">
        <v>733</v>
      </c>
      <c r="H59" s="140">
        <v>703</v>
      </c>
      <c r="I59" s="115">
        <v>49</v>
      </c>
      <c r="J59" s="116">
        <v>6.9701280227596021</v>
      </c>
    </row>
    <row r="60" spans="1:16" s="110" customFormat="1" ht="14.45" customHeight="1" x14ac:dyDescent="0.2">
      <c r="A60" s="118"/>
      <c r="B60" s="121" t="s">
        <v>109</v>
      </c>
      <c r="C60" s="113">
        <v>43.5436976227125</v>
      </c>
      <c r="D60" s="115">
        <v>2546</v>
      </c>
      <c r="E60" s="114">
        <v>2657</v>
      </c>
      <c r="F60" s="114">
        <v>2643</v>
      </c>
      <c r="G60" s="114">
        <v>2657</v>
      </c>
      <c r="H60" s="140">
        <v>2680</v>
      </c>
      <c r="I60" s="115">
        <v>-134</v>
      </c>
      <c r="J60" s="116">
        <v>-5</v>
      </c>
    </row>
    <row r="61" spans="1:16" s="110" customFormat="1" ht="14.45" customHeight="1" x14ac:dyDescent="0.2">
      <c r="A61" s="118"/>
      <c r="B61" s="121" t="s">
        <v>110</v>
      </c>
      <c r="C61" s="113">
        <v>23.49923037455105</v>
      </c>
      <c r="D61" s="115">
        <v>1374</v>
      </c>
      <c r="E61" s="114">
        <v>1411</v>
      </c>
      <c r="F61" s="114">
        <v>1408</v>
      </c>
      <c r="G61" s="114">
        <v>1392</v>
      </c>
      <c r="H61" s="140">
        <v>1386</v>
      </c>
      <c r="I61" s="115">
        <v>-12</v>
      </c>
      <c r="J61" s="116">
        <v>-0.86580086580086579</v>
      </c>
    </row>
    <row r="62" spans="1:16" s="110" customFormat="1" ht="14.45" customHeight="1" x14ac:dyDescent="0.2">
      <c r="A62" s="120"/>
      <c r="B62" s="121" t="s">
        <v>111</v>
      </c>
      <c r="C62" s="113">
        <v>20.095775611424664</v>
      </c>
      <c r="D62" s="115">
        <v>1175</v>
      </c>
      <c r="E62" s="114">
        <v>1195</v>
      </c>
      <c r="F62" s="114">
        <v>1183</v>
      </c>
      <c r="G62" s="114">
        <v>1158</v>
      </c>
      <c r="H62" s="140">
        <v>1147</v>
      </c>
      <c r="I62" s="115">
        <v>28</v>
      </c>
      <c r="J62" s="116">
        <v>2.4411508282476024</v>
      </c>
    </row>
    <row r="63" spans="1:16" s="110" customFormat="1" ht="14.45" customHeight="1" x14ac:dyDescent="0.2">
      <c r="A63" s="120"/>
      <c r="B63" s="121" t="s">
        <v>112</v>
      </c>
      <c r="C63" s="113">
        <v>2.2404651958269199</v>
      </c>
      <c r="D63" s="115">
        <v>131</v>
      </c>
      <c r="E63" s="114">
        <v>115</v>
      </c>
      <c r="F63" s="114">
        <v>133</v>
      </c>
      <c r="G63" s="114">
        <v>113</v>
      </c>
      <c r="H63" s="140">
        <v>104</v>
      </c>
      <c r="I63" s="115">
        <v>27</v>
      </c>
      <c r="J63" s="116">
        <v>25.96153846153846</v>
      </c>
    </row>
    <row r="64" spans="1:16" s="110" customFormat="1" ht="14.45" customHeight="1" x14ac:dyDescent="0.2">
      <c r="A64" s="120" t="s">
        <v>113</v>
      </c>
      <c r="B64" s="119" t="s">
        <v>116</v>
      </c>
      <c r="C64" s="113">
        <v>96.151872755259106</v>
      </c>
      <c r="D64" s="115">
        <v>5622</v>
      </c>
      <c r="E64" s="114">
        <v>5813</v>
      </c>
      <c r="F64" s="114">
        <v>5777</v>
      </c>
      <c r="G64" s="114">
        <v>5727</v>
      </c>
      <c r="H64" s="140">
        <v>5694</v>
      </c>
      <c r="I64" s="115">
        <v>-72</v>
      </c>
      <c r="J64" s="116">
        <v>-1.2644889357218125</v>
      </c>
    </row>
    <row r="65" spans="1:10" s="110" customFormat="1" ht="14.45" customHeight="1" x14ac:dyDescent="0.2">
      <c r="A65" s="123"/>
      <c r="B65" s="124" t="s">
        <v>117</v>
      </c>
      <c r="C65" s="125">
        <v>3.7968188814776807</v>
      </c>
      <c r="D65" s="143">
        <v>222</v>
      </c>
      <c r="E65" s="144">
        <v>230</v>
      </c>
      <c r="F65" s="144">
        <v>226</v>
      </c>
      <c r="G65" s="144">
        <v>212</v>
      </c>
      <c r="H65" s="145">
        <v>221</v>
      </c>
      <c r="I65" s="143">
        <v>1</v>
      </c>
      <c r="J65" s="146">
        <v>0.45248868778280543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5377</v>
      </c>
      <c r="G11" s="114">
        <v>5544</v>
      </c>
      <c r="H11" s="114">
        <v>5518</v>
      </c>
      <c r="I11" s="114">
        <v>5443</v>
      </c>
      <c r="J11" s="140">
        <v>5428</v>
      </c>
      <c r="K11" s="114">
        <v>-51</v>
      </c>
      <c r="L11" s="116">
        <v>-0.93957258658806186</v>
      </c>
    </row>
    <row r="12" spans="1:17" s="110" customFormat="1" ht="24" customHeight="1" x14ac:dyDescent="0.2">
      <c r="A12" s="604" t="s">
        <v>185</v>
      </c>
      <c r="B12" s="605"/>
      <c r="C12" s="605"/>
      <c r="D12" s="606"/>
      <c r="E12" s="113">
        <v>39.427189882834291</v>
      </c>
      <c r="F12" s="115">
        <v>2120</v>
      </c>
      <c r="G12" s="114">
        <v>2160</v>
      </c>
      <c r="H12" s="114">
        <v>2160</v>
      </c>
      <c r="I12" s="114">
        <v>2099</v>
      </c>
      <c r="J12" s="140">
        <v>2097</v>
      </c>
      <c r="K12" s="114">
        <v>23</v>
      </c>
      <c r="L12" s="116">
        <v>1.0968049594659037</v>
      </c>
    </row>
    <row r="13" spans="1:17" s="110" customFormat="1" ht="15" customHeight="1" x14ac:dyDescent="0.2">
      <c r="A13" s="120"/>
      <c r="B13" s="612" t="s">
        <v>107</v>
      </c>
      <c r="C13" s="612"/>
      <c r="E13" s="113">
        <v>60.572810117165709</v>
      </c>
      <c r="F13" s="115">
        <v>3257</v>
      </c>
      <c r="G13" s="114">
        <v>3384</v>
      </c>
      <c r="H13" s="114">
        <v>3358</v>
      </c>
      <c r="I13" s="114">
        <v>3344</v>
      </c>
      <c r="J13" s="140">
        <v>3331</v>
      </c>
      <c r="K13" s="114">
        <v>-74</v>
      </c>
      <c r="L13" s="116">
        <v>-2.2215550885619932</v>
      </c>
    </row>
    <row r="14" spans="1:17" s="110" customFormat="1" ht="22.5" customHeight="1" x14ac:dyDescent="0.2">
      <c r="A14" s="604" t="s">
        <v>186</v>
      </c>
      <c r="B14" s="605"/>
      <c r="C14" s="605"/>
      <c r="D14" s="606"/>
      <c r="E14" s="113">
        <v>11.921145620234331</v>
      </c>
      <c r="F14" s="115">
        <v>641</v>
      </c>
      <c r="G14" s="114">
        <v>675</v>
      </c>
      <c r="H14" s="114">
        <v>688</v>
      </c>
      <c r="I14" s="114">
        <v>670</v>
      </c>
      <c r="J14" s="140">
        <v>631</v>
      </c>
      <c r="K14" s="114">
        <v>10</v>
      </c>
      <c r="L14" s="116">
        <v>1.5847860538827259</v>
      </c>
    </row>
    <row r="15" spans="1:17" s="110" customFormat="1" ht="15" customHeight="1" x14ac:dyDescent="0.2">
      <c r="A15" s="120"/>
      <c r="B15" s="119"/>
      <c r="C15" s="258" t="s">
        <v>106</v>
      </c>
      <c r="E15" s="113">
        <v>45.709828393135723</v>
      </c>
      <c r="F15" s="115">
        <v>293</v>
      </c>
      <c r="G15" s="114">
        <v>301</v>
      </c>
      <c r="H15" s="114">
        <v>302</v>
      </c>
      <c r="I15" s="114">
        <v>280</v>
      </c>
      <c r="J15" s="140">
        <v>257</v>
      </c>
      <c r="K15" s="114">
        <v>36</v>
      </c>
      <c r="L15" s="116">
        <v>14.007782101167315</v>
      </c>
    </row>
    <row r="16" spans="1:17" s="110" customFormat="1" ht="15" customHeight="1" x14ac:dyDescent="0.2">
      <c r="A16" s="120"/>
      <c r="B16" s="119"/>
      <c r="C16" s="258" t="s">
        <v>107</v>
      </c>
      <c r="E16" s="113">
        <v>54.290171606864277</v>
      </c>
      <c r="F16" s="115">
        <v>348</v>
      </c>
      <c r="G16" s="114">
        <v>374</v>
      </c>
      <c r="H16" s="114">
        <v>386</v>
      </c>
      <c r="I16" s="114">
        <v>390</v>
      </c>
      <c r="J16" s="140">
        <v>374</v>
      </c>
      <c r="K16" s="114">
        <v>-26</v>
      </c>
      <c r="L16" s="116">
        <v>-6.9518716577540109</v>
      </c>
    </row>
    <row r="17" spans="1:12" s="110" customFormat="1" ht="15" customHeight="1" x14ac:dyDescent="0.2">
      <c r="A17" s="120"/>
      <c r="B17" s="121" t="s">
        <v>109</v>
      </c>
      <c r="C17" s="258"/>
      <c r="E17" s="113">
        <v>43.518690719732191</v>
      </c>
      <c r="F17" s="115">
        <v>2340</v>
      </c>
      <c r="G17" s="114">
        <v>2426</v>
      </c>
      <c r="H17" s="114">
        <v>2426</v>
      </c>
      <c r="I17" s="114">
        <v>2406</v>
      </c>
      <c r="J17" s="140">
        <v>2428</v>
      </c>
      <c r="K17" s="114">
        <v>-88</v>
      </c>
      <c r="L17" s="116">
        <v>-3.6243822075782539</v>
      </c>
    </row>
    <row r="18" spans="1:12" s="110" customFormat="1" ht="15" customHeight="1" x14ac:dyDescent="0.2">
      <c r="A18" s="120"/>
      <c r="B18" s="119"/>
      <c r="C18" s="258" t="s">
        <v>106</v>
      </c>
      <c r="E18" s="113">
        <v>34.059829059829063</v>
      </c>
      <c r="F18" s="115">
        <v>797</v>
      </c>
      <c r="G18" s="114">
        <v>808</v>
      </c>
      <c r="H18" s="114">
        <v>811</v>
      </c>
      <c r="I18" s="114">
        <v>797</v>
      </c>
      <c r="J18" s="140">
        <v>810</v>
      </c>
      <c r="K18" s="114">
        <v>-13</v>
      </c>
      <c r="L18" s="116">
        <v>-1.6049382716049383</v>
      </c>
    </row>
    <row r="19" spans="1:12" s="110" customFormat="1" ht="15" customHeight="1" x14ac:dyDescent="0.2">
      <c r="A19" s="120"/>
      <c r="B19" s="119"/>
      <c r="C19" s="258" t="s">
        <v>107</v>
      </c>
      <c r="E19" s="113">
        <v>65.940170940170944</v>
      </c>
      <c r="F19" s="115">
        <v>1543</v>
      </c>
      <c r="G19" s="114">
        <v>1618</v>
      </c>
      <c r="H19" s="114">
        <v>1615</v>
      </c>
      <c r="I19" s="114">
        <v>1609</v>
      </c>
      <c r="J19" s="140">
        <v>1618</v>
      </c>
      <c r="K19" s="114">
        <v>-75</v>
      </c>
      <c r="L19" s="116">
        <v>-4.6353522867737951</v>
      </c>
    </row>
    <row r="20" spans="1:12" s="110" customFormat="1" ht="15" customHeight="1" x14ac:dyDescent="0.2">
      <c r="A20" s="120"/>
      <c r="B20" s="121" t="s">
        <v>110</v>
      </c>
      <c r="C20" s="258"/>
      <c r="E20" s="113">
        <v>23.302957039241214</v>
      </c>
      <c r="F20" s="115">
        <v>1253</v>
      </c>
      <c r="G20" s="114">
        <v>1282</v>
      </c>
      <c r="H20" s="114">
        <v>1263</v>
      </c>
      <c r="I20" s="114">
        <v>1247</v>
      </c>
      <c r="J20" s="140">
        <v>1251</v>
      </c>
      <c r="K20" s="114">
        <v>2</v>
      </c>
      <c r="L20" s="116">
        <v>0.15987210231814547</v>
      </c>
    </row>
    <row r="21" spans="1:12" s="110" customFormat="1" ht="15" customHeight="1" x14ac:dyDescent="0.2">
      <c r="A21" s="120"/>
      <c r="B21" s="119"/>
      <c r="C21" s="258" t="s">
        <v>106</v>
      </c>
      <c r="E21" s="113">
        <v>34.557063048683162</v>
      </c>
      <c r="F21" s="115">
        <v>433</v>
      </c>
      <c r="G21" s="114">
        <v>450</v>
      </c>
      <c r="H21" s="114">
        <v>449</v>
      </c>
      <c r="I21" s="114">
        <v>444</v>
      </c>
      <c r="J21" s="140">
        <v>445</v>
      </c>
      <c r="K21" s="114">
        <v>-12</v>
      </c>
      <c r="L21" s="116">
        <v>-2.696629213483146</v>
      </c>
    </row>
    <row r="22" spans="1:12" s="110" customFormat="1" ht="15" customHeight="1" x14ac:dyDescent="0.2">
      <c r="A22" s="120"/>
      <c r="B22" s="119"/>
      <c r="C22" s="258" t="s">
        <v>107</v>
      </c>
      <c r="E22" s="113">
        <v>65.442936951316838</v>
      </c>
      <c r="F22" s="115">
        <v>820</v>
      </c>
      <c r="G22" s="114">
        <v>832</v>
      </c>
      <c r="H22" s="114">
        <v>814</v>
      </c>
      <c r="I22" s="114">
        <v>803</v>
      </c>
      <c r="J22" s="140">
        <v>806</v>
      </c>
      <c r="K22" s="114">
        <v>14</v>
      </c>
      <c r="L22" s="116">
        <v>1.7369727047146402</v>
      </c>
    </row>
    <row r="23" spans="1:12" s="110" customFormat="1" ht="15" customHeight="1" x14ac:dyDescent="0.2">
      <c r="A23" s="120"/>
      <c r="B23" s="121" t="s">
        <v>111</v>
      </c>
      <c r="C23" s="258"/>
      <c r="E23" s="113">
        <v>21.257206620792264</v>
      </c>
      <c r="F23" s="115">
        <v>1143</v>
      </c>
      <c r="G23" s="114">
        <v>1161</v>
      </c>
      <c r="H23" s="114">
        <v>1141</v>
      </c>
      <c r="I23" s="114">
        <v>1120</v>
      </c>
      <c r="J23" s="140">
        <v>1118</v>
      </c>
      <c r="K23" s="114">
        <v>25</v>
      </c>
      <c r="L23" s="116">
        <v>2.2361359570661898</v>
      </c>
    </row>
    <row r="24" spans="1:12" s="110" customFormat="1" ht="15" customHeight="1" x14ac:dyDescent="0.2">
      <c r="A24" s="120"/>
      <c r="B24" s="119"/>
      <c r="C24" s="258" t="s">
        <v>106</v>
      </c>
      <c r="E24" s="113">
        <v>52.230971128608921</v>
      </c>
      <c r="F24" s="115">
        <v>597</v>
      </c>
      <c r="G24" s="114">
        <v>601</v>
      </c>
      <c r="H24" s="114">
        <v>598</v>
      </c>
      <c r="I24" s="114">
        <v>578</v>
      </c>
      <c r="J24" s="140">
        <v>585</v>
      </c>
      <c r="K24" s="114">
        <v>12</v>
      </c>
      <c r="L24" s="116">
        <v>2.0512820512820511</v>
      </c>
    </row>
    <row r="25" spans="1:12" s="110" customFormat="1" ht="15" customHeight="1" x14ac:dyDescent="0.2">
      <c r="A25" s="120"/>
      <c r="B25" s="119"/>
      <c r="C25" s="258" t="s">
        <v>107</v>
      </c>
      <c r="E25" s="113">
        <v>47.769028871391079</v>
      </c>
      <c r="F25" s="115">
        <v>546</v>
      </c>
      <c r="G25" s="114">
        <v>560</v>
      </c>
      <c r="H25" s="114">
        <v>543</v>
      </c>
      <c r="I25" s="114">
        <v>542</v>
      </c>
      <c r="J25" s="140">
        <v>533</v>
      </c>
      <c r="K25" s="114">
        <v>13</v>
      </c>
      <c r="L25" s="116">
        <v>2.4390243902439024</v>
      </c>
    </row>
    <row r="26" spans="1:12" s="110" customFormat="1" ht="15" customHeight="1" x14ac:dyDescent="0.2">
      <c r="A26" s="120"/>
      <c r="C26" s="121" t="s">
        <v>187</v>
      </c>
      <c r="D26" s="110" t="s">
        <v>188</v>
      </c>
      <c r="E26" s="113">
        <v>2.3247163846010785</v>
      </c>
      <c r="F26" s="115">
        <v>125</v>
      </c>
      <c r="G26" s="114">
        <v>113</v>
      </c>
      <c r="H26" s="114">
        <v>131</v>
      </c>
      <c r="I26" s="114">
        <v>113</v>
      </c>
      <c r="J26" s="140">
        <v>95</v>
      </c>
      <c r="K26" s="114">
        <v>30</v>
      </c>
      <c r="L26" s="116">
        <v>31.578947368421051</v>
      </c>
    </row>
    <row r="27" spans="1:12" s="110" customFormat="1" ht="15" customHeight="1" x14ac:dyDescent="0.2">
      <c r="A27" s="120"/>
      <c r="B27" s="119"/>
      <c r="D27" s="259" t="s">
        <v>106</v>
      </c>
      <c r="E27" s="113">
        <v>54.4</v>
      </c>
      <c r="F27" s="115">
        <v>68</v>
      </c>
      <c r="G27" s="114">
        <v>59</v>
      </c>
      <c r="H27" s="114">
        <v>73</v>
      </c>
      <c r="I27" s="114">
        <v>57</v>
      </c>
      <c r="J27" s="140">
        <v>49</v>
      </c>
      <c r="K27" s="114">
        <v>19</v>
      </c>
      <c r="L27" s="116">
        <v>38.775510204081634</v>
      </c>
    </row>
    <row r="28" spans="1:12" s="110" customFormat="1" ht="15" customHeight="1" x14ac:dyDescent="0.2">
      <c r="A28" s="120"/>
      <c r="B28" s="119"/>
      <c r="D28" s="259" t="s">
        <v>107</v>
      </c>
      <c r="E28" s="113">
        <v>45.6</v>
      </c>
      <c r="F28" s="115">
        <v>57</v>
      </c>
      <c r="G28" s="114">
        <v>54</v>
      </c>
      <c r="H28" s="114">
        <v>58</v>
      </c>
      <c r="I28" s="114">
        <v>56</v>
      </c>
      <c r="J28" s="140">
        <v>46</v>
      </c>
      <c r="K28" s="114">
        <v>11</v>
      </c>
      <c r="L28" s="116">
        <v>23.913043478260871</v>
      </c>
    </row>
    <row r="29" spans="1:12" s="110" customFormat="1" ht="24" customHeight="1" x14ac:dyDescent="0.2">
      <c r="A29" s="604" t="s">
        <v>189</v>
      </c>
      <c r="B29" s="605"/>
      <c r="C29" s="605"/>
      <c r="D29" s="606"/>
      <c r="E29" s="113">
        <v>96.447833364329554</v>
      </c>
      <c r="F29" s="115">
        <v>5186</v>
      </c>
      <c r="G29" s="114">
        <v>5337</v>
      </c>
      <c r="H29" s="114">
        <v>5318</v>
      </c>
      <c r="I29" s="114">
        <v>5253</v>
      </c>
      <c r="J29" s="140">
        <v>5237</v>
      </c>
      <c r="K29" s="114">
        <v>-51</v>
      </c>
      <c r="L29" s="116">
        <v>-0.97383998472407862</v>
      </c>
    </row>
    <row r="30" spans="1:12" s="110" customFormat="1" ht="15" customHeight="1" x14ac:dyDescent="0.2">
      <c r="A30" s="120"/>
      <c r="B30" s="119"/>
      <c r="C30" s="258" t="s">
        <v>106</v>
      </c>
      <c r="E30" s="113">
        <v>39.240262244504436</v>
      </c>
      <c r="F30" s="115">
        <v>2035</v>
      </c>
      <c r="G30" s="114">
        <v>2066</v>
      </c>
      <c r="H30" s="114">
        <v>2070</v>
      </c>
      <c r="I30" s="114">
        <v>2016</v>
      </c>
      <c r="J30" s="140">
        <v>2017</v>
      </c>
      <c r="K30" s="114">
        <v>18</v>
      </c>
      <c r="L30" s="116">
        <v>0.89241447694595932</v>
      </c>
    </row>
    <row r="31" spans="1:12" s="110" customFormat="1" ht="15" customHeight="1" x14ac:dyDescent="0.2">
      <c r="A31" s="120"/>
      <c r="B31" s="119"/>
      <c r="C31" s="258" t="s">
        <v>107</v>
      </c>
      <c r="E31" s="113">
        <v>60.759737755495564</v>
      </c>
      <c r="F31" s="115">
        <v>3151</v>
      </c>
      <c r="G31" s="114">
        <v>3271</v>
      </c>
      <c r="H31" s="114">
        <v>3248</v>
      </c>
      <c r="I31" s="114">
        <v>3237</v>
      </c>
      <c r="J31" s="140">
        <v>3220</v>
      </c>
      <c r="K31" s="114">
        <v>-69</v>
      </c>
      <c r="L31" s="116">
        <v>-2.1428571428571428</v>
      </c>
    </row>
    <row r="32" spans="1:12" s="110" customFormat="1" ht="15" customHeight="1" x14ac:dyDescent="0.2">
      <c r="A32" s="120"/>
      <c r="B32" s="119" t="s">
        <v>117</v>
      </c>
      <c r="C32" s="258"/>
      <c r="E32" s="113">
        <v>3.4963734424400221</v>
      </c>
      <c r="F32" s="114">
        <v>188</v>
      </c>
      <c r="G32" s="114">
        <v>204</v>
      </c>
      <c r="H32" s="114">
        <v>199</v>
      </c>
      <c r="I32" s="114">
        <v>188</v>
      </c>
      <c r="J32" s="140">
        <v>190</v>
      </c>
      <c r="K32" s="114">
        <v>-2</v>
      </c>
      <c r="L32" s="116">
        <v>-1.0526315789473684</v>
      </c>
    </row>
    <row r="33" spans="1:12" s="110" customFormat="1" ht="15" customHeight="1" x14ac:dyDescent="0.2">
      <c r="A33" s="120"/>
      <c r="B33" s="119"/>
      <c r="C33" s="258" t="s">
        <v>106</v>
      </c>
      <c r="E33" s="113">
        <v>44.680851063829785</v>
      </c>
      <c r="F33" s="114">
        <v>84</v>
      </c>
      <c r="G33" s="114">
        <v>93</v>
      </c>
      <c r="H33" s="114">
        <v>90</v>
      </c>
      <c r="I33" s="114">
        <v>82</v>
      </c>
      <c r="J33" s="140">
        <v>80</v>
      </c>
      <c r="K33" s="114">
        <v>4</v>
      </c>
      <c r="L33" s="116">
        <v>5</v>
      </c>
    </row>
    <row r="34" spans="1:12" s="110" customFormat="1" ht="15" customHeight="1" x14ac:dyDescent="0.2">
      <c r="A34" s="120"/>
      <c r="B34" s="119"/>
      <c r="C34" s="258" t="s">
        <v>107</v>
      </c>
      <c r="E34" s="113">
        <v>55.319148936170215</v>
      </c>
      <c r="F34" s="114">
        <v>104</v>
      </c>
      <c r="G34" s="114">
        <v>111</v>
      </c>
      <c r="H34" s="114">
        <v>109</v>
      </c>
      <c r="I34" s="114">
        <v>106</v>
      </c>
      <c r="J34" s="140">
        <v>110</v>
      </c>
      <c r="K34" s="114">
        <v>-6</v>
      </c>
      <c r="L34" s="116">
        <v>-5.4545454545454541</v>
      </c>
    </row>
    <row r="35" spans="1:12" s="110" customFormat="1" ht="24" customHeight="1" x14ac:dyDescent="0.2">
      <c r="A35" s="604" t="s">
        <v>192</v>
      </c>
      <c r="B35" s="605"/>
      <c r="C35" s="605"/>
      <c r="D35" s="606"/>
      <c r="E35" s="113">
        <v>16.477589734052447</v>
      </c>
      <c r="F35" s="114">
        <v>886</v>
      </c>
      <c r="G35" s="114">
        <v>894</v>
      </c>
      <c r="H35" s="114">
        <v>892</v>
      </c>
      <c r="I35" s="114">
        <v>893</v>
      </c>
      <c r="J35" s="114">
        <v>874</v>
      </c>
      <c r="K35" s="318">
        <v>12</v>
      </c>
      <c r="L35" s="319">
        <v>1.3729977116704806</v>
      </c>
    </row>
    <row r="36" spans="1:12" s="110" customFormat="1" ht="15" customHeight="1" x14ac:dyDescent="0.2">
      <c r="A36" s="120"/>
      <c r="B36" s="119"/>
      <c r="C36" s="258" t="s">
        <v>106</v>
      </c>
      <c r="E36" s="113">
        <v>31.151241534988714</v>
      </c>
      <c r="F36" s="114">
        <v>276</v>
      </c>
      <c r="G36" s="114">
        <v>277</v>
      </c>
      <c r="H36" s="114">
        <v>277</v>
      </c>
      <c r="I36" s="114">
        <v>265</v>
      </c>
      <c r="J36" s="114">
        <v>245</v>
      </c>
      <c r="K36" s="318">
        <v>31</v>
      </c>
      <c r="L36" s="116">
        <v>12.653061224489797</v>
      </c>
    </row>
    <row r="37" spans="1:12" s="110" customFormat="1" ht="15" customHeight="1" x14ac:dyDescent="0.2">
      <c r="A37" s="120"/>
      <c r="B37" s="119"/>
      <c r="C37" s="258" t="s">
        <v>107</v>
      </c>
      <c r="E37" s="113">
        <v>68.848758465011286</v>
      </c>
      <c r="F37" s="114">
        <v>610</v>
      </c>
      <c r="G37" s="114">
        <v>617</v>
      </c>
      <c r="H37" s="114">
        <v>615</v>
      </c>
      <c r="I37" s="114">
        <v>628</v>
      </c>
      <c r="J37" s="140">
        <v>629</v>
      </c>
      <c r="K37" s="114">
        <v>-19</v>
      </c>
      <c r="L37" s="116">
        <v>-3.0206677265500796</v>
      </c>
    </row>
    <row r="38" spans="1:12" s="110" customFormat="1" ht="15" customHeight="1" x14ac:dyDescent="0.2">
      <c r="A38" s="120"/>
      <c r="B38" s="119" t="s">
        <v>328</v>
      </c>
      <c r="C38" s="258"/>
      <c r="E38" s="113">
        <v>66.821647758973398</v>
      </c>
      <c r="F38" s="114">
        <v>3593</v>
      </c>
      <c r="G38" s="114">
        <v>3722</v>
      </c>
      <c r="H38" s="114">
        <v>3699</v>
      </c>
      <c r="I38" s="114">
        <v>3626</v>
      </c>
      <c r="J38" s="140">
        <v>3587</v>
      </c>
      <c r="K38" s="114">
        <v>6</v>
      </c>
      <c r="L38" s="116">
        <v>0.16727069974909395</v>
      </c>
    </row>
    <row r="39" spans="1:12" s="110" customFormat="1" ht="15" customHeight="1" x14ac:dyDescent="0.2">
      <c r="A39" s="120"/>
      <c r="B39" s="119"/>
      <c r="C39" s="258" t="s">
        <v>106</v>
      </c>
      <c r="E39" s="113">
        <v>42.220985249095463</v>
      </c>
      <c r="F39" s="115">
        <v>1517</v>
      </c>
      <c r="G39" s="114">
        <v>1537</v>
      </c>
      <c r="H39" s="114">
        <v>1535</v>
      </c>
      <c r="I39" s="114">
        <v>1487</v>
      </c>
      <c r="J39" s="140">
        <v>1488</v>
      </c>
      <c r="K39" s="114">
        <v>29</v>
      </c>
      <c r="L39" s="116">
        <v>1.9489247311827957</v>
      </c>
    </row>
    <row r="40" spans="1:12" s="110" customFormat="1" ht="15" customHeight="1" x14ac:dyDescent="0.2">
      <c r="A40" s="120"/>
      <c r="B40" s="119"/>
      <c r="C40" s="258" t="s">
        <v>107</v>
      </c>
      <c r="E40" s="113">
        <v>57.779014750904537</v>
      </c>
      <c r="F40" s="115">
        <v>2076</v>
      </c>
      <c r="G40" s="114">
        <v>2185</v>
      </c>
      <c r="H40" s="114">
        <v>2164</v>
      </c>
      <c r="I40" s="114">
        <v>2139</v>
      </c>
      <c r="J40" s="140">
        <v>2099</v>
      </c>
      <c r="K40" s="114">
        <v>-23</v>
      </c>
      <c r="L40" s="116">
        <v>-1.0957598856598381</v>
      </c>
    </row>
    <row r="41" spans="1:12" s="110" customFormat="1" ht="15" customHeight="1" x14ac:dyDescent="0.2">
      <c r="A41" s="120"/>
      <c r="B41" s="320" t="s">
        <v>517</v>
      </c>
      <c r="C41" s="258"/>
      <c r="E41" s="113">
        <v>5.2817556258136511</v>
      </c>
      <c r="F41" s="115">
        <v>284</v>
      </c>
      <c r="G41" s="114">
        <v>293</v>
      </c>
      <c r="H41" s="114">
        <v>293</v>
      </c>
      <c r="I41" s="114">
        <v>278</v>
      </c>
      <c r="J41" s="140">
        <v>270</v>
      </c>
      <c r="K41" s="114">
        <v>14</v>
      </c>
      <c r="L41" s="116">
        <v>5.1851851851851851</v>
      </c>
    </row>
    <row r="42" spans="1:12" s="110" customFormat="1" ht="15" customHeight="1" x14ac:dyDescent="0.2">
      <c r="A42" s="120"/>
      <c r="B42" s="119"/>
      <c r="C42" s="268" t="s">
        <v>106</v>
      </c>
      <c r="D42" s="182"/>
      <c r="E42" s="113">
        <v>43.309859154929576</v>
      </c>
      <c r="F42" s="115">
        <v>123</v>
      </c>
      <c r="G42" s="114">
        <v>133</v>
      </c>
      <c r="H42" s="114">
        <v>137</v>
      </c>
      <c r="I42" s="114">
        <v>134</v>
      </c>
      <c r="J42" s="140">
        <v>127</v>
      </c>
      <c r="K42" s="114">
        <v>-4</v>
      </c>
      <c r="L42" s="116">
        <v>-3.1496062992125986</v>
      </c>
    </row>
    <row r="43" spans="1:12" s="110" customFormat="1" ht="15" customHeight="1" x14ac:dyDescent="0.2">
      <c r="A43" s="120"/>
      <c r="B43" s="119"/>
      <c r="C43" s="268" t="s">
        <v>107</v>
      </c>
      <c r="D43" s="182"/>
      <c r="E43" s="113">
        <v>56.690140845070424</v>
      </c>
      <c r="F43" s="115">
        <v>161</v>
      </c>
      <c r="G43" s="114">
        <v>160</v>
      </c>
      <c r="H43" s="114">
        <v>156</v>
      </c>
      <c r="I43" s="114">
        <v>144</v>
      </c>
      <c r="J43" s="140">
        <v>143</v>
      </c>
      <c r="K43" s="114">
        <v>18</v>
      </c>
      <c r="L43" s="116">
        <v>12.587412587412587</v>
      </c>
    </row>
    <row r="44" spans="1:12" s="110" customFormat="1" ht="15" customHeight="1" x14ac:dyDescent="0.2">
      <c r="A44" s="120"/>
      <c r="B44" s="119" t="s">
        <v>205</v>
      </c>
      <c r="C44" s="268"/>
      <c r="D44" s="182"/>
      <c r="E44" s="113">
        <v>11.419006881160499</v>
      </c>
      <c r="F44" s="115">
        <v>614</v>
      </c>
      <c r="G44" s="114">
        <v>635</v>
      </c>
      <c r="H44" s="114">
        <v>634</v>
      </c>
      <c r="I44" s="114">
        <v>646</v>
      </c>
      <c r="J44" s="140">
        <v>697</v>
      </c>
      <c r="K44" s="114">
        <v>-83</v>
      </c>
      <c r="L44" s="116">
        <v>-11.908177905308465</v>
      </c>
    </row>
    <row r="45" spans="1:12" s="110" customFormat="1" ht="15" customHeight="1" x14ac:dyDescent="0.2">
      <c r="A45" s="120"/>
      <c r="B45" s="119"/>
      <c r="C45" s="268" t="s">
        <v>106</v>
      </c>
      <c r="D45" s="182"/>
      <c r="E45" s="113">
        <v>33.22475570032573</v>
      </c>
      <c r="F45" s="115">
        <v>204</v>
      </c>
      <c r="G45" s="114">
        <v>213</v>
      </c>
      <c r="H45" s="114">
        <v>211</v>
      </c>
      <c r="I45" s="114">
        <v>213</v>
      </c>
      <c r="J45" s="140">
        <v>237</v>
      </c>
      <c r="K45" s="114">
        <v>-33</v>
      </c>
      <c r="L45" s="116">
        <v>-13.924050632911392</v>
      </c>
    </row>
    <row r="46" spans="1:12" s="110" customFormat="1" ht="15" customHeight="1" x14ac:dyDescent="0.2">
      <c r="A46" s="123"/>
      <c r="B46" s="124"/>
      <c r="C46" s="260" t="s">
        <v>107</v>
      </c>
      <c r="D46" s="261"/>
      <c r="E46" s="125">
        <v>66.77524429967427</v>
      </c>
      <c r="F46" s="143">
        <v>410</v>
      </c>
      <c r="G46" s="144">
        <v>422</v>
      </c>
      <c r="H46" s="144">
        <v>423</v>
      </c>
      <c r="I46" s="144">
        <v>433</v>
      </c>
      <c r="J46" s="145">
        <v>460</v>
      </c>
      <c r="K46" s="144">
        <v>-50</v>
      </c>
      <c r="L46" s="146">
        <v>-10.869565217391305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5377</v>
      </c>
      <c r="E11" s="114">
        <v>5544</v>
      </c>
      <c r="F11" s="114">
        <v>5518</v>
      </c>
      <c r="G11" s="114">
        <v>5443</v>
      </c>
      <c r="H11" s="140">
        <v>5428</v>
      </c>
      <c r="I11" s="115">
        <v>-51</v>
      </c>
      <c r="J11" s="116">
        <v>-0.93957258658806186</v>
      </c>
    </row>
    <row r="12" spans="1:15" s="110" customFormat="1" ht="24.95" customHeight="1" x14ac:dyDescent="0.2">
      <c r="A12" s="193" t="s">
        <v>132</v>
      </c>
      <c r="B12" s="194" t="s">
        <v>133</v>
      </c>
      <c r="C12" s="113">
        <v>1.7295889901432024</v>
      </c>
      <c r="D12" s="115">
        <v>93</v>
      </c>
      <c r="E12" s="114">
        <v>88</v>
      </c>
      <c r="F12" s="114">
        <v>92</v>
      </c>
      <c r="G12" s="114">
        <v>87</v>
      </c>
      <c r="H12" s="140">
        <v>79</v>
      </c>
      <c r="I12" s="115">
        <v>14</v>
      </c>
      <c r="J12" s="116">
        <v>17.721518987341771</v>
      </c>
    </row>
    <row r="13" spans="1:15" s="110" customFormat="1" ht="24.95" customHeight="1" x14ac:dyDescent="0.2">
      <c r="A13" s="193" t="s">
        <v>134</v>
      </c>
      <c r="B13" s="199" t="s">
        <v>214</v>
      </c>
      <c r="C13" s="113">
        <v>0.70671378091872794</v>
      </c>
      <c r="D13" s="115">
        <v>38</v>
      </c>
      <c r="E13" s="114">
        <v>37</v>
      </c>
      <c r="F13" s="114">
        <v>35</v>
      </c>
      <c r="G13" s="114">
        <v>34</v>
      </c>
      <c r="H13" s="140">
        <v>31</v>
      </c>
      <c r="I13" s="115">
        <v>7</v>
      </c>
      <c r="J13" s="116">
        <v>22.580645161290324</v>
      </c>
    </row>
    <row r="14" spans="1:15" s="287" customFormat="1" ht="24.95" customHeight="1" x14ac:dyDescent="0.2">
      <c r="A14" s="193" t="s">
        <v>215</v>
      </c>
      <c r="B14" s="199" t="s">
        <v>137</v>
      </c>
      <c r="C14" s="113">
        <v>18.337362841733309</v>
      </c>
      <c r="D14" s="115">
        <v>986</v>
      </c>
      <c r="E14" s="114">
        <v>1034</v>
      </c>
      <c r="F14" s="114">
        <v>1044</v>
      </c>
      <c r="G14" s="114">
        <v>1051</v>
      </c>
      <c r="H14" s="140">
        <v>1061</v>
      </c>
      <c r="I14" s="115">
        <v>-75</v>
      </c>
      <c r="J14" s="116">
        <v>-7.0688030160226205</v>
      </c>
      <c r="K14" s="110"/>
      <c r="L14" s="110"/>
      <c r="M14" s="110"/>
      <c r="N14" s="110"/>
      <c r="O14" s="110"/>
    </row>
    <row r="15" spans="1:15" s="110" customFormat="1" ht="24.95" customHeight="1" x14ac:dyDescent="0.2">
      <c r="A15" s="193" t="s">
        <v>216</v>
      </c>
      <c r="B15" s="199" t="s">
        <v>217</v>
      </c>
      <c r="C15" s="113">
        <v>5.0585828528919468</v>
      </c>
      <c r="D15" s="115">
        <v>272</v>
      </c>
      <c r="E15" s="114">
        <v>293</v>
      </c>
      <c r="F15" s="114">
        <v>285</v>
      </c>
      <c r="G15" s="114">
        <v>273</v>
      </c>
      <c r="H15" s="140">
        <v>270</v>
      </c>
      <c r="I15" s="115">
        <v>2</v>
      </c>
      <c r="J15" s="116">
        <v>0.7407407407407407</v>
      </c>
    </row>
    <row r="16" spans="1:15" s="287" customFormat="1" ht="24.95" customHeight="1" x14ac:dyDescent="0.2">
      <c r="A16" s="193" t="s">
        <v>218</v>
      </c>
      <c r="B16" s="199" t="s">
        <v>141</v>
      </c>
      <c r="C16" s="113">
        <v>4.8540078110470519</v>
      </c>
      <c r="D16" s="115">
        <v>261</v>
      </c>
      <c r="E16" s="114">
        <v>274</v>
      </c>
      <c r="F16" s="114">
        <v>292</v>
      </c>
      <c r="G16" s="114">
        <v>302</v>
      </c>
      <c r="H16" s="140">
        <v>301</v>
      </c>
      <c r="I16" s="115">
        <v>-40</v>
      </c>
      <c r="J16" s="116">
        <v>-13.289036544850498</v>
      </c>
      <c r="K16" s="110"/>
      <c r="L16" s="110"/>
      <c r="M16" s="110"/>
      <c r="N16" s="110"/>
      <c r="O16" s="110"/>
    </row>
    <row r="17" spans="1:15" s="110" customFormat="1" ht="24.95" customHeight="1" x14ac:dyDescent="0.2">
      <c r="A17" s="193" t="s">
        <v>142</v>
      </c>
      <c r="B17" s="199" t="s">
        <v>220</v>
      </c>
      <c r="C17" s="113">
        <v>8.4247721777943099</v>
      </c>
      <c r="D17" s="115">
        <v>453</v>
      </c>
      <c r="E17" s="114">
        <v>467</v>
      </c>
      <c r="F17" s="114">
        <v>467</v>
      </c>
      <c r="G17" s="114">
        <v>476</v>
      </c>
      <c r="H17" s="140">
        <v>490</v>
      </c>
      <c r="I17" s="115">
        <v>-37</v>
      </c>
      <c r="J17" s="116">
        <v>-7.5510204081632653</v>
      </c>
    </row>
    <row r="18" spans="1:15" s="287" customFormat="1" ht="24.95" customHeight="1" x14ac:dyDescent="0.2">
      <c r="A18" s="201" t="s">
        <v>144</v>
      </c>
      <c r="B18" s="202" t="s">
        <v>145</v>
      </c>
      <c r="C18" s="113">
        <v>3.868328063976195</v>
      </c>
      <c r="D18" s="115">
        <v>208</v>
      </c>
      <c r="E18" s="114">
        <v>203</v>
      </c>
      <c r="F18" s="114">
        <v>202</v>
      </c>
      <c r="G18" s="114">
        <v>206</v>
      </c>
      <c r="H18" s="140">
        <v>204</v>
      </c>
      <c r="I18" s="115">
        <v>4</v>
      </c>
      <c r="J18" s="116">
        <v>1.9607843137254901</v>
      </c>
      <c r="K18" s="110"/>
      <c r="L18" s="110"/>
      <c r="M18" s="110"/>
      <c r="N18" s="110"/>
      <c r="O18" s="110"/>
    </row>
    <row r="19" spans="1:15" s="110" customFormat="1" ht="24.95" customHeight="1" x14ac:dyDescent="0.2">
      <c r="A19" s="193" t="s">
        <v>146</v>
      </c>
      <c r="B19" s="199" t="s">
        <v>147</v>
      </c>
      <c r="C19" s="113">
        <v>13.390366375302213</v>
      </c>
      <c r="D19" s="115">
        <v>720</v>
      </c>
      <c r="E19" s="114">
        <v>726</v>
      </c>
      <c r="F19" s="114">
        <v>713</v>
      </c>
      <c r="G19" s="114">
        <v>721</v>
      </c>
      <c r="H19" s="140">
        <v>713</v>
      </c>
      <c r="I19" s="115">
        <v>7</v>
      </c>
      <c r="J19" s="116">
        <v>0.98176718092566617</v>
      </c>
    </row>
    <row r="20" spans="1:15" s="287" customFormat="1" ht="24.95" customHeight="1" x14ac:dyDescent="0.2">
      <c r="A20" s="193" t="s">
        <v>148</v>
      </c>
      <c r="B20" s="199" t="s">
        <v>149</v>
      </c>
      <c r="C20" s="113">
        <v>3.9799144504370467</v>
      </c>
      <c r="D20" s="115">
        <v>214</v>
      </c>
      <c r="E20" s="114">
        <v>217</v>
      </c>
      <c r="F20" s="114">
        <v>228</v>
      </c>
      <c r="G20" s="114">
        <v>210</v>
      </c>
      <c r="H20" s="140">
        <v>214</v>
      </c>
      <c r="I20" s="115">
        <v>0</v>
      </c>
      <c r="J20" s="116">
        <v>0</v>
      </c>
      <c r="K20" s="110"/>
      <c r="L20" s="110"/>
      <c r="M20" s="110"/>
      <c r="N20" s="110"/>
      <c r="O20" s="110"/>
    </row>
    <row r="21" spans="1:15" s="110" customFormat="1" ht="24.95" customHeight="1" x14ac:dyDescent="0.2">
      <c r="A21" s="201" t="s">
        <v>150</v>
      </c>
      <c r="B21" s="202" t="s">
        <v>151</v>
      </c>
      <c r="C21" s="113">
        <v>14.487632508833922</v>
      </c>
      <c r="D21" s="115">
        <v>779</v>
      </c>
      <c r="E21" s="114">
        <v>859</v>
      </c>
      <c r="F21" s="114">
        <v>837</v>
      </c>
      <c r="G21" s="114">
        <v>817</v>
      </c>
      <c r="H21" s="140">
        <v>791</v>
      </c>
      <c r="I21" s="115">
        <v>-12</v>
      </c>
      <c r="J21" s="116">
        <v>-1.5170670037926675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1.506416217221499</v>
      </c>
      <c r="D23" s="115">
        <v>81</v>
      </c>
      <c r="E23" s="114">
        <v>77</v>
      </c>
      <c r="F23" s="114">
        <v>73</v>
      </c>
      <c r="G23" s="114">
        <v>72</v>
      </c>
      <c r="H23" s="140">
        <v>69</v>
      </c>
      <c r="I23" s="115">
        <v>12</v>
      </c>
      <c r="J23" s="116">
        <v>17.391304347826086</v>
      </c>
    </row>
    <row r="24" spans="1:15" s="110" customFormat="1" ht="24.95" customHeight="1" x14ac:dyDescent="0.2">
      <c r="A24" s="193" t="s">
        <v>156</v>
      </c>
      <c r="B24" s="199" t="s">
        <v>221</v>
      </c>
      <c r="C24" s="113">
        <v>8.4991631021015444</v>
      </c>
      <c r="D24" s="115">
        <v>457</v>
      </c>
      <c r="E24" s="114">
        <v>453</v>
      </c>
      <c r="F24" s="114">
        <v>458</v>
      </c>
      <c r="G24" s="114">
        <v>450</v>
      </c>
      <c r="H24" s="140">
        <v>446</v>
      </c>
      <c r="I24" s="115">
        <v>11</v>
      </c>
      <c r="J24" s="116">
        <v>2.4663677130044843</v>
      </c>
    </row>
    <row r="25" spans="1:15" s="110" customFormat="1" ht="24.95" customHeight="1" x14ac:dyDescent="0.2">
      <c r="A25" s="193" t="s">
        <v>222</v>
      </c>
      <c r="B25" s="204" t="s">
        <v>159</v>
      </c>
      <c r="C25" s="113">
        <v>8.0714152873349452</v>
      </c>
      <c r="D25" s="115">
        <v>434</v>
      </c>
      <c r="E25" s="114">
        <v>459</v>
      </c>
      <c r="F25" s="114">
        <v>457</v>
      </c>
      <c r="G25" s="114">
        <v>442</v>
      </c>
      <c r="H25" s="140">
        <v>440</v>
      </c>
      <c r="I25" s="115">
        <v>-6</v>
      </c>
      <c r="J25" s="116">
        <v>-1.3636363636363635</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2.1945322670634182</v>
      </c>
      <c r="D27" s="115">
        <v>118</v>
      </c>
      <c r="E27" s="114">
        <v>109</v>
      </c>
      <c r="F27" s="114">
        <v>116</v>
      </c>
      <c r="G27" s="114">
        <v>101</v>
      </c>
      <c r="H27" s="140">
        <v>100</v>
      </c>
      <c r="I27" s="115">
        <v>18</v>
      </c>
      <c r="J27" s="116">
        <v>18</v>
      </c>
    </row>
    <row r="28" spans="1:15" s="110" customFormat="1" ht="24.95" customHeight="1" x14ac:dyDescent="0.2">
      <c r="A28" s="193" t="s">
        <v>163</v>
      </c>
      <c r="B28" s="199" t="s">
        <v>164</v>
      </c>
      <c r="C28" s="113">
        <v>1.2832434442997955</v>
      </c>
      <c r="D28" s="115">
        <v>69</v>
      </c>
      <c r="E28" s="114">
        <v>70</v>
      </c>
      <c r="F28" s="114">
        <v>71</v>
      </c>
      <c r="G28" s="114">
        <v>72</v>
      </c>
      <c r="H28" s="140">
        <v>69</v>
      </c>
      <c r="I28" s="115">
        <v>0</v>
      </c>
      <c r="J28" s="116">
        <v>0</v>
      </c>
    </row>
    <row r="29" spans="1:15" s="110" customFormat="1" ht="24.95" customHeight="1" x14ac:dyDescent="0.2">
      <c r="A29" s="193">
        <v>86</v>
      </c>
      <c r="B29" s="199" t="s">
        <v>165</v>
      </c>
      <c r="C29" s="113">
        <v>5.1329737771991821</v>
      </c>
      <c r="D29" s="115">
        <v>276</v>
      </c>
      <c r="E29" s="114">
        <v>278</v>
      </c>
      <c r="F29" s="114">
        <v>276</v>
      </c>
      <c r="G29" s="114">
        <v>275</v>
      </c>
      <c r="H29" s="140">
        <v>269</v>
      </c>
      <c r="I29" s="115">
        <v>7</v>
      </c>
      <c r="J29" s="116">
        <v>2.6022304832713754</v>
      </c>
    </row>
    <row r="30" spans="1:15" s="110" customFormat="1" ht="24.95" customHeight="1" x14ac:dyDescent="0.2">
      <c r="A30" s="193">
        <v>87.88</v>
      </c>
      <c r="B30" s="204" t="s">
        <v>166</v>
      </c>
      <c r="C30" s="113">
        <v>4.4448577273572623</v>
      </c>
      <c r="D30" s="115">
        <v>239</v>
      </c>
      <c r="E30" s="114">
        <v>241</v>
      </c>
      <c r="F30" s="114">
        <v>235</v>
      </c>
      <c r="G30" s="114">
        <v>228</v>
      </c>
      <c r="H30" s="140">
        <v>239</v>
      </c>
      <c r="I30" s="115">
        <v>0</v>
      </c>
      <c r="J30" s="116">
        <v>0</v>
      </c>
    </row>
    <row r="31" spans="1:15" s="110" customFormat="1" ht="24.95" customHeight="1" x14ac:dyDescent="0.2">
      <c r="A31" s="193" t="s">
        <v>167</v>
      </c>
      <c r="B31" s="199" t="s">
        <v>168</v>
      </c>
      <c r="C31" s="113">
        <v>11.25162730146922</v>
      </c>
      <c r="D31" s="115">
        <v>605</v>
      </c>
      <c r="E31" s="114">
        <v>625</v>
      </c>
      <c r="F31" s="114">
        <v>615</v>
      </c>
      <c r="G31" s="114">
        <v>610</v>
      </c>
      <c r="H31" s="140">
        <v>615</v>
      </c>
      <c r="I31" s="115">
        <v>-10</v>
      </c>
      <c r="J31" s="116">
        <v>-1.6260162601626016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1.7295889901432024</v>
      </c>
      <c r="D34" s="115">
        <v>93</v>
      </c>
      <c r="E34" s="114">
        <v>88</v>
      </c>
      <c r="F34" s="114">
        <v>92</v>
      </c>
      <c r="G34" s="114">
        <v>87</v>
      </c>
      <c r="H34" s="140">
        <v>79</v>
      </c>
      <c r="I34" s="115">
        <v>14</v>
      </c>
      <c r="J34" s="116">
        <v>17.721518987341771</v>
      </c>
    </row>
    <row r="35" spans="1:10" s="110" customFormat="1" ht="24.95" customHeight="1" x14ac:dyDescent="0.2">
      <c r="A35" s="292" t="s">
        <v>171</v>
      </c>
      <c r="B35" s="293" t="s">
        <v>172</v>
      </c>
      <c r="C35" s="113">
        <v>22.912404686628232</v>
      </c>
      <c r="D35" s="115">
        <v>1232</v>
      </c>
      <c r="E35" s="114">
        <v>1274</v>
      </c>
      <c r="F35" s="114">
        <v>1281</v>
      </c>
      <c r="G35" s="114">
        <v>1291</v>
      </c>
      <c r="H35" s="140">
        <v>1296</v>
      </c>
      <c r="I35" s="115">
        <v>-64</v>
      </c>
      <c r="J35" s="116">
        <v>-4.9382716049382713</v>
      </c>
    </row>
    <row r="36" spans="1:10" s="110" customFormat="1" ht="24.95" customHeight="1" x14ac:dyDescent="0.2">
      <c r="A36" s="294" t="s">
        <v>173</v>
      </c>
      <c r="B36" s="295" t="s">
        <v>174</v>
      </c>
      <c r="C36" s="125">
        <v>75.358006323228565</v>
      </c>
      <c r="D36" s="143">
        <v>4052</v>
      </c>
      <c r="E36" s="144">
        <v>4182</v>
      </c>
      <c r="F36" s="144">
        <v>4145</v>
      </c>
      <c r="G36" s="144">
        <v>4065</v>
      </c>
      <c r="H36" s="145">
        <v>4053</v>
      </c>
      <c r="I36" s="143">
        <v>-1</v>
      </c>
      <c r="J36" s="146">
        <v>-2.4673081667900321E-2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5377</v>
      </c>
      <c r="F11" s="264">
        <v>5544</v>
      </c>
      <c r="G11" s="264">
        <v>5518</v>
      </c>
      <c r="H11" s="264">
        <v>5443</v>
      </c>
      <c r="I11" s="265">
        <v>5428</v>
      </c>
      <c r="J11" s="263">
        <v>-51</v>
      </c>
      <c r="K11" s="266">
        <v>-0.93957258658806186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44.113818114190067</v>
      </c>
      <c r="E13" s="115">
        <v>2372</v>
      </c>
      <c r="F13" s="114">
        <v>2412</v>
      </c>
      <c r="G13" s="114">
        <v>2423</v>
      </c>
      <c r="H13" s="114">
        <v>2420</v>
      </c>
      <c r="I13" s="140">
        <v>2384</v>
      </c>
      <c r="J13" s="115">
        <v>-12</v>
      </c>
      <c r="K13" s="116">
        <v>-0.50335570469798663</v>
      </c>
    </row>
    <row r="14" spans="1:15" ht="15.95" customHeight="1" x14ac:dyDescent="0.2">
      <c r="A14" s="306" t="s">
        <v>230</v>
      </c>
      <c r="B14" s="307"/>
      <c r="C14" s="308"/>
      <c r="D14" s="113">
        <v>45.0437046680305</v>
      </c>
      <c r="E14" s="115">
        <v>2422</v>
      </c>
      <c r="F14" s="114">
        <v>2547</v>
      </c>
      <c r="G14" s="114">
        <v>2518</v>
      </c>
      <c r="H14" s="114">
        <v>2460</v>
      </c>
      <c r="I14" s="140">
        <v>2472</v>
      </c>
      <c r="J14" s="115">
        <v>-50</v>
      </c>
      <c r="K14" s="116">
        <v>-2.0226537216828477</v>
      </c>
    </row>
    <row r="15" spans="1:15" ht="15.95" customHeight="1" x14ac:dyDescent="0.2">
      <c r="A15" s="306" t="s">
        <v>231</v>
      </c>
      <c r="B15" s="307"/>
      <c r="C15" s="308"/>
      <c r="D15" s="113">
        <v>5.0771805839687554</v>
      </c>
      <c r="E15" s="115">
        <v>273</v>
      </c>
      <c r="F15" s="114">
        <v>267</v>
      </c>
      <c r="G15" s="114">
        <v>264</v>
      </c>
      <c r="H15" s="114">
        <v>251</v>
      </c>
      <c r="I15" s="140">
        <v>264</v>
      </c>
      <c r="J15" s="115">
        <v>9</v>
      </c>
      <c r="K15" s="116">
        <v>3.4090909090909092</v>
      </c>
    </row>
    <row r="16" spans="1:15" ht="15.95" customHeight="1" x14ac:dyDescent="0.2">
      <c r="A16" s="306" t="s">
        <v>232</v>
      </c>
      <c r="B16" s="307"/>
      <c r="C16" s="308"/>
      <c r="D16" s="113">
        <v>2.008554956295332</v>
      </c>
      <c r="E16" s="115">
        <v>108</v>
      </c>
      <c r="F16" s="114">
        <v>107</v>
      </c>
      <c r="G16" s="114">
        <v>106</v>
      </c>
      <c r="H16" s="114">
        <v>102</v>
      </c>
      <c r="I16" s="140">
        <v>103</v>
      </c>
      <c r="J16" s="115">
        <v>5</v>
      </c>
      <c r="K16" s="116">
        <v>4.8543689320388346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1.6366003347591593</v>
      </c>
      <c r="E18" s="115">
        <v>88</v>
      </c>
      <c r="F18" s="114">
        <v>82</v>
      </c>
      <c r="G18" s="114">
        <v>83</v>
      </c>
      <c r="H18" s="114">
        <v>77</v>
      </c>
      <c r="I18" s="140">
        <v>78</v>
      </c>
      <c r="J18" s="115">
        <v>10</v>
      </c>
      <c r="K18" s="116">
        <v>12.820512820512821</v>
      </c>
    </row>
    <row r="19" spans="1:11" ht="14.1" customHeight="1" x14ac:dyDescent="0.2">
      <c r="A19" s="306" t="s">
        <v>235</v>
      </c>
      <c r="B19" s="307" t="s">
        <v>236</v>
      </c>
      <c r="C19" s="308"/>
      <c r="D19" s="113">
        <v>0.81830016737957967</v>
      </c>
      <c r="E19" s="115">
        <v>44</v>
      </c>
      <c r="F19" s="114">
        <v>39</v>
      </c>
      <c r="G19" s="114">
        <v>39</v>
      </c>
      <c r="H19" s="114">
        <v>36</v>
      </c>
      <c r="I19" s="140">
        <v>37</v>
      </c>
      <c r="J19" s="115">
        <v>7</v>
      </c>
      <c r="K19" s="116">
        <v>18.918918918918919</v>
      </c>
    </row>
    <row r="20" spans="1:11" ht="14.1" customHeight="1" x14ac:dyDescent="0.2">
      <c r="A20" s="306">
        <v>12</v>
      </c>
      <c r="B20" s="307" t="s">
        <v>237</v>
      </c>
      <c r="C20" s="308"/>
      <c r="D20" s="113">
        <v>0.96708201599404875</v>
      </c>
      <c r="E20" s="115">
        <v>52</v>
      </c>
      <c r="F20" s="114">
        <v>50</v>
      </c>
      <c r="G20" s="114">
        <v>50</v>
      </c>
      <c r="H20" s="114">
        <v>47</v>
      </c>
      <c r="I20" s="140">
        <v>48</v>
      </c>
      <c r="J20" s="115">
        <v>4</v>
      </c>
      <c r="K20" s="116">
        <v>8.3333333333333339</v>
      </c>
    </row>
    <row r="21" spans="1:11" ht="14.1" customHeight="1" x14ac:dyDescent="0.2">
      <c r="A21" s="306">
        <v>21</v>
      </c>
      <c r="B21" s="307" t="s">
        <v>238</v>
      </c>
      <c r="C21" s="308"/>
      <c r="D21" s="113">
        <v>0.46494327692021575</v>
      </c>
      <c r="E21" s="115">
        <v>25</v>
      </c>
      <c r="F21" s="114">
        <v>22</v>
      </c>
      <c r="G21" s="114">
        <v>19</v>
      </c>
      <c r="H21" s="114">
        <v>21</v>
      </c>
      <c r="I21" s="140">
        <v>19</v>
      </c>
      <c r="J21" s="115">
        <v>6</v>
      </c>
      <c r="K21" s="116">
        <v>31.578947368421051</v>
      </c>
    </row>
    <row r="22" spans="1:11" ht="14.1" customHeight="1" x14ac:dyDescent="0.2">
      <c r="A22" s="306">
        <v>22</v>
      </c>
      <c r="B22" s="307" t="s">
        <v>239</v>
      </c>
      <c r="C22" s="308"/>
      <c r="D22" s="113">
        <v>3.5707643667472566</v>
      </c>
      <c r="E22" s="115">
        <v>192</v>
      </c>
      <c r="F22" s="114">
        <v>209</v>
      </c>
      <c r="G22" s="114">
        <v>220</v>
      </c>
      <c r="H22" s="114">
        <v>228</v>
      </c>
      <c r="I22" s="140">
        <v>236</v>
      </c>
      <c r="J22" s="115">
        <v>-44</v>
      </c>
      <c r="K22" s="116">
        <v>-18.64406779661017</v>
      </c>
    </row>
    <row r="23" spans="1:11" ht="14.1" customHeight="1" x14ac:dyDescent="0.2">
      <c r="A23" s="306">
        <v>23</v>
      </c>
      <c r="B23" s="307" t="s">
        <v>240</v>
      </c>
      <c r="C23" s="308"/>
      <c r="D23" s="113">
        <v>0.72531151199553656</v>
      </c>
      <c r="E23" s="115">
        <v>39</v>
      </c>
      <c r="F23" s="114">
        <v>39</v>
      </c>
      <c r="G23" s="114">
        <v>44</v>
      </c>
      <c r="H23" s="114">
        <v>42</v>
      </c>
      <c r="I23" s="140">
        <v>50</v>
      </c>
      <c r="J23" s="115">
        <v>-11</v>
      </c>
      <c r="K23" s="116">
        <v>-22</v>
      </c>
    </row>
    <row r="24" spans="1:11" ht="14.1" customHeight="1" x14ac:dyDescent="0.2">
      <c r="A24" s="306">
        <v>24</v>
      </c>
      <c r="B24" s="307" t="s">
        <v>241</v>
      </c>
      <c r="C24" s="308"/>
      <c r="D24" s="113">
        <v>1.3204389064534128</v>
      </c>
      <c r="E24" s="115">
        <v>71</v>
      </c>
      <c r="F24" s="114">
        <v>74</v>
      </c>
      <c r="G24" s="114">
        <v>70</v>
      </c>
      <c r="H24" s="114">
        <v>66</v>
      </c>
      <c r="I24" s="140">
        <v>68</v>
      </c>
      <c r="J24" s="115">
        <v>3</v>
      </c>
      <c r="K24" s="116">
        <v>4.4117647058823533</v>
      </c>
    </row>
    <row r="25" spans="1:11" ht="14.1" customHeight="1" x14ac:dyDescent="0.2">
      <c r="A25" s="306">
        <v>25</v>
      </c>
      <c r="B25" s="307" t="s">
        <v>242</v>
      </c>
      <c r="C25" s="308"/>
      <c r="D25" s="113">
        <v>4.5192486516644967</v>
      </c>
      <c r="E25" s="115">
        <v>243</v>
      </c>
      <c r="F25" s="114">
        <v>258</v>
      </c>
      <c r="G25" s="114">
        <v>264</v>
      </c>
      <c r="H25" s="114">
        <v>262</v>
      </c>
      <c r="I25" s="140">
        <v>264</v>
      </c>
      <c r="J25" s="115">
        <v>-21</v>
      </c>
      <c r="K25" s="116">
        <v>-7.9545454545454541</v>
      </c>
    </row>
    <row r="26" spans="1:11" ht="14.1" customHeight="1" x14ac:dyDescent="0.2">
      <c r="A26" s="306">
        <v>26</v>
      </c>
      <c r="B26" s="307" t="s">
        <v>243</v>
      </c>
      <c r="C26" s="308"/>
      <c r="D26" s="113">
        <v>0.96708201599404875</v>
      </c>
      <c r="E26" s="115">
        <v>52</v>
      </c>
      <c r="F26" s="114">
        <v>59</v>
      </c>
      <c r="G26" s="114">
        <v>59</v>
      </c>
      <c r="H26" s="114">
        <v>49</v>
      </c>
      <c r="I26" s="140">
        <v>52</v>
      </c>
      <c r="J26" s="115">
        <v>0</v>
      </c>
      <c r="K26" s="116">
        <v>0</v>
      </c>
    </row>
    <row r="27" spans="1:11" ht="14.1" customHeight="1" x14ac:dyDescent="0.2">
      <c r="A27" s="306">
        <v>27</v>
      </c>
      <c r="B27" s="307" t="s">
        <v>244</v>
      </c>
      <c r="C27" s="308"/>
      <c r="D27" s="113">
        <v>0.40915008368978983</v>
      </c>
      <c r="E27" s="115">
        <v>22</v>
      </c>
      <c r="F27" s="114">
        <v>19</v>
      </c>
      <c r="G27" s="114">
        <v>20</v>
      </c>
      <c r="H27" s="114">
        <v>19</v>
      </c>
      <c r="I27" s="140">
        <v>18</v>
      </c>
      <c r="J27" s="115">
        <v>4</v>
      </c>
      <c r="K27" s="116">
        <v>22.222222222222221</v>
      </c>
    </row>
    <row r="28" spans="1:11" ht="14.1" customHeight="1" x14ac:dyDescent="0.2">
      <c r="A28" s="306">
        <v>28</v>
      </c>
      <c r="B28" s="307" t="s">
        <v>245</v>
      </c>
      <c r="C28" s="308"/>
      <c r="D28" s="113">
        <v>0.40915008368978983</v>
      </c>
      <c r="E28" s="115">
        <v>22</v>
      </c>
      <c r="F28" s="114">
        <v>23</v>
      </c>
      <c r="G28" s="114">
        <v>23</v>
      </c>
      <c r="H28" s="114">
        <v>23</v>
      </c>
      <c r="I28" s="140">
        <v>24</v>
      </c>
      <c r="J28" s="115">
        <v>-2</v>
      </c>
      <c r="K28" s="116">
        <v>-8.3333333333333339</v>
      </c>
    </row>
    <row r="29" spans="1:11" ht="14.1" customHeight="1" x14ac:dyDescent="0.2">
      <c r="A29" s="306">
        <v>29</v>
      </c>
      <c r="B29" s="307" t="s">
        <v>246</v>
      </c>
      <c r="C29" s="308"/>
      <c r="D29" s="113">
        <v>5.0027896596615209</v>
      </c>
      <c r="E29" s="115">
        <v>269</v>
      </c>
      <c r="F29" s="114">
        <v>304</v>
      </c>
      <c r="G29" s="114">
        <v>296</v>
      </c>
      <c r="H29" s="114">
        <v>287</v>
      </c>
      <c r="I29" s="140">
        <v>269</v>
      </c>
      <c r="J29" s="115">
        <v>0</v>
      </c>
      <c r="K29" s="116">
        <v>0</v>
      </c>
    </row>
    <row r="30" spans="1:11" ht="14.1" customHeight="1" x14ac:dyDescent="0.2">
      <c r="A30" s="306" t="s">
        <v>247</v>
      </c>
      <c r="B30" s="307" t="s">
        <v>248</v>
      </c>
      <c r="C30" s="308"/>
      <c r="D30" s="113">
        <v>0.6695183187651107</v>
      </c>
      <c r="E30" s="115">
        <v>36</v>
      </c>
      <c r="F30" s="114">
        <v>36</v>
      </c>
      <c r="G30" s="114">
        <v>35</v>
      </c>
      <c r="H30" s="114">
        <v>32</v>
      </c>
      <c r="I30" s="140">
        <v>29</v>
      </c>
      <c r="J30" s="115">
        <v>7</v>
      </c>
      <c r="K30" s="116">
        <v>24.137931034482758</v>
      </c>
    </row>
    <row r="31" spans="1:11" ht="14.1" customHeight="1" x14ac:dyDescent="0.2">
      <c r="A31" s="306" t="s">
        <v>249</v>
      </c>
      <c r="B31" s="307" t="s">
        <v>250</v>
      </c>
      <c r="C31" s="308"/>
      <c r="D31" s="113">
        <v>4.2774781476659847</v>
      </c>
      <c r="E31" s="115">
        <v>230</v>
      </c>
      <c r="F31" s="114">
        <v>265</v>
      </c>
      <c r="G31" s="114">
        <v>257</v>
      </c>
      <c r="H31" s="114">
        <v>251</v>
      </c>
      <c r="I31" s="140">
        <v>235</v>
      </c>
      <c r="J31" s="115">
        <v>-5</v>
      </c>
      <c r="K31" s="116">
        <v>-2.1276595744680851</v>
      </c>
    </row>
    <row r="32" spans="1:11" ht="14.1" customHeight="1" x14ac:dyDescent="0.2">
      <c r="A32" s="306">
        <v>31</v>
      </c>
      <c r="B32" s="307" t="s">
        <v>251</v>
      </c>
      <c r="C32" s="308"/>
      <c r="D32" s="113">
        <v>0.1859773107680863</v>
      </c>
      <c r="E32" s="115">
        <v>10</v>
      </c>
      <c r="F32" s="114">
        <v>11</v>
      </c>
      <c r="G32" s="114">
        <v>11</v>
      </c>
      <c r="H32" s="114">
        <v>11</v>
      </c>
      <c r="I32" s="140">
        <v>12</v>
      </c>
      <c r="J32" s="115">
        <v>-2</v>
      </c>
      <c r="K32" s="116">
        <v>-16.666666666666668</v>
      </c>
    </row>
    <row r="33" spans="1:11" ht="14.1" customHeight="1" x14ac:dyDescent="0.2">
      <c r="A33" s="306">
        <v>32</v>
      </c>
      <c r="B33" s="307" t="s">
        <v>252</v>
      </c>
      <c r="C33" s="308"/>
      <c r="D33" s="113">
        <v>1.1158638646085177</v>
      </c>
      <c r="E33" s="115">
        <v>60</v>
      </c>
      <c r="F33" s="114">
        <v>50</v>
      </c>
      <c r="G33" s="114">
        <v>53</v>
      </c>
      <c r="H33" s="114">
        <v>58</v>
      </c>
      <c r="I33" s="140">
        <v>48</v>
      </c>
      <c r="J33" s="115">
        <v>12</v>
      </c>
      <c r="K33" s="116">
        <v>25</v>
      </c>
    </row>
    <row r="34" spans="1:11" ht="14.1" customHeight="1" x14ac:dyDescent="0.2">
      <c r="A34" s="306">
        <v>33</v>
      </c>
      <c r="B34" s="307" t="s">
        <v>253</v>
      </c>
      <c r="C34" s="308"/>
      <c r="D34" s="113">
        <v>0.61372512553468472</v>
      </c>
      <c r="E34" s="115">
        <v>33</v>
      </c>
      <c r="F34" s="114">
        <v>30</v>
      </c>
      <c r="G34" s="114">
        <v>35</v>
      </c>
      <c r="H34" s="114">
        <v>34</v>
      </c>
      <c r="I34" s="140">
        <v>33</v>
      </c>
      <c r="J34" s="115">
        <v>0</v>
      </c>
      <c r="K34" s="116">
        <v>0</v>
      </c>
    </row>
    <row r="35" spans="1:11" ht="14.1" customHeight="1" x14ac:dyDescent="0.2">
      <c r="A35" s="306">
        <v>34</v>
      </c>
      <c r="B35" s="307" t="s">
        <v>254</v>
      </c>
      <c r="C35" s="308"/>
      <c r="D35" s="113">
        <v>4.8540078110470519</v>
      </c>
      <c r="E35" s="115">
        <v>261</v>
      </c>
      <c r="F35" s="114">
        <v>253</v>
      </c>
      <c r="G35" s="114">
        <v>262</v>
      </c>
      <c r="H35" s="114">
        <v>251</v>
      </c>
      <c r="I35" s="140">
        <v>246</v>
      </c>
      <c r="J35" s="115">
        <v>15</v>
      </c>
      <c r="K35" s="116">
        <v>6.0975609756097562</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0.27896596615212943</v>
      </c>
      <c r="E38" s="115">
        <v>15</v>
      </c>
      <c r="F38" s="114">
        <v>12</v>
      </c>
      <c r="G38" s="114">
        <v>11</v>
      </c>
      <c r="H38" s="114">
        <v>13</v>
      </c>
      <c r="I38" s="140">
        <v>12</v>
      </c>
      <c r="J38" s="115">
        <v>3</v>
      </c>
      <c r="K38" s="116">
        <v>25</v>
      </c>
    </row>
    <row r="39" spans="1:11" ht="14.1" customHeight="1" x14ac:dyDescent="0.2">
      <c r="A39" s="306">
        <v>51</v>
      </c>
      <c r="B39" s="307" t="s">
        <v>258</v>
      </c>
      <c r="C39" s="308"/>
      <c r="D39" s="113">
        <v>7.2903105821089831</v>
      </c>
      <c r="E39" s="115">
        <v>392</v>
      </c>
      <c r="F39" s="114">
        <v>410</v>
      </c>
      <c r="G39" s="114">
        <v>392</v>
      </c>
      <c r="H39" s="114">
        <v>392</v>
      </c>
      <c r="I39" s="140">
        <v>383</v>
      </c>
      <c r="J39" s="115">
        <v>9</v>
      </c>
      <c r="K39" s="116">
        <v>2.3498694516971281</v>
      </c>
    </row>
    <row r="40" spans="1:11" ht="14.1" customHeight="1" x14ac:dyDescent="0.2">
      <c r="A40" s="306" t="s">
        <v>259</v>
      </c>
      <c r="B40" s="307" t="s">
        <v>260</v>
      </c>
      <c r="C40" s="308"/>
      <c r="D40" s="113">
        <v>7.1229310024177046</v>
      </c>
      <c r="E40" s="115">
        <v>383</v>
      </c>
      <c r="F40" s="114">
        <v>400</v>
      </c>
      <c r="G40" s="114">
        <v>386</v>
      </c>
      <c r="H40" s="114">
        <v>384</v>
      </c>
      <c r="I40" s="140">
        <v>376</v>
      </c>
      <c r="J40" s="115">
        <v>7</v>
      </c>
      <c r="K40" s="116">
        <v>1.8617021276595744</v>
      </c>
    </row>
    <row r="41" spans="1:11" ht="14.1" customHeight="1" x14ac:dyDescent="0.2">
      <c r="A41" s="306"/>
      <c r="B41" s="307" t="s">
        <v>261</v>
      </c>
      <c r="C41" s="308"/>
      <c r="D41" s="113">
        <v>3.1988097452110842</v>
      </c>
      <c r="E41" s="115">
        <v>172</v>
      </c>
      <c r="F41" s="114">
        <v>196</v>
      </c>
      <c r="G41" s="114">
        <v>187</v>
      </c>
      <c r="H41" s="114">
        <v>187</v>
      </c>
      <c r="I41" s="140">
        <v>182</v>
      </c>
      <c r="J41" s="115">
        <v>-10</v>
      </c>
      <c r="K41" s="116">
        <v>-5.4945054945054945</v>
      </c>
    </row>
    <row r="42" spans="1:11" ht="14.1" customHeight="1" x14ac:dyDescent="0.2">
      <c r="A42" s="306">
        <v>52</v>
      </c>
      <c r="B42" s="307" t="s">
        <v>262</v>
      </c>
      <c r="C42" s="308"/>
      <c r="D42" s="113">
        <v>6.564999070113446</v>
      </c>
      <c r="E42" s="115">
        <v>353</v>
      </c>
      <c r="F42" s="114">
        <v>375</v>
      </c>
      <c r="G42" s="114">
        <v>376</v>
      </c>
      <c r="H42" s="114">
        <v>367</v>
      </c>
      <c r="I42" s="140">
        <v>377</v>
      </c>
      <c r="J42" s="115">
        <v>-24</v>
      </c>
      <c r="K42" s="116">
        <v>-6.3660477453580899</v>
      </c>
    </row>
    <row r="43" spans="1:11" ht="14.1" customHeight="1" x14ac:dyDescent="0.2">
      <c r="A43" s="306" t="s">
        <v>263</v>
      </c>
      <c r="B43" s="307" t="s">
        <v>264</v>
      </c>
      <c r="C43" s="308"/>
      <c r="D43" s="113">
        <v>6.1558489864236563</v>
      </c>
      <c r="E43" s="115">
        <v>331</v>
      </c>
      <c r="F43" s="114">
        <v>352</v>
      </c>
      <c r="G43" s="114">
        <v>360</v>
      </c>
      <c r="H43" s="114">
        <v>350</v>
      </c>
      <c r="I43" s="140">
        <v>356</v>
      </c>
      <c r="J43" s="115">
        <v>-25</v>
      </c>
      <c r="K43" s="116">
        <v>-7.0224719101123592</v>
      </c>
    </row>
    <row r="44" spans="1:11" ht="14.1" customHeight="1" x14ac:dyDescent="0.2">
      <c r="A44" s="306">
        <v>53</v>
      </c>
      <c r="B44" s="307" t="s">
        <v>265</v>
      </c>
      <c r="C44" s="308"/>
      <c r="D44" s="113">
        <v>2.1015436116793751</v>
      </c>
      <c r="E44" s="115">
        <v>113</v>
      </c>
      <c r="F44" s="114">
        <v>121</v>
      </c>
      <c r="G44" s="114">
        <v>126</v>
      </c>
      <c r="H44" s="114">
        <v>113</v>
      </c>
      <c r="I44" s="140">
        <v>107</v>
      </c>
      <c r="J44" s="115">
        <v>6</v>
      </c>
      <c r="K44" s="116">
        <v>5.6074766355140184</v>
      </c>
    </row>
    <row r="45" spans="1:11" ht="14.1" customHeight="1" x14ac:dyDescent="0.2">
      <c r="A45" s="306" t="s">
        <v>266</v>
      </c>
      <c r="B45" s="307" t="s">
        <v>267</v>
      </c>
      <c r="C45" s="308"/>
      <c r="D45" s="113">
        <v>2.0829458806025665</v>
      </c>
      <c r="E45" s="115">
        <v>112</v>
      </c>
      <c r="F45" s="114">
        <v>120</v>
      </c>
      <c r="G45" s="114">
        <v>125</v>
      </c>
      <c r="H45" s="114">
        <v>112</v>
      </c>
      <c r="I45" s="140">
        <v>106</v>
      </c>
      <c r="J45" s="115">
        <v>6</v>
      </c>
      <c r="K45" s="116">
        <v>5.6603773584905657</v>
      </c>
    </row>
    <row r="46" spans="1:11" ht="14.1" customHeight="1" x14ac:dyDescent="0.2">
      <c r="A46" s="306">
        <v>54</v>
      </c>
      <c r="B46" s="307" t="s">
        <v>268</v>
      </c>
      <c r="C46" s="308"/>
      <c r="D46" s="113">
        <v>12.423284359308164</v>
      </c>
      <c r="E46" s="115">
        <v>668</v>
      </c>
      <c r="F46" s="114">
        <v>653</v>
      </c>
      <c r="G46" s="114">
        <v>645</v>
      </c>
      <c r="H46" s="114">
        <v>641</v>
      </c>
      <c r="I46" s="140">
        <v>640</v>
      </c>
      <c r="J46" s="115">
        <v>28</v>
      </c>
      <c r="K46" s="116">
        <v>4.375</v>
      </c>
    </row>
    <row r="47" spans="1:11" ht="14.1" customHeight="1" x14ac:dyDescent="0.2">
      <c r="A47" s="306">
        <v>61</v>
      </c>
      <c r="B47" s="307" t="s">
        <v>269</v>
      </c>
      <c r="C47" s="308"/>
      <c r="D47" s="113">
        <v>0.502138739073833</v>
      </c>
      <c r="E47" s="115">
        <v>27</v>
      </c>
      <c r="F47" s="114">
        <v>29</v>
      </c>
      <c r="G47" s="114">
        <v>26</v>
      </c>
      <c r="H47" s="114">
        <v>27</v>
      </c>
      <c r="I47" s="140">
        <v>32</v>
      </c>
      <c r="J47" s="115">
        <v>-5</v>
      </c>
      <c r="K47" s="116">
        <v>-15.625</v>
      </c>
    </row>
    <row r="48" spans="1:11" ht="14.1" customHeight="1" x14ac:dyDescent="0.2">
      <c r="A48" s="306">
        <v>62</v>
      </c>
      <c r="B48" s="307" t="s">
        <v>270</v>
      </c>
      <c r="C48" s="308"/>
      <c r="D48" s="113">
        <v>7.4576901618002607</v>
      </c>
      <c r="E48" s="115">
        <v>401</v>
      </c>
      <c r="F48" s="114">
        <v>396</v>
      </c>
      <c r="G48" s="114">
        <v>399</v>
      </c>
      <c r="H48" s="114">
        <v>420</v>
      </c>
      <c r="I48" s="140">
        <v>397</v>
      </c>
      <c r="J48" s="115">
        <v>4</v>
      </c>
      <c r="K48" s="116">
        <v>1.0075566750629723</v>
      </c>
    </row>
    <row r="49" spans="1:11" ht="14.1" customHeight="1" x14ac:dyDescent="0.2">
      <c r="A49" s="306">
        <v>63</v>
      </c>
      <c r="B49" s="307" t="s">
        <v>271</v>
      </c>
      <c r="C49" s="308"/>
      <c r="D49" s="113">
        <v>11.288822763622838</v>
      </c>
      <c r="E49" s="115">
        <v>607</v>
      </c>
      <c r="F49" s="114">
        <v>665</v>
      </c>
      <c r="G49" s="114">
        <v>662</v>
      </c>
      <c r="H49" s="114">
        <v>639</v>
      </c>
      <c r="I49" s="140">
        <v>633</v>
      </c>
      <c r="J49" s="115">
        <v>-26</v>
      </c>
      <c r="K49" s="116">
        <v>-4.1074249605055293</v>
      </c>
    </row>
    <row r="50" spans="1:11" ht="14.1" customHeight="1" x14ac:dyDescent="0.2">
      <c r="A50" s="306" t="s">
        <v>272</v>
      </c>
      <c r="B50" s="307" t="s">
        <v>273</v>
      </c>
      <c r="C50" s="308"/>
      <c r="D50" s="113">
        <v>0.24177050399851219</v>
      </c>
      <c r="E50" s="115">
        <v>13</v>
      </c>
      <c r="F50" s="114">
        <v>14</v>
      </c>
      <c r="G50" s="114">
        <v>13</v>
      </c>
      <c r="H50" s="114">
        <v>17</v>
      </c>
      <c r="I50" s="140">
        <v>16</v>
      </c>
      <c r="J50" s="115">
        <v>-3</v>
      </c>
      <c r="K50" s="116">
        <v>-18.75</v>
      </c>
    </row>
    <row r="51" spans="1:11" ht="14.1" customHeight="1" x14ac:dyDescent="0.2">
      <c r="A51" s="306" t="s">
        <v>274</v>
      </c>
      <c r="B51" s="307" t="s">
        <v>275</v>
      </c>
      <c r="C51" s="308"/>
      <c r="D51" s="113">
        <v>10.247349823321555</v>
      </c>
      <c r="E51" s="115">
        <v>551</v>
      </c>
      <c r="F51" s="114">
        <v>604</v>
      </c>
      <c r="G51" s="114">
        <v>598</v>
      </c>
      <c r="H51" s="114">
        <v>573</v>
      </c>
      <c r="I51" s="140">
        <v>570</v>
      </c>
      <c r="J51" s="115">
        <v>-19</v>
      </c>
      <c r="K51" s="116">
        <v>-3.3333333333333335</v>
      </c>
    </row>
    <row r="52" spans="1:11" ht="14.1" customHeight="1" x14ac:dyDescent="0.2">
      <c r="A52" s="306">
        <v>71</v>
      </c>
      <c r="B52" s="307" t="s">
        <v>276</v>
      </c>
      <c r="C52" s="308"/>
      <c r="D52" s="113">
        <v>10.730890831318579</v>
      </c>
      <c r="E52" s="115">
        <v>577</v>
      </c>
      <c r="F52" s="114">
        <v>566</v>
      </c>
      <c r="G52" s="114">
        <v>562</v>
      </c>
      <c r="H52" s="114">
        <v>568</v>
      </c>
      <c r="I52" s="140">
        <v>562</v>
      </c>
      <c r="J52" s="115">
        <v>15</v>
      </c>
      <c r="K52" s="116">
        <v>2.6690391459074734</v>
      </c>
    </row>
    <row r="53" spans="1:11" ht="14.1" customHeight="1" x14ac:dyDescent="0.2">
      <c r="A53" s="306" t="s">
        <v>277</v>
      </c>
      <c r="B53" s="307" t="s">
        <v>278</v>
      </c>
      <c r="C53" s="308"/>
      <c r="D53" s="113">
        <v>1.0972661335317091</v>
      </c>
      <c r="E53" s="115">
        <v>59</v>
      </c>
      <c r="F53" s="114">
        <v>53</v>
      </c>
      <c r="G53" s="114">
        <v>53</v>
      </c>
      <c r="H53" s="114">
        <v>56</v>
      </c>
      <c r="I53" s="140">
        <v>54</v>
      </c>
      <c r="J53" s="115">
        <v>5</v>
      </c>
      <c r="K53" s="116">
        <v>9.2592592592592595</v>
      </c>
    </row>
    <row r="54" spans="1:11" ht="14.1" customHeight="1" x14ac:dyDescent="0.2">
      <c r="A54" s="306" t="s">
        <v>279</v>
      </c>
      <c r="B54" s="307" t="s">
        <v>280</v>
      </c>
      <c r="C54" s="308"/>
      <c r="D54" s="113">
        <v>9.0198995722521857</v>
      </c>
      <c r="E54" s="115">
        <v>485</v>
      </c>
      <c r="F54" s="114">
        <v>482</v>
      </c>
      <c r="G54" s="114">
        <v>478</v>
      </c>
      <c r="H54" s="114">
        <v>481</v>
      </c>
      <c r="I54" s="140">
        <v>475</v>
      </c>
      <c r="J54" s="115">
        <v>10</v>
      </c>
      <c r="K54" s="116">
        <v>2.1052631578947367</v>
      </c>
    </row>
    <row r="55" spans="1:11" ht="14.1" customHeight="1" x14ac:dyDescent="0.2">
      <c r="A55" s="306">
        <v>72</v>
      </c>
      <c r="B55" s="307" t="s">
        <v>281</v>
      </c>
      <c r="C55" s="308"/>
      <c r="D55" s="113">
        <v>1.3390366375302214</v>
      </c>
      <c r="E55" s="115">
        <v>72</v>
      </c>
      <c r="F55" s="114">
        <v>70</v>
      </c>
      <c r="G55" s="114">
        <v>69</v>
      </c>
      <c r="H55" s="114">
        <v>67</v>
      </c>
      <c r="I55" s="140">
        <v>66</v>
      </c>
      <c r="J55" s="115">
        <v>6</v>
      </c>
      <c r="K55" s="116">
        <v>9.0909090909090917</v>
      </c>
    </row>
    <row r="56" spans="1:11" ht="14.1" customHeight="1" x14ac:dyDescent="0.2">
      <c r="A56" s="306" t="s">
        <v>282</v>
      </c>
      <c r="B56" s="307" t="s">
        <v>283</v>
      </c>
      <c r="C56" s="308"/>
      <c r="D56" s="113">
        <v>0.1859773107680863</v>
      </c>
      <c r="E56" s="115">
        <v>10</v>
      </c>
      <c r="F56" s="114">
        <v>9</v>
      </c>
      <c r="G56" s="114">
        <v>9</v>
      </c>
      <c r="H56" s="114">
        <v>8</v>
      </c>
      <c r="I56" s="140">
        <v>6</v>
      </c>
      <c r="J56" s="115">
        <v>4</v>
      </c>
      <c r="K56" s="116">
        <v>66.666666666666671</v>
      </c>
    </row>
    <row r="57" spans="1:11" ht="14.1" customHeight="1" x14ac:dyDescent="0.2">
      <c r="A57" s="306" t="s">
        <v>284</v>
      </c>
      <c r="B57" s="307" t="s">
        <v>285</v>
      </c>
      <c r="C57" s="308"/>
      <c r="D57" s="113">
        <v>0.83689789845638829</v>
      </c>
      <c r="E57" s="115">
        <v>45</v>
      </c>
      <c r="F57" s="114">
        <v>42</v>
      </c>
      <c r="G57" s="114">
        <v>41</v>
      </c>
      <c r="H57" s="114">
        <v>42</v>
      </c>
      <c r="I57" s="140">
        <v>43</v>
      </c>
      <c r="J57" s="115">
        <v>2</v>
      </c>
      <c r="K57" s="116">
        <v>4.6511627906976747</v>
      </c>
    </row>
    <row r="58" spans="1:11" ht="14.1" customHeight="1" x14ac:dyDescent="0.2">
      <c r="A58" s="306">
        <v>73</v>
      </c>
      <c r="B58" s="307" t="s">
        <v>286</v>
      </c>
      <c r="C58" s="308"/>
      <c r="D58" s="113">
        <v>0.65092058768830208</v>
      </c>
      <c r="E58" s="115">
        <v>35</v>
      </c>
      <c r="F58" s="114">
        <v>31</v>
      </c>
      <c r="G58" s="114">
        <v>31</v>
      </c>
      <c r="H58" s="114">
        <v>30</v>
      </c>
      <c r="I58" s="140">
        <v>29</v>
      </c>
      <c r="J58" s="115">
        <v>6</v>
      </c>
      <c r="K58" s="116">
        <v>20.689655172413794</v>
      </c>
    </row>
    <row r="59" spans="1:11" ht="14.1" customHeight="1" x14ac:dyDescent="0.2">
      <c r="A59" s="306" t="s">
        <v>287</v>
      </c>
      <c r="B59" s="307" t="s">
        <v>288</v>
      </c>
      <c r="C59" s="308"/>
      <c r="D59" s="113">
        <v>0.42774781476659846</v>
      </c>
      <c r="E59" s="115">
        <v>23</v>
      </c>
      <c r="F59" s="114">
        <v>21</v>
      </c>
      <c r="G59" s="114">
        <v>22</v>
      </c>
      <c r="H59" s="114">
        <v>21</v>
      </c>
      <c r="I59" s="140">
        <v>20</v>
      </c>
      <c r="J59" s="115">
        <v>3</v>
      </c>
      <c r="K59" s="116">
        <v>15</v>
      </c>
    </row>
    <row r="60" spans="1:11" ht="14.1" customHeight="1" x14ac:dyDescent="0.2">
      <c r="A60" s="306">
        <v>81</v>
      </c>
      <c r="B60" s="307" t="s">
        <v>289</v>
      </c>
      <c r="C60" s="308"/>
      <c r="D60" s="113">
        <v>2.6036823507532083</v>
      </c>
      <c r="E60" s="115">
        <v>140</v>
      </c>
      <c r="F60" s="114">
        <v>155</v>
      </c>
      <c r="G60" s="114">
        <v>148</v>
      </c>
      <c r="H60" s="114">
        <v>143</v>
      </c>
      <c r="I60" s="140">
        <v>141</v>
      </c>
      <c r="J60" s="115">
        <v>-1</v>
      </c>
      <c r="K60" s="116">
        <v>-0.70921985815602839</v>
      </c>
    </row>
    <row r="61" spans="1:11" ht="14.1" customHeight="1" x14ac:dyDescent="0.2">
      <c r="A61" s="306" t="s">
        <v>290</v>
      </c>
      <c r="B61" s="307" t="s">
        <v>291</v>
      </c>
      <c r="C61" s="308"/>
      <c r="D61" s="113">
        <v>0.74390924307234518</v>
      </c>
      <c r="E61" s="115">
        <v>40</v>
      </c>
      <c r="F61" s="114">
        <v>50</v>
      </c>
      <c r="G61" s="114">
        <v>49</v>
      </c>
      <c r="H61" s="114">
        <v>52</v>
      </c>
      <c r="I61" s="140">
        <v>51</v>
      </c>
      <c r="J61" s="115">
        <v>-11</v>
      </c>
      <c r="K61" s="116">
        <v>-21.568627450980394</v>
      </c>
    </row>
    <row r="62" spans="1:11" ht="14.1" customHeight="1" x14ac:dyDescent="0.2">
      <c r="A62" s="306" t="s">
        <v>292</v>
      </c>
      <c r="B62" s="307" t="s">
        <v>293</v>
      </c>
      <c r="C62" s="308"/>
      <c r="D62" s="113">
        <v>1.1344615956853263</v>
      </c>
      <c r="E62" s="115">
        <v>61</v>
      </c>
      <c r="F62" s="114">
        <v>67</v>
      </c>
      <c r="G62" s="114">
        <v>65</v>
      </c>
      <c r="H62" s="114">
        <v>57</v>
      </c>
      <c r="I62" s="140">
        <v>59</v>
      </c>
      <c r="J62" s="115">
        <v>2</v>
      </c>
      <c r="K62" s="116">
        <v>3.3898305084745761</v>
      </c>
    </row>
    <row r="63" spans="1:11" ht="14.1" customHeight="1" x14ac:dyDescent="0.2">
      <c r="A63" s="306"/>
      <c r="B63" s="307" t="s">
        <v>294</v>
      </c>
      <c r="C63" s="308"/>
      <c r="D63" s="113">
        <v>1.0600706713780919</v>
      </c>
      <c r="E63" s="115">
        <v>57</v>
      </c>
      <c r="F63" s="114">
        <v>63</v>
      </c>
      <c r="G63" s="114">
        <v>63</v>
      </c>
      <c r="H63" s="114">
        <v>56</v>
      </c>
      <c r="I63" s="140">
        <v>57</v>
      </c>
      <c r="J63" s="115">
        <v>0</v>
      </c>
      <c r="K63" s="116">
        <v>0</v>
      </c>
    </row>
    <row r="64" spans="1:11" ht="14.1" customHeight="1" x14ac:dyDescent="0.2">
      <c r="A64" s="306" t="s">
        <v>295</v>
      </c>
      <c r="B64" s="307" t="s">
        <v>296</v>
      </c>
      <c r="C64" s="308"/>
      <c r="D64" s="113">
        <v>0.16737957969127767</v>
      </c>
      <c r="E64" s="115">
        <v>9</v>
      </c>
      <c r="F64" s="114">
        <v>9</v>
      </c>
      <c r="G64" s="114">
        <v>8</v>
      </c>
      <c r="H64" s="114">
        <v>8</v>
      </c>
      <c r="I64" s="140">
        <v>5</v>
      </c>
      <c r="J64" s="115">
        <v>4</v>
      </c>
      <c r="K64" s="116">
        <v>80</v>
      </c>
    </row>
    <row r="65" spans="1:11" ht="14.1" customHeight="1" x14ac:dyDescent="0.2">
      <c r="A65" s="306" t="s">
        <v>297</v>
      </c>
      <c r="B65" s="307" t="s">
        <v>298</v>
      </c>
      <c r="C65" s="308"/>
      <c r="D65" s="113">
        <v>0.40915008368978983</v>
      </c>
      <c r="E65" s="115">
        <v>22</v>
      </c>
      <c r="F65" s="114">
        <v>21</v>
      </c>
      <c r="G65" s="114">
        <v>19</v>
      </c>
      <c r="H65" s="114">
        <v>19</v>
      </c>
      <c r="I65" s="140">
        <v>18</v>
      </c>
      <c r="J65" s="115">
        <v>4</v>
      </c>
      <c r="K65" s="116">
        <v>22.222222222222221</v>
      </c>
    </row>
    <row r="66" spans="1:11" ht="14.1" customHeight="1" x14ac:dyDescent="0.2">
      <c r="A66" s="306">
        <v>82</v>
      </c>
      <c r="B66" s="307" t="s">
        <v>299</v>
      </c>
      <c r="C66" s="308"/>
      <c r="D66" s="113">
        <v>2.0271526873721406</v>
      </c>
      <c r="E66" s="115">
        <v>109</v>
      </c>
      <c r="F66" s="114">
        <v>123</v>
      </c>
      <c r="G66" s="114">
        <v>124</v>
      </c>
      <c r="H66" s="114">
        <v>117</v>
      </c>
      <c r="I66" s="140">
        <v>123</v>
      </c>
      <c r="J66" s="115">
        <v>-14</v>
      </c>
      <c r="K66" s="116">
        <v>-11.382113821138212</v>
      </c>
    </row>
    <row r="67" spans="1:11" ht="14.1" customHeight="1" x14ac:dyDescent="0.2">
      <c r="A67" s="306" t="s">
        <v>300</v>
      </c>
      <c r="B67" s="307" t="s">
        <v>301</v>
      </c>
      <c r="C67" s="308"/>
      <c r="D67" s="113">
        <v>0.78110470522596243</v>
      </c>
      <c r="E67" s="115">
        <v>42</v>
      </c>
      <c r="F67" s="114">
        <v>44</v>
      </c>
      <c r="G67" s="114">
        <v>48</v>
      </c>
      <c r="H67" s="114">
        <v>42</v>
      </c>
      <c r="I67" s="140">
        <v>44</v>
      </c>
      <c r="J67" s="115">
        <v>-2</v>
      </c>
      <c r="K67" s="116">
        <v>-4.5454545454545459</v>
      </c>
    </row>
    <row r="68" spans="1:11" ht="14.1" customHeight="1" x14ac:dyDescent="0.2">
      <c r="A68" s="306" t="s">
        <v>302</v>
      </c>
      <c r="B68" s="307" t="s">
        <v>303</v>
      </c>
      <c r="C68" s="308"/>
      <c r="D68" s="113">
        <v>0.91128882276362289</v>
      </c>
      <c r="E68" s="115">
        <v>49</v>
      </c>
      <c r="F68" s="114">
        <v>61</v>
      </c>
      <c r="G68" s="114">
        <v>59</v>
      </c>
      <c r="H68" s="114">
        <v>57</v>
      </c>
      <c r="I68" s="140">
        <v>62</v>
      </c>
      <c r="J68" s="115">
        <v>-13</v>
      </c>
      <c r="K68" s="116">
        <v>-20.967741935483872</v>
      </c>
    </row>
    <row r="69" spans="1:11" ht="14.1" customHeight="1" x14ac:dyDescent="0.2">
      <c r="A69" s="306">
        <v>83</v>
      </c>
      <c r="B69" s="307" t="s">
        <v>304</v>
      </c>
      <c r="C69" s="308"/>
      <c r="D69" s="113">
        <v>2.1945322670634182</v>
      </c>
      <c r="E69" s="115">
        <v>118</v>
      </c>
      <c r="F69" s="114">
        <v>117</v>
      </c>
      <c r="G69" s="114">
        <v>111</v>
      </c>
      <c r="H69" s="114">
        <v>113</v>
      </c>
      <c r="I69" s="140">
        <v>117</v>
      </c>
      <c r="J69" s="115">
        <v>1</v>
      </c>
      <c r="K69" s="116">
        <v>0.85470085470085466</v>
      </c>
    </row>
    <row r="70" spans="1:11" ht="14.1" customHeight="1" x14ac:dyDescent="0.2">
      <c r="A70" s="306" t="s">
        <v>305</v>
      </c>
      <c r="B70" s="307" t="s">
        <v>306</v>
      </c>
      <c r="C70" s="308"/>
      <c r="D70" s="113">
        <v>1.0600706713780919</v>
      </c>
      <c r="E70" s="115">
        <v>57</v>
      </c>
      <c r="F70" s="114">
        <v>57</v>
      </c>
      <c r="G70" s="114">
        <v>51</v>
      </c>
      <c r="H70" s="114">
        <v>51</v>
      </c>
      <c r="I70" s="140">
        <v>51</v>
      </c>
      <c r="J70" s="115">
        <v>6</v>
      </c>
      <c r="K70" s="116">
        <v>11.764705882352942</v>
      </c>
    </row>
    <row r="71" spans="1:11" ht="14.1" customHeight="1" x14ac:dyDescent="0.2">
      <c r="A71" s="306"/>
      <c r="B71" s="307" t="s">
        <v>307</v>
      </c>
      <c r="C71" s="308"/>
      <c r="D71" s="113">
        <v>0.98567974707085737</v>
      </c>
      <c r="E71" s="115">
        <v>53</v>
      </c>
      <c r="F71" s="114">
        <v>53</v>
      </c>
      <c r="G71" s="114">
        <v>47</v>
      </c>
      <c r="H71" s="114">
        <v>47</v>
      </c>
      <c r="I71" s="140">
        <v>47</v>
      </c>
      <c r="J71" s="115">
        <v>6</v>
      </c>
      <c r="K71" s="116">
        <v>12.76595744680851</v>
      </c>
    </row>
    <row r="72" spans="1:11" ht="14.1" customHeight="1" x14ac:dyDescent="0.2">
      <c r="A72" s="306">
        <v>84</v>
      </c>
      <c r="B72" s="307" t="s">
        <v>308</v>
      </c>
      <c r="C72" s="308"/>
      <c r="D72" s="113">
        <v>0.92988655384043151</v>
      </c>
      <c r="E72" s="115">
        <v>50</v>
      </c>
      <c r="F72" s="114">
        <v>52</v>
      </c>
      <c r="G72" s="114">
        <v>53</v>
      </c>
      <c r="H72" s="114">
        <v>51</v>
      </c>
      <c r="I72" s="140">
        <v>53</v>
      </c>
      <c r="J72" s="115">
        <v>-3</v>
      </c>
      <c r="K72" s="116">
        <v>-5.6603773584905657</v>
      </c>
    </row>
    <row r="73" spans="1:11" ht="14.1" customHeight="1" x14ac:dyDescent="0.2">
      <c r="A73" s="306" t="s">
        <v>309</v>
      </c>
      <c r="B73" s="307" t="s">
        <v>310</v>
      </c>
      <c r="C73" s="308"/>
      <c r="D73" s="113">
        <v>0.11158638646085177</v>
      </c>
      <c r="E73" s="115">
        <v>6</v>
      </c>
      <c r="F73" s="114">
        <v>6</v>
      </c>
      <c r="G73" s="114">
        <v>4</v>
      </c>
      <c r="H73" s="114">
        <v>5</v>
      </c>
      <c r="I73" s="140">
        <v>5</v>
      </c>
      <c r="J73" s="115">
        <v>1</v>
      </c>
      <c r="K73" s="116">
        <v>20</v>
      </c>
    </row>
    <row r="74" spans="1:11" ht="14.1" customHeight="1" x14ac:dyDescent="0.2">
      <c r="A74" s="306" t="s">
        <v>311</v>
      </c>
      <c r="B74" s="307" t="s">
        <v>312</v>
      </c>
      <c r="C74" s="308"/>
      <c r="D74" s="113">
        <v>5.5793193230425885E-2</v>
      </c>
      <c r="E74" s="115">
        <v>3</v>
      </c>
      <c r="F74" s="114">
        <v>3</v>
      </c>
      <c r="G74" s="114">
        <v>3</v>
      </c>
      <c r="H74" s="114">
        <v>4</v>
      </c>
      <c r="I74" s="140">
        <v>4</v>
      </c>
      <c r="J74" s="115">
        <v>-1</v>
      </c>
      <c r="K74" s="116">
        <v>-25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0.37195462153617259</v>
      </c>
      <c r="E77" s="115">
        <v>20</v>
      </c>
      <c r="F77" s="114">
        <v>28</v>
      </c>
      <c r="G77" s="114">
        <v>19</v>
      </c>
      <c r="H77" s="114">
        <v>18</v>
      </c>
      <c r="I77" s="140">
        <v>44</v>
      </c>
      <c r="J77" s="115">
        <v>-24</v>
      </c>
      <c r="K77" s="116">
        <v>-54.545454545454547</v>
      </c>
    </row>
    <row r="78" spans="1:11" ht="14.1" customHeight="1" x14ac:dyDescent="0.2">
      <c r="A78" s="306">
        <v>93</v>
      </c>
      <c r="B78" s="307" t="s">
        <v>317</v>
      </c>
      <c r="C78" s="308"/>
      <c r="D78" s="113">
        <v>0.11158638646085177</v>
      </c>
      <c r="E78" s="115">
        <v>6</v>
      </c>
      <c r="F78" s="114">
        <v>8</v>
      </c>
      <c r="G78" s="114">
        <v>10</v>
      </c>
      <c r="H78" s="114">
        <v>9</v>
      </c>
      <c r="I78" s="140">
        <v>9</v>
      </c>
      <c r="J78" s="115">
        <v>-3</v>
      </c>
      <c r="K78" s="116">
        <v>-33.333333333333336</v>
      </c>
    </row>
    <row r="79" spans="1:11" ht="14.1" customHeight="1" x14ac:dyDescent="0.2">
      <c r="A79" s="306">
        <v>94</v>
      </c>
      <c r="B79" s="307" t="s">
        <v>318</v>
      </c>
      <c r="C79" s="308"/>
      <c r="D79" s="113">
        <v>0.46494327692021575</v>
      </c>
      <c r="E79" s="115">
        <v>25</v>
      </c>
      <c r="F79" s="114">
        <v>31</v>
      </c>
      <c r="G79" s="114">
        <v>30</v>
      </c>
      <c r="H79" s="114">
        <v>23</v>
      </c>
      <c r="I79" s="140">
        <v>26</v>
      </c>
      <c r="J79" s="115">
        <v>-1</v>
      </c>
      <c r="K79" s="116">
        <v>-3.8461538461538463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3.7567416775153433</v>
      </c>
      <c r="E81" s="143">
        <v>202</v>
      </c>
      <c r="F81" s="144">
        <v>211</v>
      </c>
      <c r="G81" s="144">
        <v>207</v>
      </c>
      <c r="H81" s="144">
        <v>210</v>
      </c>
      <c r="I81" s="145">
        <v>205</v>
      </c>
      <c r="J81" s="143">
        <v>-3</v>
      </c>
      <c r="K81" s="146">
        <v>-1.4634146341463414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1679</v>
      </c>
      <c r="G12" s="536">
        <v>928</v>
      </c>
      <c r="H12" s="536">
        <v>1829</v>
      </c>
      <c r="I12" s="536">
        <v>1188</v>
      </c>
      <c r="J12" s="537">
        <v>1695</v>
      </c>
      <c r="K12" s="538">
        <v>-16</v>
      </c>
      <c r="L12" s="349">
        <v>-0.94395280235988199</v>
      </c>
    </row>
    <row r="13" spans="1:17" s="110" customFormat="1" ht="15" customHeight="1" x14ac:dyDescent="0.2">
      <c r="A13" s="350" t="s">
        <v>344</v>
      </c>
      <c r="B13" s="351" t="s">
        <v>345</v>
      </c>
      <c r="C13" s="347"/>
      <c r="D13" s="347"/>
      <c r="E13" s="348"/>
      <c r="F13" s="536">
        <v>997</v>
      </c>
      <c r="G13" s="536">
        <v>459</v>
      </c>
      <c r="H13" s="536">
        <v>948</v>
      </c>
      <c r="I13" s="536">
        <v>667</v>
      </c>
      <c r="J13" s="537">
        <v>1126</v>
      </c>
      <c r="K13" s="538">
        <v>-129</v>
      </c>
      <c r="L13" s="349">
        <v>-11.456483126110124</v>
      </c>
    </row>
    <row r="14" spans="1:17" s="110" customFormat="1" ht="22.5" customHeight="1" x14ac:dyDescent="0.2">
      <c r="A14" s="350"/>
      <c r="B14" s="351" t="s">
        <v>346</v>
      </c>
      <c r="C14" s="347"/>
      <c r="D14" s="347"/>
      <c r="E14" s="348"/>
      <c r="F14" s="536">
        <v>682</v>
      </c>
      <c r="G14" s="536">
        <v>469</v>
      </c>
      <c r="H14" s="536">
        <v>881</v>
      </c>
      <c r="I14" s="536">
        <v>521</v>
      </c>
      <c r="J14" s="537">
        <v>569</v>
      </c>
      <c r="K14" s="538">
        <v>113</v>
      </c>
      <c r="L14" s="349">
        <v>19.859402460456941</v>
      </c>
    </row>
    <row r="15" spans="1:17" s="110" customFormat="1" ht="15" customHeight="1" x14ac:dyDescent="0.2">
      <c r="A15" s="350" t="s">
        <v>347</v>
      </c>
      <c r="B15" s="351" t="s">
        <v>108</v>
      </c>
      <c r="C15" s="347"/>
      <c r="D15" s="347"/>
      <c r="E15" s="348"/>
      <c r="F15" s="536">
        <v>340</v>
      </c>
      <c r="G15" s="536">
        <v>241</v>
      </c>
      <c r="H15" s="536">
        <v>820</v>
      </c>
      <c r="I15" s="536">
        <v>209</v>
      </c>
      <c r="J15" s="537">
        <v>348</v>
      </c>
      <c r="K15" s="538">
        <v>-8</v>
      </c>
      <c r="L15" s="349">
        <v>-2.2988505747126435</v>
      </c>
    </row>
    <row r="16" spans="1:17" s="110" customFormat="1" ht="15" customHeight="1" x14ac:dyDescent="0.2">
      <c r="A16" s="350"/>
      <c r="B16" s="351" t="s">
        <v>109</v>
      </c>
      <c r="C16" s="347"/>
      <c r="D16" s="347"/>
      <c r="E16" s="348"/>
      <c r="F16" s="536">
        <v>1083</v>
      </c>
      <c r="G16" s="536">
        <v>592</v>
      </c>
      <c r="H16" s="536">
        <v>849</v>
      </c>
      <c r="I16" s="536">
        <v>812</v>
      </c>
      <c r="J16" s="537">
        <v>1092</v>
      </c>
      <c r="K16" s="538">
        <v>-9</v>
      </c>
      <c r="L16" s="349">
        <v>-0.82417582417582413</v>
      </c>
    </row>
    <row r="17" spans="1:12" s="110" customFormat="1" ht="15" customHeight="1" x14ac:dyDescent="0.2">
      <c r="A17" s="350"/>
      <c r="B17" s="351" t="s">
        <v>110</v>
      </c>
      <c r="C17" s="347"/>
      <c r="D17" s="347"/>
      <c r="E17" s="348"/>
      <c r="F17" s="536">
        <v>243</v>
      </c>
      <c r="G17" s="536">
        <v>85</v>
      </c>
      <c r="H17" s="536">
        <v>141</v>
      </c>
      <c r="I17" s="536">
        <v>159</v>
      </c>
      <c r="J17" s="537">
        <v>238</v>
      </c>
      <c r="K17" s="538">
        <v>5</v>
      </c>
      <c r="L17" s="349">
        <v>2.1008403361344539</v>
      </c>
    </row>
    <row r="18" spans="1:12" s="110" customFormat="1" ht="15" customHeight="1" x14ac:dyDescent="0.2">
      <c r="A18" s="350"/>
      <c r="B18" s="351" t="s">
        <v>111</v>
      </c>
      <c r="C18" s="347"/>
      <c r="D18" s="347"/>
      <c r="E18" s="348"/>
      <c r="F18" s="536">
        <v>13</v>
      </c>
      <c r="G18" s="536">
        <v>10</v>
      </c>
      <c r="H18" s="536">
        <v>19</v>
      </c>
      <c r="I18" s="536">
        <v>8</v>
      </c>
      <c r="J18" s="537">
        <v>17</v>
      </c>
      <c r="K18" s="538">
        <v>-4</v>
      </c>
      <c r="L18" s="349">
        <v>-23.529411764705884</v>
      </c>
    </row>
    <row r="19" spans="1:12" s="110" customFormat="1" ht="15" customHeight="1" x14ac:dyDescent="0.2">
      <c r="A19" s="118" t="s">
        <v>113</v>
      </c>
      <c r="B19" s="119" t="s">
        <v>181</v>
      </c>
      <c r="C19" s="347"/>
      <c r="D19" s="347"/>
      <c r="E19" s="348"/>
      <c r="F19" s="536">
        <v>1162</v>
      </c>
      <c r="G19" s="536">
        <v>600</v>
      </c>
      <c r="H19" s="536">
        <v>1391</v>
      </c>
      <c r="I19" s="536">
        <v>771</v>
      </c>
      <c r="J19" s="537">
        <v>1246</v>
      </c>
      <c r="K19" s="538">
        <v>-84</v>
      </c>
      <c r="L19" s="349">
        <v>-6.7415730337078648</v>
      </c>
    </row>
    <row r="20" spans="1:12" s="110" customFormat="1" ht="15" customHeight="1" x14ac:dyDescent="0.2">
      <c r="A20" s="118"/>
      <c r="B20" s="119" t="s">
        <v>182</v>
      </c>
      <c r="C20" s="347"/>
      <c r="D20" s="347"/>
      <c r="E20" s="348"/>
      <c r="F20" s="536">
        <v>517</v>
      </c>
      <c r="G20" s="536">
        <v>328</v>
      </c>
      <c r="H20" s="536">
        <v>438</v>
      </c>
      <c r="I20" s="536">
        <v>417</v>
      </c>
      <c r="J20" s="537">
        <v>449</v>
      </c>
      <c r="K20" s="538">
        <v>68</v>
      </c>
      <c r="L20" s="349">
        <v>15.144766146993318</v>
      </c>
    </row>
    <row r="21" spans="1:12" s="110" customFormat="1" ht="15" customHeight="1" x14ac:dyDescent="0.2">
      <c r="A21" s="118" t="s">
        <v>113</v>
      </c>
      <c r="B21" s="119" t="s">
        <v>116</v>
      </c>
      <c r="C21" s="347"/>
      <c r="D21" s="347"/>
      <c r="E21" s="348"/>
      <c r="F21" s="536">
        <v>1502</v>
      </c>
      <c r="G21" s="536">
        <v>799</v>
      </c>
      <c r="H21" s="536">
        <v>1674</v>
      </c>
      <c r="I21" s="536">
        <v>1038</v>
      </c>
      <c r="J21" s="537">
        <v>1471</v>
      </c>
      <c r="K21" s="538">
        <v>31</v>
      </c>
      <c r="L21" s="349">
        <v>2.1074099252209382</v>
      </c>
    </row>
    <row r="22" spans="1:12" s="110" customFormat="1" ht="15" customHeight="1" x14ac:dyDescent="0.2">
      <c r="A22" s="118"/>
      <c r="B22" s="119" t="s">
        <v>117</v>
      </c>
      <c r="C22" s="347"/>
      <c r="D22" s="347"/>
      <c r="E22" s="348"/>
      <c r="F22" s="536">
        <v>176</v>
      </c>
      <c r="G22" s="536">
        <v>129</v>
      </c>
      <c r="H22" s="536">
        <v>155</v>
      </c>
      <c r="I22" s="536">
        <v>150</v>
      </c>
      <c r="J22" s="537">
        <v>224</v>
      </c>
      <c r="K22" s="538">
        <v>-48</v>
      </c>
      <c r="L22" s="349">
        <v>-21.428571428571427</v>
      </c>
    </row>
    <row r="23" spans="1:12" s="110" customFormat="1" ht="15" customHeight="1" x14ac:dyDescent="0.2">
      <c r="A23" s="352" t="s">
        <v>347</v>
      </c>
      <c r="B23" s="353" t="s">
        <v>193</v>
      </c>
      <c r="C23" s="354"/>
      <c r="D23" s="354"/>
      <c r="E23" s="355"/>
      <c r="F23" s="539">
        <v>28</v>
      </c>
      <c r="G23" s="539">
        <v>71</v>
      </c>
      <c r="H23" s="539">
        <v>452</v>
      </c>
      <c r="I23" s="539">
        <v>23</v>
      </c>
      <c r="J23" s="540">
        <v>29</v>
      </c>
      <c r="K23" s="541">
        <v>-1</v>
      </c>
      <c r="L23" s="356">
        <v>-3.4482758620689653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26.3</v>
      </c>
      <c r="G25" s="542">
        <v>32.200000000000003</v>
      </c>
      <c r="H25" s="542">
        <v>34.299999999999997</v>
      </c>
      <c r="I25" s="542">
        <v>27.7</v>
      </c>
      <c r="J25" s="542">
        <v>25.5</v>
      </c>
      <c r="K25" s="543" t="s">
        <v>349</v>
      </c>
      <c r="L25" s="364">
        <v>0.80000000000000071</v>
      </c>
    </row>
    <row r="26" spans="1:12" s="110" customFormat="1" ht="15" customHeight="1" x14ac:dyDescent="0.2">
      <c r="A26" s="365" t="s">
        <v>105</v>
      </c>
      <c r="B26" s="366" t="s">
        <v>345</v>
      </c>
      <c r="C26" s="362"/>
      <c r="D26" s="362"/>
      <c r="E26" s="363"/>
      <c r="F26" s="542">
        <v>24.1</v>
      </c>
      <c r="G26" s="542">
        <v>30.4</v>
      </c>
      <c r="H26" s="542">
        <v>30</v>
      </c>
      <c r="I26" s="542">
        <v>24.3</v>
      </c>
      <c r="J26" s="544">
        <v>21.8</v>
      </c>
      <c r="K26" s="543" t="s">
        <v>349</v>
      </c>
      <c r="L26" s="364">
        <v>2.3000000000000007</v>
      </c>
    </row>
    <row r="27" spans="1:12" s="110" customFormat="1" ht="15" customHeight="1" x14ac:dyDescent="0.2">
      <c r="A27" s="365"/>
      <c r="B27" s="366" t="s">
        <v>346</v>
      </c>
      <c r="C27" s="362"/>
      <c r="D27" s="362"/>
      <c r="E27" s="363"/>
      <c r="F27" s="542">
        <v>29.7</v>
      </c>
      <c r="G27" s="542">
        <v>34</v>
      </c>
      <c r="H27" s="542">
        <v>38.4</v>
      </c>
      <c r="I27" s="542">
        <v>32</v>
      </c>
      <c r="J27" s="542">
        <v>33.1</v>
      </c>
      <c r="K27" s="543" t="s">
        <v>349</v>
      </c>
      <c r="L27" s="364">
        <v>-3.4000000000000021</v>
      </c>
    </row>
    <row r="28" spans="1:12" s="110" customFormat="1" ht="15" customHeight="1" x14ac:dyDescent="0.2">
      <c r="A28" s="365" t="s">
        <v>113</v>
      </c>
      <c r="B28" s="366" t="s">
        <v>108</v>
      </c>
      <c r="C28" s="362"/>
      <c r="D28" s="362"/>
      <c r="E28" s="363"/>
      <c r="F28" s="542">
        <v>48.2</v>
      </c>
      <c r="G28" s="542">
        <v>43</v>
      </c>
      <c r="H28" s="542">
        <v>43.4</v>
      </c>
      <c r="I28" s="542">
        <v>47.6</v>
      </c>
      <c r="J28" s="542">
        <v>47.7</v>
      </c>
      <c r="K28" s="543" t="s">
        <v>349</v>
      </c>
      <c r="L28" s="364">
        <v>0.5</v>
      </c>
    </row>
    <row r="29" spans="1:12" s="110" customFormat="1" ht="11.25" x14ac:dyDescent="0.2">
      <c r="A29" s="365"/>
      <c r="B29" s="366" t="s">
        <v>109</v>
      </c>
      <c r="C29" s="362"/>
      <c r="D29" s="362"/>
      <c r="E29" s="363"/>
      <c r="F29" s="542">
        <v>22.2</v>
      </c>
      <c r="G29" s="542">
        <v>28</v>
      </c>
      <c r="H29" s="542">
        <v>31.6</v>
      </c>
      <c r="I29" s="542">
        <v>25.1</v>
      </c>
      <c r="J29" s="544">
        <v>20.2</v>
      </c>
      <c r="K29" s="543" t="s">
        <v>349</v>
      </c>
      <c r="L29" s="364">
        <v>2</v>
      </c>
    </row>
    <row r="30" spans="1:12" s="110" customFormat="1" ht="15" customHeight="1" x14ac:dyDescent="0.2">
      <c r="A30" s="365"/>
      <c r="B30" s="366" t="s">
        <v>110</v>
      </c>
      <c r="C30" s="362"/>
      <c r="D30" s="362"/>
      <c r="E30" s="363"/>
      <c r="F30" s="542">
        <v>18.100000000000001</v>
      </c>
      <c r="G30" s="542">
        <v>34.1</v>
      </c>
      <c r="H30" s="542">
        <v>29.8</v>
      </c>
      <c r="I30" s="542">
        <v>19.5</v>
      </c>
      <c r="J30" s="542">
        <v>19.7</v>
      </c>
      <c r="K30" s="543" t="s">
        <v>349</v>
      </c>
      <c r="L30" s="364">
        <v>-1.5999999999999979</v>
      </c>
    </row>
    <row r="31" spans="1:12" s="110" customFormat="1" ht="15" customHeight="1" x14ac:dyDescent="0.2">
      <c r="A31" s="365"/>
      <c r="B31" s="366" t="s">
        <v>111</v>
      </c>
      <c r="C31" s="362"/>
      <c r="D31" s="362"/>
      <c r="E31" s="363"/>
      <c r="F31" s="542">
        <v>7.7</v>
      </c>
      <c r="G31" s="542">
        <v>80</v>
      </c>
      <c r="H31" s="542">
        <v>15.8</v>
      </c>
      <c r="I31" s="542">
        <v>0</v>
      </c>
      <c r="J31" s="542">
        <v>29.4</v>
      </c>
      <c r="K31" s="543" t="s">
        <v>349</v>
      </c>
      <c r="L31" s="364">
        <v>-21.7</v>
      </c>
    </row>
    <row r="32" spans="1:12" s="110" customFormat="1" ht="15" customHeight="1" x14ac:dyDescent="0.2">
      <c r="A32" s="367" t="s">
        <v>113</v>
      </c>
      <c r="B32" s="368" t="s">
        <v>181</v>
      </c>
      <c r="C32" s="362"/>
      <c r="D32" s="362"/>
      <c r="E32" s="363"/>
      <c r="F32" s="542">
        <v>23.4</v>
      </c>
      <c r="G32" s="542">
        <v>30.8</v>
      </c>
      <c r="H32" s="542">
        <v>32.9</v>
      </c>
      <c r="I32" s="542">
        <v>24.2</v>
      </c>
      <c r="J32" s="544">
        <v>22.7</v>
      </c>
      <c r="K32" s="543" t="s">
        <v>349</v>
      </c>
      <c r="L32" s="364">
        <v>0.69999999999999929</v>
      </c>
    </row>
    <row r="33" spans="1:12" s="110" customFormat="1" ht="15" customHeight="1" x14ac:dyDescent="0.2">
      <c r="A33" s="367"/>
      <c r="B33" s="368" t="s">
        <v>182</v>
      </c>
      <c r="C33" s="362"/>
      <c r="D33" s="362"/>
      <c r="E33" s="363"/>
      <c r="F33" s="542">
        <v>32.799999999999997</v>
      </c>
      <c r="G33" s="542">
        <v>34.5</v>
      </c>
      <c r="H33" s="542">
        <v>37.299999999999997</v>
      </c>
      <c r="I33" s="542">
        <v>34.1</v>
      </c>
      <c r="J33" s="542">
        <v>33.299999999999997</v>
      </c>
      <c r="K33" s="543" t="s">
        <v>349</v>
      </c>
      <c r="L33" s="364">
        <v>-0.5</v>
      </c>
    </row>
    <row r="34" spans="1:12" s="369" customFormat="1" ht="15" customHeight="1" x14ac:dyDescent="0.2">
      <c r="A34" s="367" t="s">
        <v>113</v>
      </c>
      <c r="B34" s="368" t="s">
        <v>116</v>
      </c>
      <c r="C34" s="362"/>
      <c r="D34" s="362"/>
      <c r="E34" s="363"/>
      <c r="F34" s="542">
        <v>24.7</v>
      </c>
      <c r="G34" s="542">
        <v>31.8</v>
      </c>
      <c r="H34" s="542">
        <v>33.200000000000003</v>
      </c>
      <c r="I34" s="542">
        <v>27.4</v>
      </c>
      <c r="J34" s="542">
        <v>25.3</v>
      </c>
      <c r="K34" s="543" t="s">
        <v>349</v>
      </c>
      <c r="L34" s="364">
        <v>-0.60000000000000142</v>
      </c>
    </row>
    <row r="35" spans="1:12" s="369" customFormat="1" ht="11.25" x14ac:dyDescent="0.2">
      <c r="A35" s="370"/>
      <c r="B35" s="371" t="s">
        <v>117</v>
      </c>
      <c r="C35" s="372"/>
      <c r="D35" s="372"/>
      <c r="E35" s="373"/>
      <c r="F35" s="545">
        <v>39.299999999999997</v>
      </c>
      <c r="G35" s="545">
        <v>34.5</v>
      </c>
      <c r="H35" s="545">
        <v>43.4</v>
      </c>
      <c r="I35" s="545">
        <v>29.7</v>
      </c>
      <c r="J35" s="546">
        <v>27</v>
      </c>
      <c r="K35" s="547" t="s">
        <v>349</v>
      </c>
      <c r="L35" s="374">
        <v>12.299999999999997</v>
      </c>
    </row>
    <row r="36" spans="1:12" s="369" customFormat="1" ht="15.95" customHeight="1" x14ac:dyDescent="0.2">
      <c r="A36" s="375" t="s">
        <v>350</v>
      </c>
      <c r="B36" s="376"/>
      <c r="C36" s="377"/>
      <c r="D36" s="376"/>
      <c r="E36" s="378"/>
      <c r="F36" s="548">
        <v>1641</v>
      </c>
      <c r="G36" s="548">
        <v>842</v>
      </c>
      <c r="H36" s="548">
        <v>1330</v>
      </c>
      <c r="I36" s="548">
        <v>1162</v>
      </c>
      <c r="J36" s="548">
        <v>1662</v>
      </c>
      <c r="K36" s="549">
        <v>-21</v>
      </c>
      <c r="L36" s="380">
        <v>-1.2635379061371841</v>
      </c>
    </row>
    <row r="37" spans="1:12" s="369" customFormat="1" ht="15.95" customHeight="1" x14ac:dyDescent="0.2">
      <c r="A37" s="381"/>
      <c r="B37" s="382" t="s">
        <v>113</v>
      </c>
      <c r="C37" s="382" t="s">
        <v>351</v>
      </c>
      <c r="D37" s="382"/>
      <c r="E37" s="383"/>
      <c r="F37" s="548">
        <v>432</v>
      </c>
      <c r="G37" s="548">
        <v>271</v>
      </c>
      <c r="H37" s="548">
        <v>456</v>
      </c>
      <c r="I37" s="548">
        <v>322</v>
      </c>
      <c r="J37" s="548">
        <v>424</v>
      </c>
      <c r="K37" s="549">
        <v>8</v>
      </c>
      <c r="L37" s="380">
        <v>1.8867924528301887</v>
      </c>
    </row>
    <row r="38" spans="1:12" s="369" customFormat="1" ht="15.95" customHeight="1" x14ac:dyDescent="0.2">
      <c r="A38" s="381"/>
      <c r="B38" s="384" t="s">
        <v>105</v>
      </c>
      <c r="C38" s="384" t="s">
        <v>106</v>
      </c>
      <c r="D38" s="385"/>
      <c r="E38" s="383"/>
      <c r="F38" s="548">
        <v>977</v>
      </c>
      <c r="G38" s="548">
        <v>424</v>
      </c>
      <c r="H38" s="548">
        <v>650</v>
      </c>
      <c r="I38" s="548">
        <v>653</v>
      </c>
      <c r="J38" s="550">
        <v>1112</v>
      </c>
      <c r="K38" s="549">
        <v>-135</v>
      </c>
      <c r="L38" s="380">
        <v>-12.140287769784173</v>
      </c>
    </row>
    <row r="39" spans="1:12" s="369" customFormat="1" ht="15.95" customHeight="1" x14ac:dyDescent="0.2">
      <c r="A39" s="381"/>
      <c r="B39" s="385"/>
      <c r="C39" s="382" t="s">
        <v>352</v>
      </c>
      <c r="D39" s="385"/>
      <c r="E39" s="383"/>
      <c r="F39" s="548">
        <v>235</v>
      </c>
      <c r="G39" s="548">
        <v>129</v>
      </c>
      <c r="H39" s="548">
        <v>195</v>
      </c>
      <c r="I39" s="548">
        <v>159</v>
      </c>
      <c r="J39" s="548">
        <v>242</v>
      </c>
      <c r="K39" s="549">
        <v>-7</v>
      </c>
      <c r="L39" s="380">
        <v>-2.8925619834710745</v>
      </c>
    </row>
    <row r="40" spans="1:12" s="369" customFormat="1" ht="15.95" customHeight="1" x14ac:dyDescent="0.2">
      <c r="A40" s="381"/>
      <c r="B40" s="384"/>
      <c r="C40" s="384" t="s">
        <v>107</v>
      </c>
      <c r="D40" s="385"/>
      <c r="E40" s="383"/>
      <c r="F40" s="548">
        <v>664</v>
      </c>
      <c r="G40" s="548">
        <v>418</v>
      </c>
      <c r="H40" s="548">
        <v>680</v>
      </c>
      <c r="I40" s="548">
        <v>509</v>
      </c>
      <c r="J40" s="548">
        <v>550</v>
      </c>
      <c r="K40" s="549">
        <v>114</v>
      </c>
      <c r="L40" s="380">
        <v>20.727272727272727</v>
      </c>
    </row>
    <row r="41" spans="1:12" s="369" customFormat="1" ht="24" customHeight="1" x14ac:dyDescent="0.2">
      <c r="A41" s="381"/>
      <c r="B41" s="385"/>
      <c r="C41" s="382" t="s">
        <v>352</v>
      </c>
      <c r="D41" s="385"/>
      <c r="E41" s="383"/>
      <c r="F41" s="548">
        <v>197</v>
      </c>
      <c r="G41" s="548">
        <v>142</v>
      </c>
      <c r="H41" s="548">
        <v>261</v>
      </c>
      <c r="I41" s="548">
        <v>163</v>
      </c>
      <c r="J41" s="550">
        <v>182</v>
      </c>
      <c r="K41" s="549">
        <v>15</v>
      </c>
      <c r="L41" s="380">
        <v>8.2417582417582409</v>
      </c>
    </row>
    <row r="42" spans="1:12" s="110" customFormat="1" ht="15" customHeight="1" x14ac:dyDescent="0.2">
      <c r="A42" s="381"/>
      <c r="B42" s="384" t="s">
        <v>113</v>
      </c>
      <c r="C42" s="384" t="s">
        <v>353</v>
      </c>
      <c r="D42" s="385"/>
      <c r="E42" s="383"/>
      <c r="F42" s="548">
        <v>307</v>
      </c>
      <c r="G42" s="548">
        <v>165</v>
      </c>
      <c r="H42" s="548">
        <v>350</v>
      </c>
      <c r="I42" s="548">
        <v>185</v>
      </c>
      <c r="J42" s="548">
        <v>321</v>
      </c>
      <c r="K42" s="549">
        <v>-14</v>
      </c>
      <c r="L42" s="380">
        <v>-4.361370716510903</v>
      </c>
    </row>
    <row r="43" spans="1:12" s="110" customFormat="1" ht="15" customHeight="1" x14ac:dyDescent="0.2">
      <c r="A43" s="381"/>
      <c r="B43" s="385"/>
      <c r="C43" s="382" t="s">
        <v>352</v>
      </c>
      <c r="D43" s="385"/>
      <c r="E43" s="383"/>
      <c r="F43" s="548">
        <v>148</v>
      </c>
      <c r="G43" s="548">
        <v>71</v>
      </c>
      <c r="H43" s="548">
        <v>152</v>
      </c>
      <c r="I43" s="548">
        <v>88</v>
      </c>
      <c r="J43" s="548">
        <v>153</v>
      </c>
      <c r="K43" s="549">
        <v>-5</v>
      </c>
      <c r="L43" s="380">
        <v>-3.2679738562091503</v>
      </c>
    </row>
    <row r="44" spans="1:12" s="110" customFormat="1" ht="15" customHeight="1" x14ac:dyDescent="0.2">
      <c r="A44" s="381"/>
      <c r="B44" s="384"/>
      <c r="C44" s="366" t="s">
        <v>109</v>
      </c>
      <c r="D44" s="385"/>
      <c r="E44" s="383"/>
      <c r="F44" s="548">
        <v>1078</v>
      </c>
      <c r="G44" s="548">
        <v>582</v>
      </c>
      <c r="H44" s="548">
        <v>820</v>
      </c>
      <c r="I44" s="548">
        <v>810</v>
      </c>
      <c r="J44" s="550">
        <v>1086</v>
      </c>
      <c r="K44" s="549">
        <v>-8</v>
      </c>
      <c r="L44" s="380">
        <v>-0.73664825046040516</v>
      </c>
    </row>
    <row r="45" spans="1:12" s="110" customFormat="1" ht="15" customHeight="1" x14ac:dyDescent="0.2">
      <c r="A45" s="381"/>
      <c r="B45" s="385"/>
      <c r="C45" s="382" t="s">
        <v>352</v>
      </c>
      <c r="D45" s="385"/>
      <c r="E45" s="383"/>
      <c r="F45" s="548">
        <v>239</v>
      </c>
      <c r="G45" s="548">
        <v>163</v>
      </c>
      <c r="H45" s="548">
        <v>259</v>
      </c>
      <c r="I45" s="548">
        <v>203</v>
      </c>
      <c r="J45" s="548">
        <v>219</v>
      </c>
      <c r="K45" s="549">
        <v>20</v>
      </c>
      <c r="L45" s="380">
        <v>9.1324200913242013</v>
      </c>
    </row>
    <row r="46" spans="1:12" s="110" customFormat="1" ht="15" customHeight="1" x14ac:dyDescent="0.2">
      <c r="A46" s="381"/>
      <c r="B46" s="384"/>
      <c r="C46" s="366" t="s">
        <v>110</v>
      </c>
      <c r="D46" s="385"/>
      <c r="E46" s="383"/>
      <c r="F46" s="548">
        <v>243</v>
      </c>
      <c r="G46" s="548">
        <v>85</v>
      </c>
      <c r="H46" s="548">
        <v>141</v>
      </c>
      <c r="I46" s="548">
        <v>159</v>
      </c>
      <c r="J46" s="548">
        <v>238</v>
      </c>
      <c r="K46" s="549">
        <v>5</v>
      </c>
      <c r="L46" s="380">
        <v>2.1008403361344539</v>
      </c>
    </row>
    <row r="47" spans="1:12" s="110" customFormat="1" ht="15" customHeight="1" x14ac:dyDescent="0.2">
      <c r="A47" s="381"/>
      <c r="B47" s="385"/>
      <c r="C47" s="382" t="s">
        <v>352</v>
      </c>
      <c r="D47" s="385"/>
      <c r="E47" s="383"/>
      <c r="F47" s="548" t="s">
        <v>513</v>
      </c>
      <c r="G47" s="548">
        <v>29</v>
      </c>
      <c r="H47" s="548">
        <v>42</v>
      </c>
      <c r="I47" s="548">
        <v>31</v>
      </c>
      <c r="J47" s="550">
        <v>47</v>
      </c>
      <c r="K47" s="549" t="s">
        <v>513</v>
      </c>
      <c r="L47" s="380" t="s">
        <v>513</v>
      </c>
    </row>
    <row r="48" spans="1:12" s="110" customFormat="1" ht="15" customHeight="1" x14ac:dyDescent="0.2">
      <c r="A48" s="381"/>
      <c r="B48" s="385"/>
      <c r="C48" s="366" t="s">
        <v>111</v>
      </c>
      <c r="D48" s="386"/>
      <c r="E48" s="387"/>
      <c r="F48" s="548">
        <v>13</v>
      </c>
      <c r="G48" s="548">
        <v>10</v>
      </c>
      <c r="H48" s="548">
        <v>19</v>
      </c>
      <c r="I48" s="548">
        <v>8</v>
      </c>
      <c r="J48" s="548">
        <v>17</v>
      </c>
      <c r="K48" s="549">
        <v>-4</v>
      </c>
      <c r="L48" s="380">
        <v>-23.529411764705884</v>
      </c>
    </row>
    <row r="49" spans="1:12" s="110" customFormat="1" ht="15" customHeight="1" x14ac:dyDescent="0.2">
      <c r="A49" s="381"/>
      <c r="B49" s="385"/>
      <c r="C49" s="382" t="s">
        <v>352</v>
      </c>
      <c r="D49" s="385"/>
      <c r="E49" s="383"/>
      <c r="F49" s="548" t="s">
        <v>513</v>
      </c>
      <c r="G49" s="548">
        <v>8</v>
      </c>
      <c r="H49" s="548">
        <v>3</v>
      </c>
      <c r="I49" s="548">
        <v>0</v>
      </c>
      <c r="J49" s="548">
        <v>5</v>
      </c>
      <c r="K49" s="549" t="s">
        <v>513</v>
      </c>
      <c r="L49" s="380" t="s">
        <v>513</v>
      </c>
    </row>
    <row r="50" spans="1:12" s="110" customFormat="1" ht="15" customHeight="1" x14ac:dyDescent="0.2">
      <c r="A50" s="381"/>
      <c r="B50" s="384" t="s">
        <v>113</v>
      </c>
      <c r="C50" s="382" t="s">
        <v>181</v>
      </c>
      <c r="D50" s="385"/>
      <c r="E50" s="383"/>
      <c r="F50" s="548" t="s">
        <v>513</v>
      </c>
      <c r="G50" s="548">
        <v>517</v>
      </c>
      <c r="H50" s="548">
        <v>909</v>
      </c>
      <c r="I50" s="548">
        <v>745</v>
      </c>
      <c r="J50" s="550">
        <v>1214</v>
      </c>
      <c r="K50" s="549" t="s">
        <v>513</v>
      </c>
      <c r="L50" s="380" t="s">
        <v>513</v>
      </c>
    </row>
    <row r="51" spans="1:12" s="110" customFormat="1" ht="15" customHeight="1" x14ac:dyDescent="0.2">
      <c r="A51" s="381"/>
      <c r="B51" s="385"/>
      <c r="C51" s="382" t="s">
        <v>352</v>
      </c>
      <c r="D51" s="385"/>
      <c r="E51" s="383"/>
      <c r="F51" s="548">
        <v>263</v>
      </c>
      <c r="G51" s="548">
        <v>159</v>
      </c>
      <c r="H51" s="548">
        <v>299</v>
      </c>
      <c r="I51" s="548">
        <v>180</v>
      </c>
      <c r="J51" s="548">
        <v>275</v>
      </c>
      <c r="K51" s="549">
        <v>-12</v>
      </c>
      <c r="L51" s="380">
        <v>-4.3636363636363633</v>
      </c>
    </row>
    <row r="52" spans="1:12" s="110" customFormat="1" ht="15" customHeight="1" x14ac:dyDescent="0.2">
      <c r="A52" s="381"/>
      <c r="B52" s="384"/>
      <c r="C52" s="382" t="s">
        <v>182</v>
      </c>
      <c r="D52" s="385"/>
      <c r="E52" s="383"/>
      <c r="F52" s="548">
        <v>515</v>
      </c>
      <c r="G52" s="548">
        <v>325</v>
      </c>
      <c r="H52" s="548">
        <v>421</v>
      </c>
      <c r="I52" s="548">
        <v>417</v>
      </c>
      <c r="J52" s="548">
        <v>448</v>
      </c>
      <c r="K52" s="549">
        <v>67</v>
      </c>
      <c r="L52" s="380">
        <v>14.955357142857142</v>
      </c>
    </row>
    <row r="53" spans="1:12" s="269" customFormat="1" ht="11.25" customHeight="1" x14ac:dyDescent="0.2">
      <c r="A53" s="381"/>
      <c r="B53" s="385"/>
      <c r="C53" s="382" t="s">
        <v>352</v>
      </c>
      <c r="D53" s="385"/>
      <c r="E53" s="383"/>
      <c r="F53" s="548">
        <v>169</v>
      </c>
      <c r="G53" s="548">
        <v>112</v>
      </c>
      <c r="H53" s="548">
        <v>157</v>
      </c>
      <c r="I53" s="548">
        <v>142</v>
      </c>
      <c r="J53" s="550">
        <v>149</v>
      </c>
      <c r="K53" s="549">
        <v>20</v>
      </c>
      <c r="L53" s="380">
        <v>13.422818791946309</v>
      </c>
    </row>
    <row r="54" spans="1:12" s="151" customFormat="1" ht="12.75" customHeight="1" x14ac:dyDescent="0.2">
      <c r="A54" s="381"/>
      <c r="B54" s="384" t="s">
        <v>113</v>
      </c>
      <c r="C54" s="384" t="s">
        <v>116</v>
      </c>
      <c r="D54" s="385"/>
      <c r="E54" s="383"/>
      <c r="F54" s="548">
        <v>1467</v>
      </c>
      <c r="G54" s="548">
        <v>723</v>
      </c>
      <c r="H54" s="548">
        <v>1194</v>
      </c>
      <c r="I54" s="548">
        <v>1014</v>
      </c>
      <c r="J54" s="548">
        <v>1440</v>
      </c>
      <c r="K54" s="549">
        <v>27</v>
      </c>
      <c r="L54" s="380">
        <v>1.875</v>
      </c>
    </row>
    <row r="55" spans="1:12" ht="11.25" x14ac:dyDescent="0.2">
      <c r="A55" s="381"/>
      <c r="B55" s="385"/>
      <c r="C55" s="382" t="s">
        <v>352</v>
      </c>
      <c r="D55" s="385"/>
      <c r="E55" s="383"/>
      <c r="F55" s="548">
        <v>363</v>
      </c>
      <c r="G55" s="548">
        <v>230</v>
      </c>
      <c r="H55" s="548">
        <v>397</v>
      </c>
      <c r="I55" s="548">
        <v>278</v>
      </c>
      <c r="J55" s="548">
        <v>364</v>
      </c>
      <c r="K55" s="549">
        <v>-1</v>
      </c>
      <c r="L55" s="380">
        <v>-0.27472527472527475</v>
      </c>
    </row>
    <row r="56" spans="1:12" ht="14.25" customHeight="1" x14ac:dyDescent="0.2">
      <c r="A56" s="381"/>
      <c r="B56" s="385"/>
      <c r="C56" s="384" t="s">
        <v>117</v>
      </c>
      <c r="D56" s="385"/>
      <c r="E56" s="383"/>
      <c r="F56" s="548">
        <v>173</v>
      </c>
      <c r="G56" s="548">
        <v>119</v>
      </c>
      <c r="H56" s="548">
        <v>136</v>
      </c>
      <c r="I56" s="548">
        <v>148</v>
      </c>
      <c r="J56" s="548">
        <v>222</v>
      </c>
      <c r="K56" s="549">
        <v>-49</v>
      </c>
      <c r="L56" s="380">
        <v>-22.072072072072071</v>
      </c>
    </row>
    <row r="57" spans="1:12" ht="18.75" customHeight="1" x14ac:dyDescent="0.2">
      <c r="A57" s="388"/>
      <c r="B57" s="389"/>
      <c r="C57" s="390" t="s">
        <v>352</v>
      </c>
      <c r="D57" s="389"/>
      <c r="E57" s="391"/>
      <c r="F57" s="551">
        <v>68</v>
      </c>
      <c r="G57" s="552">
        <v>41</v>
      </c>
      <c r="H57" s="552">
        <v>59</v>
      </c>
      <c r="I57" s="552">
        <v>44</v>
      </c>
      <c r="J57" s="552">
        <v>60</v>
      </c>
      <c r="K57" s="553">
        <f t="shared" ref="K57" si="0">IF(OR(F57=".",J57=".")=TRUE,".",IF(OR(F57="*",J57="*")=TRUE,"*",IF(AND(F57="-",J57="-")=TRUE,"-",IF(AND(ISNUMBER(J57),ISNUMBER(F57))=TRUE,IF(F57-J57=0,0,F57-J57),IF(ISNUMBER(F57)=TRUE,F57,-J57)))))</f>
        <v>8</v>
      </c>
      <c r="L57" s="392">
        <f t="shared" ref="L57" si="1">IF(K57 =".",".",IF(K57 ="*","*",IF(K57="-","-",IF(K57=0,0,IF(OR(J57="-",J57=".",F57="-",F57=".")=TRUE,"X",IF(J57=0,"0,0",IF(ABS(K57*100/J57)&gt;250,".X",(K57*100/J57))))))))</f>
        <v>13.333333333333334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1679</v>
      </c>
      <c r="E11" s="114">
        <v>928</v>
      </c>
      <c r="F11" s="114">
        <v>1829</v>
      </c>
      <c r="G11" s="114">
        <v>1188</v>
      </c>
      <c r="H11" s="140">
        <v>1695</v>
      </c>
      <c r="I11" s="115">
        <v>-16</v>
      </c>
      <c r="J11" s="116">
        <v>-0.94395280235988199</v>
      </c>
    </row>
    <row r="12" spans="1:15" s="110" customFormat="1" ht="24.95" customHeight="1" x14ac:dyDescent="0.2">
      <c r="A12" s="193" t="s">
        <v>132</v>
      </c>
      <c r="B12" s="194" t="s">
        <v>133</v>
      </c>
      <c r="C12" s="113">
        <v>4.5860631328171531</v>
      </c>
      <c r="D12" s="115">
        <v>77</v>
      </c>
      <c r="E12" s="114">
        <v>11</v>
      </c>
      <c r="F12" s="114">
        <v>27</v>
      </c>
      <c r="G12" s="114">
        <v>18</v>
      </c>
      <c r="H12" s="140">
        <v>112</v>
      </c>
      <c r="I12" s="115">
        <v>-35</v>
      </c>
      <c r="J12" s="116">
        <v>-31.25</v>
      </c>
    </row>
    <row r="13" spans="1:15" s="110" customFormat="1" ht="24.95" customHeight="1" x14ac:dyDescent="0.2">
      <c r="A13" s="193" t="s">
        <v>134</v>
      </c>
      <c r="B13" s="199" t="s">
        <v>214</v>
      </c>
      <c r="C13" s="113">
        <v>1.4889815366289458</v>
      </c>
      <c r="D13" s="115">
        <v>25</v>
      </c>
      <c r="E13" s="114">
        <v>14</v>
      </c>
      <c r="F13" s="114">
        <v>42</v>
      </c>
      <c r="G13" s="114">
        <v>24</v>
      </c>
      <c r="H13" s="140">
        <v>53</v>
      </c>
      <c r="I13" s="115">
        <v>-28</v>
      </c>
      <c r="J13" s="116">
        <v>-52.830188679245282</v>
      </c>
    </row>
    <row r="14" spans="1:15" s="287" customFormat="1" ht="24.95" customHeight="1" x14ac:dyDescent="0.2">
      <c r="A14" s="193" t="s">
        <v>215</v>
      </c>
      <c r="B14" s="199" t="s">
        <v>137</v>
      </c>
      <c r="C14" s="113">
        <v>38.415723645026802</v>
      </c>
      <c r="D14" s="115">
        <v>645</v>
      </c>
      <c r="E14" s="114">
        <v>268</v>
      </c>
      <c r="F14" s="114">
        <v>673</v>
      </c>
      <c r="G14" s="114">
        <v>341</v>
      </c>
      <c r="H14" s="140">
        <v>550</v>
      </c>
      <c r="I14" s="115">
        <v>95</v>
      </c>
      <c r="J14" s="116">
        <v>17.272727272727273</v>
      </c>
      <c r="K14" s="110"/>
      <c r="L14" s="110"/>
      <c r="M14" s="110"/>
      <c r="N14" s="110"/>
      <c r="O14" s="110"/>
    </row>
    <row r="15" spans="1:15" s="110" customFormat="1" ht="24.95" customHeight="1" x14ac:dyDescent="0.2">
      <c r="A15" s="193" t="s">
        <v>216</v>
      </c>
      <c r="B15" s="199" t="s">
        <v>217</v>
      </c>
      <c r="C15" s="113">
        <v>9.6486003573555692</v>
      </c>
      <c r="D15" s="115">
        <v>162</v>
      </c>
      <c r="E15" s="114">
        <v>83</v>
      </c>
      <c r="F15" s="114">
        <v>132</v>
      </c>
      <c r="G15" s="114">
        <v>60</v>
      </c>
      <c r="H15" s="140">
        <v>96</v>
      </c>
      <c r="I15" s="115">
        <v>66</v>
      </c>
      <c r="J15" s="116">
        <v>68.75</v>
      </c>
    </row>
    <row r="16" spans="1:15" s="287" customFormat="1" ht="24.95" customHeight="1" x14ac:dyDescent="0.2">
      <c r="A16" s="193" t="s">
        <v>218</v>
      </c>
      <c r="B16" s="199" t="s">
        <v>141</v>
      </c>
      <c r="C16" s="113">
        <v>14.949374627754615</v>
      </c>
      <c r="D16" s="115">
        <v>251</v>
      </c>
      <c r="E16" s="114">
        <v>62</v>
      </c>
      <c r="F16" s="114">
        <v>253</v>
      </c>
      <c r="G16" s="114">
        <v>109</v>
      </c>
      <c r="H16" s="140">
        <v>164</v>
      </c>
      <c r="I16" s="115">
        <v>87</v>
      </c>
      <c r="J16" s="116">
        <v>53.048780487804876</v>
      </c>
      <c r="K16" s="110"/>
      <c r="L16" s="110"/>
      <c r="M16" s="110"/>
      <c r="N16" s="110"/>
      <c r="O16" s="110"/>
    </row>
    <row r="17" spans="1:15" s="110" customFormat="1" ht="24.95" customHeight="1" x14ac:dyDescent="0.2">
      <c r="A17" s="193" t="s">
        <v>142</v>
      </c>
      <c r="B17" s="199" t="s">
        <v>220</v>
      </c>
      <c r="C17" s="113">
        <v>13.817748659916617</v>
      </c>
      <c r="D17" s="115">
        <v>232</v>
      </c>
      <c r="E17" s="114">
        <v>123</v>
      </c>
      <c r="F17" s="114">
        <v>288</v>
      </c>
      <c r="G17" s="114">
        <v>172</v>
      </c>
      <c r="H17" s="140">
        <v>290</v>
      </c>
      <c r="I17" s="115">
        <v>-58</v>
      </c>
      <c r="J17" s="116">
        <v>-20</v>
      </c>
    </row>
    <row r="18" spans="1:15" s="287" customFormat="1" ht="24.95" customHeight="1" x14ac:dyDescent="0.2">
      <c r="A18" s="201" t="s">
        <v>144</v>
      </c>
      <c r="B18" s="202" t="s">
        <v>145</v>
      </c>
      <c r="C18" s="113">
        <v>8.695652173913043</v>
      </c>
      <c r="D18" s="115">
        <v>146</v>
      </c>
      <c r="E18" s="114">
        <v>41</v>
      </c>
      <c r="F18" s="114">
        <v>91</v>
      </c>
      <c r="G18" s="114">
        <v>127</v>
      </c>
      <c r="H18" s="140">
        <v>151</v>
      </c>
      <c r="I18" s="115">
        <v>-5</v>
      </c>
      <c r="J18" s="116">
        <v>-3.3112582781456954</v>
      </c>
      <c r="K18" s="110"/>
      <c r="L18" s="110"/>
      <c r="M18" s="110"/>
      <c r="N18" s="110"/>
      <c r="O18" s="110"/>
    </row>
    <row r="19" spans="1:15" s="110" customFormat="1" ht="24.95" customHeight="1" x14ac:dyDescent="0.2">
      <c r="A19" s="193" t="s">
        <v>146</v>
      </c>
      <c r="B19" s="199" t="s">
        <v>147</v>
      </c>
      <c r="C19" s="113">
        <v>13.341274568195354</v>
      </c>
      <c r="D19" s="115">
        <v>224</v>
      </c>
      <c r="E19" s="114">
        <v>123</v>
      </c>
      <c r="F19" s="114">
        <v>229</v>
      </c>
      <c r="G19" s="114">
        <v>139</v>
      </c>
      <c r="H19" s="140">
        <v>147</v>
      </c>
      <c r="I19" s="115">
        <v>77</v>
      </c>
      <c r="J19" s="116">
        <v>52.38095238095238</v>
      </c>
    </row>
    <row r="20" spans="1:15" s="287" customFormat="1" ht="24.95" customHeight="1" x14ac:dyDescent="0.2">
      <c r="A20" s="193" t="s">
        <v>148</v>
      </c>
      <c r="B20" s="199" t="s">
        <v>149</v>
      </c>
      <c r="C20" s="113">
        <v>3.6926742108397854</v>
      </c>
      <c r="D20" s="115">
        <v>62</v>
      </c>
      <c r="E20" s="114">
        <v>65</v>
      </c>
      <c r="F20" s="114">
        <v>91</v>
      </c>
      <c r="G20" s="114">
        <v>62</v>
      </c>
      <c r="H20" s="140">
        <v>96</v>
      </c>
      <c r="I20" s="115">
        <v>-34</v>
      </c>
      <c r="J20" s="116">
        <v>-35.416666666666664</v>
      </c>
      <c r="K20" s="110"/>
      <c r="L20" s="110"/>
      <c r="M20" s="110"/>
      <c r="N20" s="110"/>
      <c r="O20" s="110"/>
    </row>
    <row r="21" spans="1:15" s="110" customFormat="1" ht="24.95" customHeight="1" x14ac:dyDescent="0.2">
      <c r="A21" s="201" t="s">
        <v>150</v>
      </c>
      <c r="B21" s="202" t="s">
        <v>151</v>
      </c>
      <c r="C21" s="113">
        <v>4.9434187016080999</v>
      </c>
      <c r="D21" s="115">
        <v>83</v>
      </c>
      <c r="E21" s="114">
        <v>66</v>
      </c>
      <c r="F21" s="114">
        <v>83</v>
      </c>
      <c r="G21" s="114">
        <v>66</v>
      </c>
      <c r="H21" s="140">
        <v>67</v>
      </c>
      <c r="I21" s="115">
        <v>16</v>
      </c>
      <c r="J21" s="116">
        <v>23.880597014925375</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0.53603335318642054</v>
      </c>
      <c r="D23" s="115">
        <v>9</v>
      </c>
      <c r="E23" s="114">
        <v>5</v>
      </c>
      <c r="F23" s="114" t="s">
        <v>513</v>
      </c>
      <c r="G23" s="114">
        <v>7</v>
      </c>
      <c r="H23" s="140">
        <v>5</v>
      </c>
      <c r="I23" s="115">
        <v>4</v>
      </c>
      <c r="J23" s="116">
        <v>80</v>
      </c>
    </row>
    <row r="24" spans="1:15" s="110" customFormat="1" ht="24.95" customHeight="1" x14ac:dyDescent="0.2">
      <c r="A24" s="193" t="s">
        <v>156</v>
      </c>
      <c r="B24" s="199" t="s">
        <v>221</v>
      </c>
      <c r="C24" s="113">
        <v>5.8368076235854671</v>
      </c>
      <c r="D24" s="115">
        <v>98</v>
      </c>
      <c r="E24" s="114">
        <v>77</v>
      </c>
      <c r="F24" s="114">
        <v>123</v>
      </c>
      <c r="G24" s="114">
        <v>89</v>
      </c>
      <c r="H24" s="140">
        <v>211</v>
      </c>
      <c r="I24" s="115">
        <v>-113</v>
      </c>
      <c r="J24" s="116">
        <v>-53.554502369668249</v>
      </c>
    </row>
    <row r="25" spans="1:15" s="110" customFormat="1" ht="24.95" customHeight="1" x14ac:dyDescent="0.2">
      <c r="A25" s="193" t="s">
        <v>222</v>
      </c>
      <c r="B25" s="204" t="s">
        <v>159</v>
      </c>
      <c r="C25" s="113">
        <v>3.3353186420488385</v>
      </c>
      <c r="D25" s="115">
        <v>56</v>
      </c>
      <c r="E25" s="114">
        <v>31</v>
      </c>
      <c r="F25" s="114">
        <v>51</v>
      </c>
      <c r="G25" s="114">
        <v>93</v>
      </c>
      <c r="H25" s="140">
        <v>48</v>
      </c>
      <c r="I25" s="115">
        <v>8</v>
      </c>
      <c r="J25" s="116">
        <v>16.666666666666668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1.0720667063728411</v>
      </c>
      <c r="D27" s="115">
        <v>18</v>
      </c>
      <c r="E27" s="114">
        <v>14</v>
      </c>
      <c r="F27" s="114">
        <v>49</v>
      </c>
      <c r="G27" s="114">
        <v>15</v>
      </c>
      <c r="H27" s="140">
        <v>27</v>
      </c>
      <c r="I27" s="115">
        <v>-9</v>
      </c>
      <c r="J27" s="116">
        <v>-33.333333333333336</v>
      </c>
    </row>
    <row r="28" spans="1:15" s="110" customFormat="1" ht="24.95" customHeight="1" x14ac:dyDescent="0.2">
      <c r="A28" s="193" t="s">
        <v>163</v>
      </c>
      <c r="B28" s="199" t="s">
        <v>164</v>
      </c>
      <c r="C28" s="113">
        <v>1.6081000595592614</v>
      </c>
      <c r="D28" s="115">
        <v>27</v>
      </c>
      <c r="E28" s="114">
        <v>15</v>
      </c>
      <c r="F28" s="114">
        <v>53</v>
      </c>
      <c r="G28" s="114">
        <v>18</v>
      </c>
      <c r="H28" s="140">
        <v>35</v>
      </c>
      <c r="I28" s="115">
        <v>-8</v>
      </c>
      <c r="J28" s="116">
        <v>-22.857142857142858</v>
      </c>
    </row>
    <row r="29" spans="1:15" s="110" customFormat="1" ht="24.95" customHeight="1" x14ac:dyDescent="0.2">
      <c r="A29" s="193">
        <v>86</v>
      </c>
      <c r="B29" s="199" t="s">
        <v>165</v>
      </c>
      <c r="C29" s="113">
        <v>4.0500297796307327</v>
      </c>
      <c r="D29" s="115">
        <v>68</v>
      </c>
      <c r="E29" s="114">
        <v>88</v>
      </c>
      <c r="F29" s="114">
        <v>90</v>
      </c>
      <c r="G29" s="114">
        <v>65</v>
      </c>
      <c r="H29" s="140">
        <v>51</v>
      </c>
      <c r="I29" s="115">
        <v>17</v>
      </c>
      <c r="J29" s="116">
        <v>33.333333333333336</v>
      </c>
    </row>
    <row r="30" spans="1:15" s="110" customFormat="1" ht="24.95" customHeight="1" x14ac:dyDescent="0.2">
      <c r="A30" s="193">
        <v>87.88</v>
      </c>
      <c r="B30" s="204" t="s">
        <v>166</v>
      </c>
      <c r="C30" s="113">
        <v>4.9434187016080999</v>
      </c>
      <c r="D30" s="115">
        <v>83</v>
      </c>
      <c r="E30" s="114">
        <v>79</v>
      </c>
      <c r="F30" s="114">
        <v>134</v>
      </c>
      <c r="G30" s="114">
        <v>62</v>
      </c>
      <c r="H30" s="140">
        <v>72</v>
      </c>
      <c r="I30" s="115">
        <v>11</v>
      </c>
      <c r="J30" s="116">
        <v>15.277777777777779</v>
      </c>
    </row>
    <row r="31" spans="1:15" s="110" customFormat="1" ht="24.95" customHeight="1" x14ac:dyDescent="0.2">
      <c r="A31" s="193" t="s">
        <v>167</v>
      </c>
      <c r="B31" s="199" t="s">
        <v>168</v>
      </c>
      <c r="C31" s="113">
        <v>2.6801667659321025</v>
      </c>
      <c r="D31" s="115">
        <v>45</v>
      </c>
      <c r="E31" s="114">
        <v>25</v>
      </c>
      <c r="F31" s="114">
        <v>54</v>
      </c>
      <c r="G31" s="114">
        <v>51</v>
      </c>
      <c r="H31" s="140">
        <v>54</v>
      </c>
      <c r="I31" s="115">
        <v>-9</v>
      </c>
      <c r="J31" s="116">
        <v>-16.666666666666668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4.5860631328171531</v>
      </c>
      <c r="D34" s="115">
        <v>77</v>
      </c>
      <c r="E34" s="114">
        <v>11</v>
      </c>
      <c r="F34" s="114">
        <v>27</v>
      </c>
      <c r="G34" s="114">
        <v>18</v>
      </c>
      <c r="H34" s="140">
        <v>112</v>
      </c>
      <c r="I34" s="115">
        <v>-35</v>
      </c>
      <c r="J34" s="116">
        <v>-31.25</v>
      </c>
    </row>
    <row r="35" spans="1:10" s="110" customFormat="1" ht="24.95" customHeight="1" x14ac:dyDescent="0.2">
      <c r="A35" s="292" t="s">
        <v>171</v>
      </c>
      <c r="B35" s="293" t="s">
        <v>172</v>
      </c>
      <c r="C35" s="113">
        <v>48.600357355568789</v>
      </c>
      <c r="D35" s="115">
        <v>816</v>
      </c>
      <c r="E35" s="114">
        <v>323</v>
      </c>
      <c r="F35" s="114">
        <v>806</v>
      </c>
      <c r="G35" s="114">
        <v>492</v>
      </c>
      <c r="H35" s="140">
        <v>754</v>
      </c>
      <c r="I35" s="115">
        <v>62</v>
      </c>
      <c r="J35" s="116">
        <v>8.2228116710875323</v>
      </c>
    </row>
    <row r="36" spans="1:10" s="110" customFormat="1" ht="24.95" customHeight="1" x14ac:dyDescent="0.2">
      <c r="A36" s="294" t="s">
        <v>173</v>
      </c>
      <c r="B36" s="295" t="s">
        <v>174</v>
      </c>
      <c r="C36" s="125">
        <v>46.813579511614059</v>
      </c>
      <c r="D36" s="143">
        <v>786</v>
      </c>
      <c r="E36" s="144">
        <v>594</v>
      </c>
      <c r="F36" s="144">
        <v>996</v>
      </c>
      <c r="G36" s="144">
        <v>678</v>
      </c>
      <c r="H36" s="145">
        <v>829</v>
      </c>
      <c r="I36" s="143">
        <v>-43</v>
      </c>
      <c r="J36" s="146">
        <v>-5.1869722557297946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1679</v>
      </c>
      <c r="F11" s="264">
        <v>928</v>
      </c>
      <c r="G11" s="264">
        <v>1829</v>
      </c>
      <c r="H11" s="264">
        <v>1188</v>
      </c>
      <c r="I11" s="265">
        <v>1695</v>
      </c>
      <c r="J11" s="263">
        <v>-16</v>
      </c>
      <c r="K11" s="266">
        <v>-0.94395280235988199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18.225134008338298</v>
      </c>
      <c r="E13" s="115">
        <v>306</v>
      </c>
      <c r="F13" s="114">
        <v>214</v>
      </c>
      <c r="G13" s="114">
        <v>334</v>
      </c>
      <c r="H13" s="114">
        <v>322</v>
      </c>
      <c r="I13" s="140">
        <v>331</v>
      </c>
      <c r="J13" s="115">
        <v>-25</v>
      </c>
      <c r="K13" s="116">
        <v>-7.5528700906344408</v>
      </c>
    </row>
    <row r="14" spans="1:15" ht="15.95" customHeight="1" x14ac:dyDescent="0.2">
      <c r="A14" s="306" t="s">
        <v>230</v>
      </c>
      <c r="B14" s="307"/>
      <c r="C14" s="308"/>
      <c r="D14" s="113">
        <v>64.621798689696249</v>
      </c>
      <c r="E14" s="115">
        <v>1085</v>
      </c>
      <c r="F14" s="114">
        <v>570</v>
      </c>
      <c r="G14" s="114">
        <v>1242</v>
      </c>
      <c r="H14" s="114">
        <v>678</v>
      </c>
      <c r="I14" s="140">
        <v>1051</v>
      </c>
      <c r="J14" s="115">
        <v>34</v>
      </c>
      <c r="K14" s="116">
        <v>3.2350142721217887</v>
      </c>
    </row>
    <row r="15" spans="1:15" ht="15.95" customHeight="1" x14ac:dyDescent="0.2">
      <c r="A15" s="306" t="s">
        <v>231</v>
      </c>
      <c r="B15" s="307"/>
      <c r="C15" s="308"/>
      <c r="D15" s="113">
        <v>9.8272781417510426</v>
      </c>
      <c r="E15" s="115">
        <v>165</v>
      </c>
      <c r="F15" s="114">
        <v>80</v>
      </c>
      <c r="G15" s="114">
        <v>125</v>
      </c>
      <c r="H15" s="114">
        <v>111</v>
      </c>
      <c r="I15" s="140">
        <v>123</v>
      </c>
      <c r="J15" s="115">
        <v>42</v>
      </c>
      <c r="K15" s="116">
        <v>34.146341463414636</v>
      </c>
    </row>
    <row r="16" spans="1:15" ht="15.95" customHeight="1" x14ac:dyDescent="0.2">
      <c r="A16" s="306" t="s">
        <v>232</v>
      </c>
      <c r="B16" s="307"/>
      <c r="C16" s="308"/>
      <c r="D16" s="113">
        <v>7.3257891602144136</v>
      </c>
      <c r="E16" s="115">
        <v>123</v>
      </c>
      <c r="F16" s="114">
        <v>64</v>
      </c>
      <c r="G16" s="114">
        <v>128</v>
      </c>
      <c r="H16" s="114">
        <v>77</v>
      </c>
      <c r="I16" s="140">
        <v>190</v>
      </c>
      <c r="J16" s="115">
        <v>-67</v>
      </c>
      <c r="K16" s="116">
        <v>-35.263157894736842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4.2882668254913643</v>
      </c>
      <c r="E18" s="115">
        <v>72</v>
      </c>
      <c r="F18" s="114">
        <v>4</v>
      </c>
      <c r="G18" s="114">
        <v>29</v>
      </c>
      <c r="H18" s="114">
        <v>15</v>
      </c>
      <c r="I18" s="140">
        <v>107</v>
      </c>
      <c r="J18" s="115">
        <v>-35</v>
      </c>
      <c r="K18" s="116">
        <v>-32.710280373831779</v>
      </c>
    </row>
    <row r="19" spans="1:11" ht="14.1" customHeight="1" x14ac:dyDescent="0.2">
      <c r="A19" s="306" t="s">
        <v>235</v>
      </c>
      <c r="B19" s="307" t="s">
        <v>236</v>
      </c>
      <c r="C19" s="308"/>
      <c r="D19" s="113">
        <v>0.41691483025610482</v>
      </c>
      <c r="E19" s="115">
        <v>7</v>
      </c>
      <c r="F19" s="114">
        <v>3</v>
      </c>
      <c r="G19" s="114">
        <v>19</v>
      </c>
      <c r="H19" s="114" t="s">
        <v>513</v>
      </c>
      <c r="I19" s="140">
        <v>8</v>
      </c>
      <c r="J19" s="115">
        <v>-1</v>
      </c>
      <c r="K19" s="116">
        <v>-12.5</v>
      </c>
    </row>
    <row r="20" spans="1:11" ht="14.1" customHeight="1" x14ac:dyDescent="0.2">
      <c r="A20" s="306">
        <v>12</v>
      </c>
      <c r="B20" s="307" t="s">
        <v>237</v>
      </c>
      <c r="C20" s="308"/>
      <c r="D20" s="113">
        <v>1.0720667063728411</v>
      </c>
      <c r="E20" s="115">
        <v>18</v>
      </c>
      <c r="F20" s="114">
        <v>14</v>
      </c>
      <c r="G20" s="114">
        <v>9</v>
      </c>
      <c r="H20" s="114">
        <v>23</v>
      </c>
      <c r="I20" s="140">
        <v>22</v>
      </c>
      <c r="J20" s="115">
        <v>-4</v>
      </c>
      <c r="K20" s="116">
        <v>-18.181818181818183</v>
      </c>
    </row>
    <row r="21" spans="1:11" ht="14.1" customHeight="1" x14ac:dyDescent="0.2">
      <c r="A21" s="306">
        <v>21</v>
      </c>
      <c r="B21" s="307" t="s">
        <v>238</v>
      </c>
      <c r="C21" s="308"/>
      <c r="D21" s="113">
        <v>2.2632519356759975</v>
      </c>
      <c r="E21" s="115">
        <v>38</v>
      </c>
      <c r="F21" s="114">
        <v>25</v>
      </c>
      <c r="G21" s="114">
        <v>40</v>
      </c>
      <c r="H21" s="114">
        <v>33</v>
      </c>
      <c r="I21" s="140">
        <v>77</v>
      </c>
      <c r="J21" s="115">
        <v>-39</v>
      </c>
      <c r="K21" s="116">
        <v>-50.649350649350652</v>
      </c>
    </row>
    <row r="22" spans="1:11" ht="14.1" customHeight="1" x14ac:dyDescent="0.2">
      <c r="A22" s="306">
        <v>22</v>
      </c>
      <c r="B22" s="307" t="s">
        <v>239</v>
      </c>
      <c r="C22" s="308"/>
      <c r="D22" s="113">
        <v>7.027992852888624</v>
      </c>
      <c r="E22" s="115">
        <v>118</v>
      </c>
      <c r="F22" s="114">
        <v>37</v>
      </c>
      <c r="G22" s="114">
        <v>76</v>
      </c>
      <c r="H22" s="114">
        <v>55</v>
      </c>
      <c r="I22" s="140">
        <v>102</v>
      </c>
      <c r="J22" s="115">
        <v>16</v>
      </c>
      <c r="K22" s="116">
        <v>15.686274509803921</v>
      </c>
    </row>
    <row r="23" spans="1:11" ht="14.1" customHeight="1" x14ac:dyDescent="0.2">
      <c r="A23" s="306">
        <v>23</v>
      </c>
      <c r="B23" s="307" t="s">
        <v>240</v>
      </c>
      <c r="C23" s="308"/>
      <c r="D23" s="113">
        <v>1.2507444907683145</v>
      </c>
      <c r="E23" s="115">
        <v>21</v>
      </c>
      <c r="F23" s="114">
        <v>12</v>
      </c>
      <c r="G23" s="114">
        <v>20</v>
      </c>
      <c r="H23" s="114">
        <v>17</v>
      </c>
      <c r="I23" s="140">
        <v>20</v>
      </c>
      <c r="J23" s="115">
        <v>1</v>
      </c>
      <c r="K23" s="116">
        <v>5</v>
      </c>
    </row>
    <row r="24" spans="1:11" ht="14.1" customHeight="1" x14ac:dyDescent="0.2">
      <c r="A24" s="306">
        <v>24</v>
      </c>
      <c r="B24" s="307" t="s">
        <v>241</v>
      </c>
      <c r="C24" s="308"/>
      <c r="D24" s="113">
        <v>3.7522334723049435</v>
      </c>
      <c r="E24" s="115">
        <v>63</v>
      </c>
      <c r="F24" s="114">
        <v>33</v>
      </c>
      <c r="G24" s="114">
        <v>99</v>
      </c>
      <c r="H24" s="114">
        <v>41</v>
      </c>
      <c r="I24" s="140">
        <v>85</v>
      </c>
      <c r="J24" s="115">
        <v>-22</v>
      </c>
      <c r="K24" s="116">
        <v>-25.882352941176471</v>
      </c>
    </row>
    <row r="25" spans="1:11" ht="14.1" customHeight="1" x14ac:dyDescent="0.2">
      <c r="A25" s="306">
        <v>25</v>
      </c>
      <c r="B25" s="307" t="s">
        <v>242</v>
      </c>
      <c r="C25" s="308"/>
      <c r="D25" s="113">
        <v>5.2412150089338896</v>
      </c>
      <c r="E25" s="115">
        <v>88</v>
      </c>
      <c r="F25" s="114">
        <v>40</v>
      </c>
      <c r="G25" s="114">
        <v>104</v>
      </c>
      <c r="H25" s="114">
        <v>54</v>
      </c>
      <c r="I25" s="140">
        <v>70</v>
      </c>
      <c r="J25" s="115">
        <v>18</v>
      </c>
      <c r="K25" s="116">
        <v>25.714285714285715</v>
      </c>
    </row>
    <row r="26" spans="1:11" ht="14.1" customHeight="1" x14ac:dyDescent="0.2">
      <c r="A26" s="306">
        <v>26</v>
      </c>
      <c r="B26" s="307" t="s">
        <v>243</v>
      </c>
      <c r="C26" s="308"/>
      <c r="D26" s="113">
        <v>3.4544371649791543</v>
      </c>
      <c r="E26" s="115">
        <v>58</v>
      </c>
      <c r="F26" s="114">
        <v>16</v>
      </c>
      <c r="G26" s="114">
        <v>67</v>
      </c>
      <c r="H26" s="114">
        <v>19</v>
      </c>
      <c r="I26" s="140">
        <v>50</v>
      </c>
      <c r="J26" s="115">
        <v>8</v>
      </c>
      <c r="K26" s="116">
        <v>16</v>
      </c>
    </row>
    <row r="27" spans="1:11" ht="14.1" customHeight="1" x14ac:dyDescent="0.2">
      <c r="A27" s="306">
        <v>27</v>
      </c>
      <c r="B27" s="307" t="s">
        <v>244</v>
      </c>
      <c r="C27" s="308"/>
      <c r="D27" s="113">
        <v>4.1691483025610481</v>
      </c>
      <c r="E27" s="115">
        <v>70</v>
      </c>
      <c r="F27" s="114">
        <v>26</v>
      </c>
      <c r="G27" s="114">
        <v>59</v>
      </c>
      <c r="H27" s="114">
        <v>31</v>
      </c>
      <c r="I27" s="140">
        <v>162</v>
      </c>
      <c r="J27" s="115">
        <v>-92</v>
      </c>
      <c r="K27" s="116">
        <v>-56.790123456790127</v>
      </c>
    </row>
    <row r="28" spans="1:11" ht="14.1" customHeight="1" x14ac:dyDescent="0.2">
      <c r="A28" s="306">
        <v>28</v>
      </c>
      <c r="B28" s="307" t="s">
        <v>245</v>
      </c>
      <c r="C28" s="308"/>
      <c r="D28" s="113">
        <v>1.7272185824895772</v>
      </c>
      <c r="E28" s="115">
        <v>29</v>
      </c>
      <c r="F28" s="114">
        <v>11</v>
      </c>
      <c r="G28" s="114">
        <v>10</v>
      </c>
      <c r="H28" s="114">
        <v>12</v>
      </c>
      <c r="I28" s="140">
        <v>15</v>
      </c>
      <c r="J28" s="115">
        <v>14</v>
      </c>
      <c r="K28" s="116">
        <v>93.333333333333329</v>
      </c>
    </row>
    <row r="29" spans="1:11" ht="14.1" customHeight="1" x14ac:dyDescent="0.2">
      <c r="A29" s="306">
        <v>29</v>
      </c>
      <c r="B29" s="307" t="s">
        <v>246</v>
      </c>
      <c r="C29" s="308"/>
      <c r="D29" s="113">
        <v>3.8713519952352593</v>
      </c>
      <c r="E29" s="115">
        <v>65</v>
      </c>
      <c r="F29" s="114">
        <v>53</v>
      </c>
      <c r="G29" s="114">
        <v>78</v>
      </c>
      <c r="H29" s="114">
        <v>40</v>
      </c>
      <c r="I29" s="140">
        <v>46</v>
      </c>
      <c r="J29" s="115">
        <v>19</v>
      </c>
      <c r="K29" s="116">
        <v>41.304347826086953</v>
      </c>
    </row>
    <row r="30" spans="1:11" ht="14.1" customHeight="1" x14ac:dyDescent="0.2">
      <c r="A30" s="306" t="s">
        <v>247</v>
      </c>
      <c r="B30" s="307" t="s">
        <v>248</v>
      </c>
      <c r="C30" s="308"/>
      <c r="D30" s="113">
        <v>1.6676593210244193</v>
      </c>
      <c r="E30" s="115">
        <v>28</v>
      </c>
      <c r="F30" s="114" t="s">
        <v>513</v>
      </c>
      <c r="G30" s="114">
        <v>32</v>
      </c>
      <c r="H30" s="114">
        <v>10</v>
      </c>
      <c r="I30" s="140" t="s">
        <v>513</v>
      </c>
      <c r="J30" s="115" t="s">
        <v>513</v>
      </c>
      <c r="K30" s="116" t="s">
        <v>513</v>
      </c>
    </row>
    <row r="31" spans="1:11" ht="14.1" customHeight="1" x14ac:dyDescent="0.2">
      <c r="A31" s="306" t="s">
        <v>249</v>
      </c>
      <c r="B31" s="307" t="s">
        <v>250</v>
      </c>
      <c r="C31" s="308"/>
      <c r="D31" s="113">
        <v>2.2036926742108398</v>
      </c>
      <c r="E31" s="115">
        <v>37</v>
      </c>
      <c r="F31" s="114">
        <v>38</v>
      </c>
      <c r="G31" s="114">
        <v>40</v>
      </c>
      <c r="H31" s="114">
        <v>30</v>
      </c>
      <c r="I31" s="140">
        <v>31</v>
      </c>
      <c r="J31" s="115">
        <v>6</v>
      </c>
      <c r="K31" s="116">
        <v>19.35483870967742</v>
      </c>
    </row>
    <row r="32" spans="1:11" ht="14.1" customHeight="1" x14ac:dyDescent="0.2">
      <c r="A32" s="306">
        <v>31</v>
      </c>
      <c r="B32" s="307" t="s">
        <v>251</v>
      </c>
      <c r="C32" s="308"/>
      <c r="D32" s="113">
        <v>0.53603335318642054</v>
      </c>
      <c r="E32" s="115">
        <v>9</v>
      </c>
      <c r="F32" s="114">
        <v>6</v>
      </c>
      <c r="G32" s="114">
        <v>7</v>
      </c>
      <c r="H32" s="114" t="s">
        <v>513</v>
      </c>
      <c r="I32" s="140">
        <v>5</v>
      </c>
      <c r="J32" s="115">
        <v>4</v>
      </c>
      <c r="K32" s="116">
        <v>80</v>
      </c>
    </row>
    <row r="33" spans="1:11" ht="14.1" customHeight="1" x14ac:dyDescent="0.2">
      <c r="A33" s="306">
        <v>32</v>
      </c>
      <c r="B33" s="307" t="s">
        <v>252</v>
      </c>
      <c r="C33" s="308"/>
      <c r="D33" s="113">
        <v>4.0500297796307327</v>
      </c>
      <c r="E33" s="115">
        <v>68</v>
      </c>
      <c r="F33" s="114">
        <v>23</v>
      </c>
      <c r="G33" s="114">
        <v>36</v>
      </c>
      <c r="H33" s="114">
        <v>62</v>
      </c>
      <c r="I33" s="140">
        <v>86</v>
      </c>
      <c r="J33" s="115">
        <v>-18</v>
      </c>
      <c r="K33" s="116">
        <v>-20.930232558139537</v>
      </c>
    </row>
    <row r="34" spans="1:11" ht="14.1" customHeight="1" x14ac:dyDescent="0.2">
      <c r="A34" s="306">
        <v>33</v>
      </c>
      <c r="B34" s="307" t="s">
        <v>253</v>
      </c>
      <c r="C34" s="308"/>
      <c r="D34" s="113">
        <v>2.7992852888624182</v>
      </c>
      <c r="E34" s="115">
        <v>47</v>
      </c>
      <c r="F34" s="114">
        <v>8</v>
      </c>
      <c r="G34" s="114">
        <v>19</v>
      </c>
      <c r="H34" s="114">
        <v>42</v>
      </c>
      <c r="I34" s="140">
        <v>45</v>
      </c>
      <c r="J34" s="115">
        <v>2</v>
      </c>
      <c r="K34" s="116">
        <v>4.4444444444444446</v>
      </c>
    </row>
    <row r="35" spans="1:11" ht="14.1" customHeight="1" x14ac:dyDescent="0.2">
      <c r="A35" s="306">
        <v>34</v>
      </c>
      <c r="B35" s="307" t="s">
        <v>254</v>
      </c>
      <c r="C35" s="308"/>
      <c r="D35" s="113">
        <v>2.2036926742108398</v>
      </c>
      <c r="E35" s="115">
        <v>37</v>
      </c>
      <c r="F35" s="114">
        <v>31</v>
      </c>
      <c r="G35" s="114">
        <v>59</v>
      </c>
      <c r="H35" s="114">
        <v>58</v>
      </c>
      <c r="I35" s="140">
        <v>52</v>
      </c>
      <c r="J35" s="115">
        <v>-15</v>
      </c>
      <c r="K35" s="116">
        <v>-28.846153846153847</v>
      </c>
    </row>
    <row r="36" spans="1:11" ht="14.1" customHeight="1" x14ac:dyDescent="0.2">
      <c r="A36" s="306">
        <v>41</v>
      </c>
      <c r="B36" s="307" t="s">
        <v>255</v>
      </c>
      <c r="C36" s="308"/>
      <c r="D36" s="113">
        <v>0.17867778439547349</v>
      </c>
      <c r="E36" s="115">
        <v>3</v>
      </c>
      <c r="F36" s="114" t="s">
        <v>513</v>
      </c>
      <c r="G36" s="114">
        <v>5</v>
      </c>
      <c r="H36" s="114">
        <v>5</v>
      </c>
      <c r="I36" s="140">
        <v>0</v>
      </c>
      <c r="J36" s="115">
        <v>3</v>
      </c>
      <c r="K36" s="116" t="s">
        <v>514</v>
      </c>
    </row>
    <row r="37" spans="1:11" ht="14.1" customHeight="1" x14ac:dyDescent="0.2">
      <c r="A37" s="306">
        <v>42</v>
      </c>
      <c r="B37" s="307" t="s">
        <v>256</v>
      </c>
      <c r="C37" s="308"/>
      <c r="D37" s="113">
        <v>0.17867778439547349</v>
      </c>
      <c r="E37" s="115">
        <v>3</v>
      </c>
      <c r="F37" s="114">
        <v>3</v>
      </c>
      <c r="G37" s="114" t="s">
        <v>513</v>
      </c>
      <c r="H37" s="114" t="s">
        <v>513</v>
      </c>
      <c r="I37" s="140" t="s">
        <v>513</v>
      </c>
      <c r="J37" s="115" t="s">
        <v>513</v>
      </c>
      <c r="K37" s="116" t="s">
        <v>513</v>
      </c>
    </row>
    <row r="38" spans="1:11" ht="14.1" customHeight="1" x14ac:dyDescent="0.2">
      <c r="A38" s="306">
        <v>43</v>
      </c>
      <c r="B38" s="307" t="s">
        <v>257</v>
      </c>
      <c r="C38" s="308"/>
      <c r="D38" s="113">
        <v>1.6081000595592614</v>
      </c>
      <c r="E38" s="115">
        <v>27</v>
      </c>
      <c r="F38" s="114" t="s">
        <v>513</v>
      </c>
      <c r="G38" s="114">
        <v>26</v>
      </c>
      <c r="H38" s="114">
        <v>11</v>
      </c>
      <c r="I38" s="140">
        <v>6</v>
      </c>
      <c r="J38" s="115">
        <v>21</v>
      </c>
      <c r="K38" s="116" t="s">
        <v>515</v>
      </c>
    </row>
    <row r="39" spans="1:11" ht="14.1" customHeight="1" x14ac:dyDescent="0.2">
      <c r="A39" s="306">
        <v>51</v>
      </c>
      <c r="B39" s="307" t="s">
        <v>258</v>
      </c>
      <c r="C39" s="308"/>
      <c r="D39" s="113">
        <v>3.6926742108397854</v>
      </c>
      <c r="E39" s="115">
        <v>62</v>
      </c>
      <c r="F39" s="114">
        <v>59</v>
      </c>
      <c r="G39" s="114">
        <v>110</v>
      </c>
      <c r="H39" s="114">
        <v>50</v>
      </c>
      <c r="I39" s="140">
        <v>80</v>
      </c>
      <c r="J39" s="115">
        <v>-18</v>
      </c>
      <c r="K39" s="116">
        <v>-22.5</v>
      </c>
    </row>
    <row r="40" spans="1:11" ht="14.1" customHeight="1" x14ac:dyDescent="0.2">
      <c r="A40" s="306" t="s">
        <v>259</v>
      </c>
      <c r="B40" s="307" t="s">
        <v>260</v>
      </c>
      <c r="C40" s="308"/>
      <c r="D40" s="113">
        <v>3.1566408576533651</v>
      </c>
      <c r="E40" s="115">
        <v>53</v>
      </c>
      <c r="F40" s="114">
        <v>51</v>
      </c>
      <c r="G40" s="114">
        <v>99</v>
      </c>
      <c r="H40" s="114">
        <v>46</v>
      </c>
      <c r="I40" s="140">
        <v>72</v>
      </c>
      <c r="J40" s="115">
        <v>-19</v>
      </c>
      <c r="K40" s="116">
        <v>-26.388888888888889</v>
      </c>
    </row>
    <row r="41" spans="1:11" ht="14.1" customHeight="1" x14ac:dyDescent="0.2">
      <c r="A41" s="306"/>
      <c r="B41" s="307" t="s">
        <v>261</v>
      </c>
      <c r="C41" s="308"/>
      <c r="D41" s="113">
        <v>2.8588445503275759</v>
      </c>
      <c r="E41" s="115">
        <v>48</v>
      </c>
      <c r="F41" s="114">
        <v>40</v>
      </c>
      <c r="G41" s="114">
        <v>85</v>
      </c>
      <c r="H41" s="114">
        <v>39</v>
      </c>
      <c r="I41" s="140">
        <v>62</v>
      </c>
      <c r="J41" s="115">
        <v>-14</v>
      </c>
      <c r="K41" s="116">
        <v>-22.580645161290324</v>
      </c>
    </row>
    <row r="42" spans="1:11" ht="14.1" customHeight="1" x14ac:dyDescent="0.2">
      <c r="A42" s="306">
        <v>52</v>
      </c>
      <c r="B42" s="307" t="s">
        <v>262</v>
      </c>
      <c r="C42" s="308"/>
      <c r="D42" s="113">
        <v>5.0625372245384161</v>
      </c>
      <c r="E42" s="115">
        <v>85</v>
      </c>
      <c r="F42" s="114">
        <v>53</v>
      </c>
      <c r="G42" s="114">
        <v>90</v>
      </c>
      <c r="H42" s="114">
        <v>76</v>
      </c>
      <c r="I42" s="140">
        <v>118</v>
      </c>
      <c r="J42" s="115">
        <v>-33</v>
      </c>
      <c r="K42" s="116">
        <v>-27.966101694915253</v>
      </c>
    </row>
    <row r="43" spans="1:11" ht="14.1" customHeight="1" x14ac:dyDescent="0.2">
      <c r="A43" s="306" t="s">
        <v>263</v>
      </c>
      <c r="B43" s="307" t="s">
        <v>264</v>
      </c>
      <c r="C43" s="308"/>
      <c r="D43" s="113">
        <v>4.1691483025610481</v>
      </c>
      <c r="E43" s="115">
        <v>70</v>
      </c>
      <c r="F43" s="114">
        <v>52</v>
      </c>
      <c r="G43" s="114">
        <v>82</v>
      </c>
      <c r="H43" s="114">
        <v>71</v>
      </c>
      <c r="I43" s="140">
        <v>109</v>
      </c>
      <c r="J43" s="115">
        <v>-39</v>
      </c>
      <c r="K43" s="116">
        <v>-35.779816513761467</v>
      </c>
    </row>
    <row r="44" spans="1:11" ht="14.1" customHeight="1" x14ac:dyDescent="0.2">
      <c r="A44" s="306">
        <v>53</v>
      </c>
      <c r="B44" s="307" t="s">
        <v>265</v>
      </c>
      <c r="C44" s="308"/>
      <c r="D44" s="113">
        <v>0.6551518761167362</v>
      </c>
      <c r="E44" s="115">
        <v>11</v>
      </c>
      <c r="F44" s="114">
        <v>7</v>
      </c>
      <c r="G44" s="114">
        <v>13</v>
      </c>
      <c r="H44" s="114">
        <v>9</v>
      </c>
      <c r="I44" s="140">
        <v>10</v>
      </c>
      <c r="J44" s="115">
        <v>1</v>
      </c>
      <c r="K44" s="116">
        <v>10</v>
      </c>
    </row>
    <row r="45" spans="1:11" ht="14.1" customHeight="1" x14ac:dyDescent="0.2">
      <c r="A45" s="306" t="s">
        <v>266</v>
      </c>
      <c r="B45" s="307" t="s">
        <v>267</v>
      </c>
      <c r="C45" s="308"/>
      <c r="D45" s="113">
        <v>0.6551518761167362</v>
      </c>
      <c r="E45" s="115">
        <v>11</v>
      </c>
      <c r="F45" s="114">
        <v>6</v>
      </c>
      <c r="G45" s="114">
        <v>13</v>
      </c>
      <c r="H45" s="114">
        <v>9</v>
      </c>
      <c r="I45" s="140">
        <v>9</v>
      </c>
      <c r="J45" s="115">
        <v>2</v>
      </c>
      <c r="K45" s="116">
        <v>22.222222222222221</v>
      </c>
    </row>
    <row r="46" spans="1:11" ht="14.1" customHeight="1" x14ac:dyDescent="0.2">
      <c r="A46" s="306">
        <v>54</v>
      </c>
      <c r="B46" s="307" t="s">
        <v>268</v>
      </c>
      <c r="C46" s="308"/>
      <c r="D46" s="113">
        <v>1.7272185824895772</v>
      </c>
      <c r="E46" s="115">
        <v>29</v>
      </c>
      <c r="F46" s="114">
        <v>20</v>
      </c>
      <c r="G46" s="114">
        <v>33</v>
      </c>
      <c r="H46" s="114">
        <v>62</v>
      </c>
      <c r="I46" s="140">
        <v>31</v>
      </c>
      <c r="J46" s="115">
        <v>-2</v>
      </c>
      <c r="K46" s="116">
        <v>-6.4516129032258061</v>
      </c>
    </row>
    <row r="47" spans="1:11" ht="14.1" customHeight="1" x14ac:dyDescent="0.2">
      <c r="A47" s="306">
        <v>61</v>
      </c>
      <c r="B47" s="307" t="s">
        <v>269</v>
      </c>
      <c r="C47" s="308"/>
      <c r="D47" s="113">
        <v>2.2036926742108398</v>
      </c>
      <c r="E47" s="115">
        <v>37</v>
      </c>
      <c r="F47" s="114">
        <v>18</v>
      </c>
      <c r="G47" s="114">
        <v>29</v>
      </c>
      <c r="H47" s="114">
        <v>30</v>
      </c>
      <c r="I47" s="140">
        <v>22</v>
      </c>
      <c r="J47" s="115">
        <v>15</v>
      </c>
      <c r="K47" s="116">
        <v>68.181818181818187</v>
      </c>
    </row>
    <row r="48" spans="1:11" ht="14.1" customHeight="1" x14ac:dyDescent="0.2">
      <c r="A48" s="306">
        <v>62</v>
      </c>
      <c r="B48" s="307" t="s">
        <v>270</v>
      </c>
      <c r="C48" s="308"/>
      <c r="D48" s="113">
        <v>10.065515187611673</v>
      </c>
      <c r="E48" s="115">
        <v>169</v>
      </c>
      <c r="F48" s="114">
        <v>96</v>
      </c>
      <c r="G48" s="114">
        <v>148</v>
      </c>
      <c r="H48" s="114">
        <v>98</v>
      </c>
      <c r="I48" s="140">
        <v>88</v>
      </c>
      <c r="J48" s="115">
        <v>81</v>
      </c>
      <c r="K48" s="116">
        <v>92.045454545454547</v>
      </c>
    </row>
    <row r="49" spans="1:11" ht="14.1" customHeight="1" x14ac:dyDescent="0.2">
      <c r="A49" s="306">
        <v>63</v>
      </c>
      <c r="B49" s="307" t="s">
        <v>271</v>
      </c>
      <c r="C49" s="308"/>
      <c r="D49" s="113">
        <v>2.2036926742108398</v>
      </c>
      <c r="E49" s="115">
        <v>37</v>
      </c>
      <c r="F49" s="114">
        <v>48</v>
      </c>
      <c r="G49" s="114">
        <v>55</v>
      </c>
      <c r="H49" s="114">
        <v>43</v>
      </c>
      <c r="I49" s="140">
        <v>37</v>
      </c>
      <c r="J49" s="115">
        <v>0</v>
      </c>
      <c r="K49" s="116">
        <v>0</v>
      </c>
    </row>
    <row r="50" spans="1:11" ht="14.1" customHeight="1" x14ac:dyDescent="0.2">
      <c r="A50" s="306" t="s">
        <v>272</v>
      </c>
      <c r="B50" s="307" t="s">
        <v>273</v>
      </c>
      <c r="C50" s="308"/>
      <c r="D50" s="113">
        <v>0.6551518761167362</v>
      </c>
      <c r="E50" s="115">
        <v>11</v>
      </c>
      <c r="F50" s="114">
        <v>15</v>
      </c>
      <c r="G50" s="114">
        <v>23</v>
      </c>
      <c r="H50" s="114">
        <v>4</v>
      </c>
      <c r="I50" s="140">
        <v>5</v>
      </c>
      <c r="J50" s="115">
        <v>6</v>
      </c>
      <c r="K50" s="116">
        <v>120</v>
      </c>
    </row>
    <row r="51" spans="1:11" ht="14.1" customHeight="1" x14ac:dyDescent="0.2">
      <c r="A51" s="306" t="s">
        <v>274</v>
      </c>
      <c r="B51" s="307" t="s">
        <v>275</v>
      </c>
      <c r="C51" s="308"/>
      <c r="D51" s="113">
        <v>1.3698630136986301</v>
      </c>
      <c r="E51" s="115">
        <v>23</v>
      </c>
      <c r="F51" s="114">
        <v>31</v>
      </c>
      <c r="G51" s="114">
        <v>25</v>
      </c>
      <c r="H51" s="114">
        <v>36</v>
      </c>
      <c r="I51" s="140">
        <v>28</v>
      </c>
      <c r="J51" s="115">
        <v>-5</v>
      </c>
      <c r="K51" s="116">
        <v>-17.857142857142858</v>
      </c>
    </row>
    <row r="52" spans="1:11" ht="14.1" customHeight="1" x14ac:dyDescent="0.2">
      <c r="A52" s="306">
        <v>71</v>
      </c>
      <c r="B52" s="307" t="s">
        <v>276</v>
      </c>
      <c r="C52" s="308"/>
      <c r="D52" s="113">
        <v>7.2662298987492555</v>
      </c>
      <c r="E52" s="115">
        <v>122</v>
      </c>
      <c r="F52" s="114">
        <v>53</v>
      </c>
      <c r="G52" s="114">
        <v>191</v>
      </c>
      <c r="H52" s="114">
        <v>96</v>
      </c>
      <c r="I52" s="140">
        <v>109</v>
      </c>
      <c r="J52" s="115">
        <v>13</v>
      </c>
      <c r="K52" s="116">
        <v>11.926605504587156</v>
      </c>
    </row>
    <row r="53" spans="1:11" ht="14.1" customHeight="1" x14ac:dyDescent="0.2">
      <c r="A53" s="306" t="s">
        <v>277</v>
      </c>
      <c r="B53" s="307" t="s">
        <v>278</v>
      </c>
      <c r="C53" s="308"/>
      <c r="D53" s="113">
        <v>3.2757593805836809</v>
      </c>
      <c r="E53" s="115">
        <v>55</v>
      </c>
      <c r="F53" s="114">
        <v>15</v>
      </c>
      <c r="G53" s="114">
        <v>116</v>
      </c>
      <c r="H53" s="114">
        <v>44</v>
      </c>
      <c r="I53" s="140">
        <v>40</v>
      </c>
      <c r="J53" s="115">
        <v>15</v>
      </c>
      <c r="K53" s="116">
        <v>37.5</v>
      </c>
    </row>
    <row r="54" spans="1:11" ht="14.1" customHeight="1" x14ac:dyDescent="0.2">
      <c r="A54" s="306" t="s">
        <v>279</v>
      </c>
      <c r="B54" s="307" t="s">
        <v>280</v>
      </c>
      <c r="C54" s="308"/>
      <c r="D54" s="113">
        <v>3.2162001191185228</v>
      </c>
      <c r="E54" s="115">
        <v>54</v>
      </c>
      <c r="F54" s="114">
        <v>31</v>
      </c>
      <c r="G54" s="114">
        <v>64</v>
      </c>
      <c r="H54" s="114">
        <v>46</v>
      </c>
      <c r="I54" s="140">
        <v>59</v>
      </c>
      <c r="J54" s="115">
        <v>-5</v>
      </c>
      <c r="K54" s="116">
        <v>-8.4745762711864412</v>
      </c>
    </row>
    <row r="55" spans="1:11" ht="14.1" customHeight="1" x14ac:dyDescent="0.2">
      <c r="A55" s="306">
        <v>72</v>
      </c>
      <c r="B55" s="307" t="s">
        <v>281</v>
      </c>
      <c r="C55" s="308"/>
      <c r="D55" s="113">
        <v>1.9654556283502085</v>
      </c>
      <c r="E55" s="115">
        <v>33</v>
      </c>
      <c r="F55" s="114">
        <v>13</v>
      </c>
      <c r="G55" s="114">
        <v>43</v>
      </c>
      <c r="H55" s="114">
        <v>24</v>
      </c>
      <c r="I55" s="140">
        <v>26</v>
      </c>
      <c r="J55" s="115">
        <v>7</v>
      </c>
      <c r="K55" s="116">
        <v>26.923076923076923</v>
      </c>
    </row>
    <row r="56" spans="1:11" ht="14.1" customHeight="1" x14ac:dyDescent="0.2">
      <c r="A56" s="306" t="s">
        <v>282</v>
      </c>
      <c r="B56" s="307" t="s">
        <v>283</v>
      </c>
      <c r="C56" s="308"/>
      <c r="D56" s="113">
        <v>0.35735556879094699</v>
      </c>
      <c r="E56" s="115">
        <v>6</v>
      </c>
      <c r="F56" s="114" t="s">
        <v>513</v>
      </c>
      <c r="G56" s="114">
        <v>7</v>
      </c>
      <c r="H56" s="114">
        <v>5</v>
      </c>
      <c r="I56" s="140">
        <v>5</v>
      </c>
      <c r="J56" s="115">
        <v>1</v>
      </c>
      <c r="K56" s="116">
        <v>20</v>
      </c>
    </row>
    <row r="57" spans="1:11" ht="14.1" customHeight="1" x14ac:dyDescent="0.2">
      <c r="A57" s="306" t="s">
        <v>284</v>
      </c>
      <c r="B57" s="307" t="s">
        <v>285</v>
      </c>
      <c r="C57" s="308"/>
      <c r="D57" s="113">
        <v>0.83382966051220964</v>
      </c>
      <c r="E57" s="115">
        <v>14</v>
      </c>
      <c r="F57" s="114">
        <v>7</v>
      </c>
      <c r="G57" s="114">
        <v>24</v>
      </c>
      <c r="H57" s="114">
        <v>12</v>
      </c>
      <c r="I57" s="140">
        <v>16</v>
      </c>
      <c r="J57" s="115">
        <v>-2</v>
      </c>
      <c r="K57" s="116">
        <v>-12.5</v>
      </c>
    </row>
    <row r="58" spans="1:11" ht="14.1" customHeight="1" x14ac:dyDescent="0.2">
      <c r="A58" s="306">
        <v>73</v>
      </c>
      <c r="B58" s="307" t="s">
        <v>286</v>
      </c>
      <c r="C58" s="308"/>
      <c r="D58" s="113">
        <v>0.9529481834425253</v>
      </c>
      <c r="E58" s="115">
        <v>16</v>
      </c>
      <c r="F58" s="114">
        <v>9</v>
      </c>
      <c r="G58" s="114">
        <v>37</v>
      </c>
      <c r="H58" s="114">
        <v>12</v>
      </c>
      <c r="I58" s="140">
        <v>17</v>
      </c>
      <c r="J58" s="115">
        <v>-1</v>
      </c>
      <c r="K58" s="116">
        <v>-5.882352941176471</v>
      </c>
    </row>
    <row r="59" spans="1:11" ht="14.1" customHeight="1" x14ac:dyDescent="0.2">
      <c r="A59" s="306" t="s">
        <v>287</v>
      </c>
      <c r="B59" s="307" t="s">
        <v>288</v>
      </c>
      <c r="C59" s="308"/>
      <c r="D59" s="113">
        <v>0.71471113758189397</v>
      </c>
      <c r="E59" s="115">
        <v>12</v>
      </c>
      <c r="F59" s="114">
        <v>5</v>
      </c>
      <c r="G59" s="114">
        <v>25</v>
      </c>
      <c r="H59" s="114">
        <v>8</v>
      </c>
      <c r="I59" s="140">
        <v>7</v>
      </c>
      <c r="J59" s="115">
        <v>5</v>
      </c>
      <c r="K59" s="116">
        <v>71.428571428571431</v>
      </c>
    </row>
    <row r="60" spans="1:11" ht="14.1" customHeight="1" x14ac:dyDescent="0.2">
      <c r="A60" s="306">
        <v>81</v>
      </c>
      <c r="B60" s="307" t="s">
        <v>289</v>
      </c>
      <c r="C60" s="308"/>
      <c r="D60" s="113">
        <v>5.5985705777248365</v>
      </c>
      <c r="E60" s="115">
        <v>94</v>
      </c>
      <c r="F60" s="114">
        <v>110</v>
      </c>
      <c r="G60" s="114">
        <v>111</v>
      </c>
      <c r="H60" s="114">
        <v>70</v>
      </c>
      <c r="I60" s="140">
        <v>66</v>
      </c>
      <c r="J60" s="115">
        <v>28</v>
      </c>
      <c r="K60" s="116">
        <v>42.424242424242422</v>
      </c>
    </row>
    <row r="61" spans="1:11" ht="14.1" customHeight="1" x14ac:dyDescent="0.2">
      <c r="A61" s="306" t="s">
        <v>290</v>
      </c>
      <c r="B61" s="307" t="s">
        <v>291</v>
      </c>
      <c r="C61" s="308"/>
      <c r="D61" s="113">
        <v>1.1911852293031566</v>
      </c>
      <c r="E61" s="115">
        <v>20</v>
      </c>
      <c r="F61" s="114">
        <v>10</v>
      </c>
      <c r="G61" s="114">
        <v>46</v>
      </c>
      <c r="H61" s="114">
        <v>23</v>
      </c>
      <c r="I61" s="140">
        <v>16</v>
      </c>
      <c r="J61" s="115">
        <v>4</v>
      </c>
      <c r="K61" s="116">
        <v>25</v>
      </c>
    </row>
    <row r="62" spans="1:11" ht="14.1" customHeight="1" x14ac:dyDescent="0.2">
      <c r="A62" s="306" t="s">
        <v>292</v>
      </c>
      <c r="B62" s="307" t="s">
        <v>293</v>
      </c>
      <c r="C62" s="308"/>
      <c r="D62" s="113">
        <v>2.2036926742108398</v>
      </c>
      <c r="E62" s="115">
        <v>37</v>
      </c>
      <c r="F62" s="114">
        <v>70</v>
      </c>
      <c r="G62" s="114">
        <v>35</v>
      </c>
      <c r="H62" s="114">
        <v>15</v>
      </c>
      <c r="I62" s="140">
        <v>23</v>
      </c>
      <c r="J62" s="115">
        <v>14</v>
      </c>
      <c r="K62" s="116">
        <v>60.869565217391305</v>
      </c>
    </row>
    <row r="63" spans="1:11" ht="14.1" customHeight="1" x14ac:dyDescent="0.2">
      <c r="A63" s="306"/>
      <c r="B63" s="307" t="s">
        <v>294</v>
      </c>
      <c r="C63" s="308"/>
      <c r="D63" s="113">
        <v>2.084574151280524</v>
      </c>
      <c r="E63" s="115">
        <v>35</v>
      </c>
      <c r="F63" s="114">
        <v>64</v>
      </c>
      <c r="G63" s="114">
        <v>30</v>
      </c>
      <c r="H63" s="114">
        <v>14</v>
      </c>
      <c r="I63" s="140">
        <v>20</v>
      </c>
      <c r="J63" s="115">
        <v>15</v>
      </c>
      <c r="K63" s="116">
        <v>75</v>
      </c>
    </row>
    <row r="64" spans="1:11" ht="14.1" customHeight="1" x14ac:dyDescent="0.2">
      <c r="A64" s="306" t="s">
        <v>295</v>
      </c>
      <c r="B64" s="307" t="s">
        <v>296</v>
      </c>
      <c r="C64" s="308"/>
      <c r="D64" s="113">
        <v>0.89338892197736752</v>
      </c>
      <c r="E64" s="115">
        <v>15</v>
      </c>
      <c r="F64" s="114">
        <v>17</v>
      </c>
      <c r="G64" s="114">
        <v>18</v>
      </c>
      <c r="H64" s="114">
        <v>18</v>
      </c>
      <c r="I64" s="140">
        <v>9</v>
      </c>
      <c r="J64" s="115">
        <v>6</v>
      </c>
      <c r="K64" s="116">
        <v>66.666666666666671</v>
      </c>
    </row>
    <row r="65" spans="1:11" ht="14.1" customHeight="1" x14ac:dyDescent="0.2">
      <c r="A65" s="306" t="s">
        <v>297</v>
      </c>
      <c r="B65" s="307" t="s">
        <v>298</v>
      </c>
      <c r="C65" s="308"/>
      <c r="D65" s="113">
        <v>0.59559261465157831</v>
      </c>
      <c r="E65" s="115">
        <v>10</v>
      </c>
      <c r="F65" s="114">
        <v>8</v>
      </c>
      <c r="G65" s="114">
        <v>6</v>
      </c>
      <c r="H65" s="114">
        <v>6</v>
      </c>
      <c r="I65" s="140">
        <v>8</v>
      </c>
      <c r="J65" s="115">
        <v>2</v>
      </c>
      <c r="K65" s="116">
        <v>25</v>
      </c>
    </row>
    <row r="66" spans="1:11" ht="14.1" customHeight="1" x14ac:dyDescent="0.2">
      <c r="A66" s="306">
        <v>82</v>
      </c>
      <c r="B66" s="307" t="s">
        <v>299</v>
      </c>
      <c r="C66" s="308"/>
      <c r="D66" s="113">
        <v>4.0500297796307327</v>
      </c>
      <c r="E66" s="115">
        <v>68</v>
      </c>
      <c r="F66" s="114">
        <v>42</v>
      </c>
      <c r="G66" s="114">
        <v>83</v>
      </c>
      <c r="H66" s="114">
        <v>40</v>
      </c>
      <c r="I66" s="140">
        <v>44</v>
      </c>
      <c r="J66" s="115">
        <v>24</v>
      </c>
      <c r="K66" s="116">
        <v>54.545454545454547</v>
      </c>
    </row>
    <row r="67" spans="1:11" ht="14.1" customHeight="1" x14ac:dyDescent="0.2">
      <c r="A67" s="306" t="s">
        <v>300</v>
      </c>
      <c r="B67" s="307" t="s">
        <v>301</v>
      </c>
      <c r="C67" s="308"/>
      <c r="D67" s="113">
        <v>1.786777843954735</v>
      </c>
      <c r="E67" s="115">
        <v>30</v>
      </c>
      <c r="F67" s="114">
        <v>33</v>
      </c>
      <c r="G67" s="114">
        <v>58</v>
      </c>
      <c r="H67" s="114">
        <v>26</v>
      </c>
      <c r="I67" s="140">
        <v>22</v>
      </c>
      <c r="J67" s="115">
        <v>8</v>
      </c>
      <c r="K67" s="116">
        <v>36.363636363636367</v>
      </c>
    </row>
    <row r="68" spans="1:11" ht="14.1" customHeight="1" x14ac:dyDescent="0.2">
      <c r="A68" s="306" t="s">
        <v>302</v>
      </c>
      <c r="B68" s="307" t="s">
        <v>303</v>
      </c>
      <c r="C68" s="308"/>
      <c r="D68" s="113">
        <v>0.89338892197736752</v>
      </c>
      <c r="E68" s="115">
        <v>15</v>
      </c>
      <c r="F68" s="114">
        <v>7</v>
      </c>
      <c r="G68" s="114">
        <v>19</v>
      </c>
      <c r="H68" s="114">
        <v>13</v>
      </c>
      <c r="I68" s="140">
        <v>18</v>
      </c>
      <c r="J68" s="115">
        <v>-3</v>
      </c>
      <c r="K68" s="116">
        <v>-16.666666666666668</v>
      </c>
    </row>
    <row r="69" spans="1:11" ht="14.1" customHeight="1" x14ac:dyDescent="0.2">
      <c r="A69" s="306">
        <v>83</v>
      </c>
      <c r="B69" s="307" t="s">
        <v>304</v>
      </c>
      <c r="C69" s="308"/>
      <c r="D69" s="113">
        <v>2.4419297200714709</v>
      </c>
      <c r="E69" s="115">
        <v>41</v>
      </c>
      <c r="F69" s="114">
        <v>35</v>
      </c>
      <c r="G69" s="114">
        <v>104</v>
      </c>
      <c r="H69" s="114">
        <v>33</v>
      </c>
      <c r="I69" s="140">
        <v>53</v>
      </c>
      <c r="J69" s="115">
        <v>-12</v>
      </c>
      <c r="K69" s="116">
        <v>-22.641509433962263</v>
      </c>
    </row>
    <row r="70" spans="1:11" ht="14.1" customHeight="1" x14ac:dyDescent="0.2">
      <c r="A70" s="306" t="s">
        <v>305</v>
      </c>
      <c r="B70" s="307" t="s">
        <v>306</v>
      </c>
      <c r="C70" s="308"/>
      <c r="D70" s="113">
        <v>1.7272185824895772</v>
      </c>
      <c r="E70" s="115">
        <v>29</v>
      </c>
      <c r="F70" s="114">
        <v>28</v>
      </c>
      <c r="G70" s="114">
        <v>84</v>
      </c>
      <c r="H70" s="114">
        <v>22</v>
      </c>
      <c r="I70" s="140">
        <v>36</v>
      </c>
      <c r="J70" s="115">
        <v>-7</v>
      </c>
      <c r="K70" s="116">
        <v>-19.444444444444443</v>
      </c>
    </row>
    <row r="71" spans="1:11" ht="14.1" customHeight="1" x14ac:dyDescent="0.2">
      <c r="A71" s="306"/>
      <c r="B71" s="307" t="s">
        <v>307</v>
      </c>
      <c r="C71" s="308"/>
      <c r="D71" s="113">
        <v>1.2507444907683145</v>
      </c>
      <c r="E71" s="115">
        <v>21</v>
      </c>
      <c r="F71" s="114">
        <v>20</v>
      </c>
      <c r="G71" s="114">
        <v>71</v>
      </c>
      <c r="H71" s="114">
        <v>16</v>
      </c>
      <c r="I71" s="140">
        <v>28</v>
      </c>
      <c r="J71" s="115">
        <v>-7</v>
      </c>
      <c r="K71" s="116">
        <v>-25</v>
      </c>
    </row>
    <row r="72" spans="1:11" ht="14.1" customHeight="1" x14ac:dyDescent="0.2">
      <c r="A72" s="306">
        <v>84</v>
      </c>
      <c r="B72" s="307" t="s">
        <v>308</v>
      </c>
      <c r="C72" s="308"/>
      <c r="D72" s="113">
        <v>0.71471113758189397</v>
      </c>
      <c r="E72" s="115">
        <v>12</v>
      </c>
      <c r="F72" s="114">
        <v>11</v>
      </c>
      <c r="G72" s="114">
        <v>22</v>
      </c>
      <c r="H72" s="114">
        <v>8</v>
      </c>
      <c r="I72" s="140">
        <v>13</v>
      </c>
      <c r="J72" s="115">
        <v>-1</v>
      </c>
      <c r="K72" s="116">
        <v>-7.6923076923076925</v>
      </c>
    </row>
    <row r="73" spans="1:11" ht="14.1" customHeight="1" x14ac:dyDescent="0.2">
      <c r="A73" s="306" t="s">
        <v>309</v>
      </c>
      <c r="B73" s="307" t="s">
        <v>310</v>
      </c>
      <c r="C73" s="308"/>
      <c r="D73" s="113">
        <v>0.35735556879094699</v>
      </c>
      <c r="E73" s="115">
        <v>6</v>
      </c>
      <c r="F73" s="114">
        <v>3</v>
      </c>
      <c r="G73" s="114">
        <v>5</v>
      </c>
      <c r="H73" s="114">
        <v>0</v>
      </c>
      <c r="I73" s="140">
        <v>9</v>
      </c>
      <c r="J73" s="115">
        <v>-3</v>
      </c>
      <c r="K73" s="116">
        <v>-33.333333333333336</v>
      </c>
    </row>
    <row r="74" spans="1:11" ht="14.1" customHeight="1" x14ac:dyDescent="0.2">
      <c r="A74" s="306" t="s">
        <v>311</v>
      </c>
      <c r="B74" s="307" t="s">
        <v>312</v>
      </c>
      <c r="C74" s="308"/>
      <c r="D74" s="113">
        <v>0</v>
      </c>
      <c r="E74" s="115">
        <v>0</v>
      </c>
      <c r="F74" s="114">
        <v>0</v>
      </c>
      <c r="G74" s="114">
        <v>8</v>
      </c>
      <c r="H74" s="114" t="s">
        <v>513</v>
      </c>
      <c r="I74" s="140" t="s">
        <v>513</v>
      </c>
      <c r="J74" s="115" t="s">
        <v>513</v>
      </c>
      <c r="K74" s="116" t="s">
        <v>513</v>
      </c>
    </row>
    <row r="75" spans="1:11" ht="14.1" customHeight="1" x14ac:dyDescent="0.2">
      <c r="A75" s="306" t="s">
        <v>313</v>
      </c>
      <c r="B75" s="307" t="s">
        <v>314</v>
      </c>
      <c r="C75" s="308"/>
      <c r="D75" s="113" t="s">
        <v>513</v>
      </c>
      <c r="E75" s="115" t="s">
        <v>513</v>
      </c>
      <c r="F75" s="114" t="s">
        <v>513</v>
      </c>
      <c r="G75" s="114">
        <v>0</v>
      </c>
      <c r="H75" s="114">
        <v>0</v>
      </c>
      <c r="I75" s="140" t="s">
        <v>513</v>
      </c>
      <c r="J75" s="115" t="s">
        <v>513</v>
      </c>
      <c r="K75" s="116" t="s">
        <v>513</v>
      </c>
    </row>
    <row r="76" spans="1:11" ht="14.1" customHeight="1" x14ac:dyDescent="0.2">
      <c r="A76" s="306">
        <v>91</v>
      </c>
      <c r="B76" s="307" t="s">
        <v>315</v>
      </c>
      <c r="C76" s="308"/>
      <c r="D76" s="113" t="s">
        <v>513</v>
      </c>
      <c r="E76" s="115" t="s">
        <v>513</v>
      </c>
      <c r="F76" s="114">
        <v>0</v>
      </c>
      <c r="G76" s="114">
        <v>6</v>
      </c>
      <c r="H76" s="114" t="s">
        <v>513</v>
      </c>
      <c r="I76" s="140" t="s">
        <v>513</v>
      </c>
      <c r="J76" s="115" t="s">
        <v>513</v>
      </c>
      <c r="K76" s="116" t="s">
        <v>513</v>
      </c>
    </row>
    <row r="77" spans="1:11" ht="14.1" customHeight="1" x14ac:dyDescent="0.2">
      <c r="A77" s="306">
        <v>92</v>
      </c>
      <c r="B77" s="307" t="s">
        <v>316</v>
      </c>
      <c r="C77" s="308"/>
      <c r="D77" s="113">
        <v>1.1911852293031566</v>
      </c>
      <c r="E77" s="115">
        <v>20</v>
      </c>
      <c r="F77" s="114">
        <v>5</v>
      </c>
      <c r="G77" s="114">
        <v>4</v>
      </c>
      <c r="H77" s="114" t="s">
        <v>513</v>
      </c>
      <c r="I77" s="140">
        <v>22</v>
      </c>
      <c r="J77" s="115">
        <v>-2</v>
      </c>
      <c r="K77" s="116">
        <v>-9.0909090909090917</v>
      </c>
    </row>
    <row r="78" spans="1:11" ht="14.1" customHeight="1" x14ac:dyDescent="0.2">
      <c r="A78" s="306">
        <v>93</v>
      </c>
      <c r="B78" s="307" t="s">
        <v>317</v>
      </c>
      <c r="C78" s="308"/>
      <c r="D78" s="113">
        <v>0.29779630732578916</v>
      </c>
      <c r="E78" s="115">
        <v>5</v>
      </c>
      <c r="F78" s="114" t="s">
        <v>513</v>
      </c>
      <c r="G78" s="114">
        <v>4</v>
      </c>
      <c r="H78" s="114">
        <v>5</v>
      </c>
      <c r="I78" s="140">
        <v>5</v>
      </c>
      <c r="J78" s="115">
        <v>0</v>
      </c>
      <c r="K78" s="116">
        <v>0</v>
      </c>
    </row>
    <row r="79" spans="1:11" ht="14.1" customHeight="1" x14ac:dyDescent="0.2">
      <c r="A79" s="306">
        <v>94</v>
      </c>
      <c r="B79" s="307" t="s">
        <v>318</v>
      </c>
      <c r="C79" s="308"/>
      <c r="D79" s="113" t="s">
        <v>513</v>
      </c>
      <c r="E79" s="115" t="s">
        <v>513</v>
      </c>
      <c r="F79" s="114" t="s">
        <v>513</v>
      </c>
      <c r="G79" s="114" t="s">
        <v>513</v>
      </c>
      <c r="H79" s="114">
        <v>7</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1572</v>
      </c>
      <c r="E11" s="114">
        <v>1646</v>
      </c>
      <c r="F11" s="114">
        <v>1797</v>
      </c>
      <c r="G11" s="114">
        <v>1138</v>
      </c>
      <c r="H11" s="140">
        <v>1825</v>
      </c>
      <c r="I11" s="115">
        <v>-253</v>
      </c>
      <c r="J11" s="116">
        <v>-13.863013698630137</v>
      </c>
    </row>
    <row r="12" spans="1:15" s="110" customFormat="1" ht="24.95" customHeight="1" x14ac:dyDescent="0.2">
      <c r="A12" s="193" t="s">
        <v>132</v>
      </c>
      <c r="B12" s="194" t="s">
        <v>133</v>
      </c>
      <c r="C12" s="113">
        <v>4.7073791348600507</v>
      </c>
      <c r="D12" s="115">
        <v>74</v>
      </c>
      <c r="E12" s="114">
        <v>21</v>
      </c>
      <c r="F12" s="114">
        <v>24</v>
      </c>
      <c r="G12" s="114">
        <v>12</v>
      </c>
      <c r="H12" s="140">
        <v>111</v>
      </c>
      <c r="I12" s="115">
        <v>-37</v>
      </c>
      <c r="J12" s="116">
        <v>-33.333333333333336</v>
      </c>
    </row>
    <row r="13" spans="1:15" s="110" customFormat="1" ht="24.95" customHeight="1" x14ac:dyDescent="0.2">
      <c r="A13" s="193" t="s">
        <v>134</v>
      </c>
      <c r="B13" s="199" t="s">
        <v>214</v>
      </c>
      <c r="C13" s="113">
        <v>2.3536895674300253</v>
      </c>
      <c r="D13" s="115">
        <v>37</v>
      </c>
      <c r="E13" s="114">
        <v>30</v>
      </c>
      <c r="F13" s="114">
        <v>24</v>
      </c>
      <c r="G13" s="114">
        <v>19</v>
      </c>
      <c r="H13" s="140">
        <v>36</v>
      </c>
      <c r="I13" s="115">
        <v>1</v>
      </c>
      <c r="J13" s="116">
        <v>2.7777777777777777</v>
      </c>
    </row>
    <row r="14" spans="1:15" s="287" customFormat="1" ht="24.95" customHeight="1" x14ac:dyDescent="0.2">
      <c r="A14" s="193" t="s">
        <v>215</v>
      </c>
      <c r="B14" s="199" t="s">
        <v>137</v>
      </c>
      <c r="C14" s="113">
        <v>33.206106870229007</v>
      </c>
      <c r="D14" s="115">
        <v>522</v>
      </c>
      <c r="E14" s="114">
        <v>739</v>
      </c>
      <c r="F14" s="114">
        <v>772</v>
      </c>
      <c r="G14" s="114">
        <v>454</v>
      </c>
      <c r="H14" s="140">
        <v>804</v>
      </c>
      <c r="I14" s="115">
        <v>-282</v>
      </c>
      <c r="J14" s="116">
        <v>-35.07462686567164</v>
      </c>
      <c r="K14" s="110"/>
      <c r="L14" s="110"/>
      <c r="M14" s="110"/>
      <c r="N14" s="110"/>
      <c r="O14" s="110"/>
    </row>
    <row r="15" spans="1:15" s="110" customFormat="1" ht="24.95" customHeight="1" x14ac:dyDescent="0.2">
      <c r="A15" s="193" t="s">
        <v>216</v>
      </c>
      <c r="B15" s="199" t="s">
        <v>217</v>
      </c>
      <c r="C15" s="113">
        <v>7.3155216284987281</v>
      </c>
      <c r="D15" s="115">
        <v>115</v>
      </c>
      <c r="E15" s="114">
        <v>119</v>
      </c>
      <c r="F15" s="114">
        <v>129</v>
      </c>
      <c r="G15" s="114">
        <v>106</v>
      </c>
      <c r="H15" s="140">
        <v>116</v>
      </c>
      <c r="I15" s="115">
        <v>-1</v>
      </c>
      <c r="J15" s="116">
        <v>-0.86206896551724133</v>
      </c>
    </row>
    <row r="16" spans="1:15" s="287" customFormat="1" ht="24.95" customHeight="1" x14ac:dyDescent="0.2">
      <c r="A16" s="193" t="s">
        <v>218</v>
      </c>
      <c r="B16" s="199" t="s">
        <v>141</v>
      </c>
      <c r="C16" s="113">
        <v>10.559796437659033</v>
      </c>
      <c r="D16" s="115">
        <v>166</v>
      </c>
      <c r="E16" s="114">
        <v>397</v>
      </c>
      <c r="F16" s="114">
        <v>355</v>
      </c>
      <c r="G16" s="114">
        <v>118</v>
      </c>
      <c r="H16" s="140">
        <v>238</v>
      </c>
      <c r="I16" s="115">
        <v>-72</v>
      </c>
      <c r="J16" s="116">
        <v>-30.252100840336134</v>
      </c>
      <c r="K16" s="110"/>
      <c r="L16" s="110"/>
      <c r="M16" s="110"/>
      <c r="N16" s="110"/>
      <c r="O16" s="110"/>
    </row>
    <row r="17" spans="1:15" s="110" customFormat="1" ht="24.95" customHeight="1" x14ac:dyDescent="0.2">
      <c r="A17" s="193" t="s">
        <v>142</v>
      </c>
      <c r="B17" s="199" t="s">
        <v>220</v>
      </c>
      <c r="C17" s="113">
        <v>15.330788804071247</v>
      </c>
      <c r="D17" s="115">
        <v>241</v>
      </c>
      <c r="E17" s="114">
        <v>223</v>
      </c>
      <c r="F17" s="114">
        <v>288</v>
      </c>
      <c r="G17" s="114">
        <v>230</v>
      </c>
      <c r="H17" s="140">
        <v>450</v>
      </c>
      <c r="I17" s="115">
        <v>-209</v>
      </c>
      <c r="J17" s="116">
        <v>-46.444444444444443</v>
      </c>
    </row>
    <row r="18" spans="1:15" s="287" customFormat="1" ht="24.95" customHeight="1" x14ac:dyDescent="0.2">
      <c r="A18" s="201" t="s">
        <v>144</v>
      </c>
      <c r="B18" s="202" t="s">
        <v>145</v>
      </c>
      <c r="C18" s="113">
        <v>6.8066157760814248</v>
      </c>
      <c r="D18" s="115">
        <v>107</v>
      </c>
      <c r="E18" s="114">
        <v>176</v>
      </c>
      <c r="F18" s="114">
        <v>66</v>
      </c>
      <c r="G18" s="114">
        <v>36</v>
      </c>
      <c r="H18" s="140">
        <v>128</v>
      </c>
      <c r="I18" s="115">
        <v>-21</v>
      </c>
      <c r="J18" s="116">
        <v>-16.40625</v>
      </c>
      <c r="K18" s="110"/>
      <c r="L18" s="110"/>
      <c r="M18" s="110"/>
      <c r="N18" s="110"/>
      <c r="O18" s="110"/>
    </row>
    <row r="19" spans="1:15" s="110" customFormat="1" ht="24.95" customHeight="1" x14ac:dyDescent="0.2">
      <c r="A19" s="193" t="s">
        <v>146</v>
      </c>
      <c r="B19" s="199" t="s">
        <v>147</v>
      </c>
      <c r="C19" s="113">
        <v>16.475826972010179</v>
      </c>
      <c r="D19" s="115">
        <v>259</v>
      </c>
      <c r="E19" s="114">
        <v>150</v>
      </c>
      <c r="F19" s="114">
        <v>170</v>
      </c>
      <c r="G19" s="114">
        <v>130</v>
      </c>
      <c r="H19" s="140">
        <v>129</v>
      </c>
      <c r="I19" s="115">
        <v>130</v>
      </c>
      <c r="J19" s="116">
        <v>100.77519379844961</v>
      </c>
    </row>
    <row r="20" spans="1:15" s="287" customFormat="1" ht="24.95" customHeight="1" x14ac:dyDescent="0.2">
      <c r="A20" s="193" t="s">
        <v>148</v>
      </c>
      <c r="B20" s="199" t="s">
        <v>149</v>
      </c>
      <c r="C20" s="113">
        <v>5.5979643765903306</v>
      </c>
      <c r="D20" s="115">
        <v>88</v>
      </c>
      <c r="E20" s="114">
        <v>76</v>
      </c>
      <c r="F20" s="114">
        <v>71</v>
      </c>
      <c r="G20" s="114">
        <v>54</v>
      </c>
      <c r="H20" s="140">
        <v>101</v>
      </c>
      <c r="I20" s="115">
        <v>-13</v>
      </c>
      <c r="J20" s="116">
        <v>-12.871287128712872</v>
      </c>
      <c r="K20" s="110"/>
      <c r="L20" s="110"/>
      <c r="M20" s="110"/>
      <c r="N20" s="110"/>
      <c r="O20" s="110"/>
    </row>
    <row r="21" spans="1:15" s="110" customFormat="1" ht="24.95" customHeight="1" x14ac:dyDescent="0.2">
      <c r="A21" s="201" t="s">
        <v>150</v>
      </c>
      <c r="B21" s="202" t="s">
        <v>151</v>
      </c>
      <c r="C21" s="113">
        <v>5.216284987277354</v>
      </c>
      <c r="D21" s="115">
        <v>82</v>
      </c>
      <c r="E21" s="114">
        <v>72</v>
      </c>
      <c r="F21" s="114">
        <v>69</v>
      </c>
      <c r="G21" s="114">
        <v>64</v>
      </c>
      <c r="H21" s="140">
        <v>67</v>
      </c>
      <c r="I21" s="115">
        <v>15</v>
      </c>
      <c r="J21" s="116">
        <v>22.388059701492537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0.63613231552162852</v>
      </c>
      <c r="D23" s="115">
        <v>10</v>
      </c>
      <c r="E23" s="114">
        <v>12</v>
      </c>
      <c r="F23" s="114">
        <v>19</v>
      </c>
      <c r="G23" s="114">
        <v>12</v>
      </c>
      <c r="H23" s="140">
        <v>18</v>
      </c>
      <c r="I23" s="115">
        <v>-8</v>
      </c>
      <c r="J23" s="116">
        <v>-44.444444444444443</v>
      </c>
    </row>
    <row r="24" spans="1:15" s="110" customFormat="1" ht="24.95" customHeight="1" x14ac:dyDescent="0.2">
      <c r="A24" s="193" t="s">
        <v>156</v>
      </c>
      <c r="B24" s="199" t="s">
        <v>221</v>
      </c>
      <c r="C24" s="113">
        <v>6.6793893129770989</v>
      </c>
      <c r="D24" s="115">
        <v>105</v>
      </c>
      <c r="E24" s="114">
        <v>67</v>
      </c>
      <c r="F24" s="114">
        <v>136</v>
      </c>
      <c r="G24" s="114">
        <v>72</v>
      </c>
      <c r="H24" s="140">
        <v>98</v>
      </c>
      <c r="I24" s="115">
        <v>7</v>
      </c>
      <c r="J24" s="116">
        <v>7.1428571428571432</v>
      </c>
    </row>
    <row r="25" spans="1:15" s="110" customFormat="1" ht="24.95" customHeight="1" x14ac:dyDescent="0.2">
      <c r="A25" s="193" t="s">
        <v>222</v>
      </c>
      <c r="B25" s="204" t="s">
        <v>159</v>
      </c>
      <c r="C25" s="113">
        <v>2.4809160305343512</v>
      </c>
      <c r="D25" s="115">
        <v>39</v>
      </c>
      <c r="E25" s="114">
        <v>53</v>
      </c>
      <c r="F25" s="114">
        <v>63</v>
      </c>
      <c r="G25" s="114">
        <v>71</v>
      </c>
      <c r="H25" s="140">
        <v>41</v>
      </c>
      <c r="I25" s="115">
        <v>-2</v>
      </c>
      <c r="J25" s="116">
        <v>-4.8780487804878048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1.5267175572519085</v>
      </c>
      <c r="D27" s="115">
        <v>24</v>
      </c>
      <c r="E27" s="114">
        <v>15</v>
      </c>
      <c r="F27" s="114">
        <v>28</v>
      </c>
      <c r="G27" s="114">
        <v>17</v>
      </c>
      <c r="H27" s="140">
        <v>26</v>
      </c>
      <c r="I27" s="115">
        <v>-2</v>
      </c>
      <c r="J27" s="116">
        <v>-7.6923076923076925</v>
      </c>
    </row>
    <row r="28" spans="1:15" s="110" customFormat="1" ht="24.95" customHeight="1" x14ac:dyDescent="0.2">
      <c r="A28" s="193" t="s">
        <v>163</v>
      </c>
      <c r="B28" s="199" t="s">
        <v>164</v>
      </c>
      <c r="C28" s="113">
        <v>0.95419847328244278</v>
      </c>
      <c r="D28" s="115">
        <v>15</v>
      </c>
      <c r="E28" s="114">
        <v>12</v>
      </c>
      <c r="F28" s="114">
        <v>71</v>
      </c>
      <c r="G28" s="114">
        <v>11</v>
      </c>
      <c r="H28" s="140">
        <v>29</v>
      </c>
      <c r="I28" s="115">
        <v>-14</v>
      </c>
      <c r="J28" s="116">
        <v>-48.275862068965516</v>
      </c>
    </row>
    <row r="29" spans="1:15" s="110" customFormat="1" ht="24.95" customHeight="1" x14ac:dyDescent="0.2">
      <c r="A29" s="193">
        <v>86</v>
      </c>
      <c r="B29" s="199" t="s">
        <v>165</v>
      </c>
      <c r="C29" s="113">
        <v>4.7073791348600507</v>
      </c>
      <c r="D29" s="115">
        <v>74</v>
      </c>
      <c r="E29" s="114">
        <v>72</v>
      </c>
      <c r="F29" s="114">
        <v>88</v>
      </c>
      <c r="G29" s="114">
        <v>65</v>
      </c>
      <c r="H29" s="140">
        <v>71</v>
      </c>
      <c r="I29" s="115">
        <v>3</v>
      </c>
      <c r="J29" s="116">
        <v>4.225352112676056</v>
      </c>
    </row>
    <row r="30" spans="1:15" s="110" customFormat="1" ht="24.95" customHeight="1" x14ac:dyDescent="0.2">
      <c r="A30" s="193">
        <v>87.88</v>
      </c>
      <c r="B30" s="204" t="s">
        <v>166</v>
      </c>
      <c r="C30" s="113">
        <v>5.2798982188295165</v>
      </c>
      <c r="D30" s="115">
        <v>83</v>
      </c>
      <c r="E30" s="114">
        <v>87</v>
      </c>
      <c r="F30" s="114">
        <v>114</v>
      </c>
      <c r="G30" s="114">
        <v>66</v>
      </c>
      <c r="H30" s="140">
        <v>93</v>
      </c>
      <c r="I30" s="115">
        <v>-10</v>
      </c>
      <c r="J30" s="116">
        <v>-10.75268817204301</v>
      </c>
    </row>
    <row r="31" spans="1:15" s="110" customFormat="1" ht="24.95" customHeight="1" x14ac:dyDescent="0.2">
      <c r="A31" s="193" t="s">
        <v>167</v>
      </c>
      <c r="B31" s="199" t="s">
        <v>168</v>
      </c>
      <c r="C31" s="113">
        <v>2.8625954198473282</v>
      </c>
      <c r="D31" s="115">
        <v>45</v>
      </c>
      <c r="E31" s="114">
        <v>33</v>
      </c>
      <c r="F31" s="114">
        <v>49</v>
      </c>
      <c r="G31" s="114">
        <v>33</v>
      </c>
      <c r="H31" s="140">
        <v>53</v>
      </c>
      <c r="I31" s="115">
        <v>-8</v>
      </c>
      <c r="J31" s="116">
        <v>-15.09433962264151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4.7073791348600507</v>
      </c>
      <c r="D34" s="115">
        <v>74</v>
      </c>
      <c r="E34" s="114">
        <v>21</v>
      </c>
      <c r="F34" s="114">
        <v>24</v>
      </c>
      <c r="G34" s="114">
        <v>12</v>
      </c>
      <c r="H34" s="140">
        <v>111</v>
      </c>
      <c r="I34" s="115">
        <v>-37</v>
      </c>
      <c r="J34" s="116">
        <v>-33.333333333333336</v>
      </c>
    </row>
    <row r="35" spans="1:10" s="110" customFormat="1" ht="24.95" customHeight="1" x14ac:dyDescent="0.2">
      <c r="A35" s="292" t="s">
        <v>171</v>
      </c>
      <c r="B35" s="293" t="s">
        <v>172</v>
      </c>
      <c r="C35" s="113">
        <v>42.36641221374046</v>
      </c>
      <c r="D35" s="115">
        <v>666</v>
      </c>
      <c r="E35" s="114">
        <v>945</v>
      </c>
      <c r="F35" s="114">
        <v>862</v>
      </c>
      <c r="G35" s="114">
        <v>509</v>
      </c>
      <c r="H35" s="140">
        <v>968</v>
      </c>
      <c r="I35" s="115">
        <v>-302</v>
      </c>
      <c r="J35" s="116">
        <v>-31.198347107438018</v>
      </c>
    </row>
    <row r="36" spans="1:10" s="110" customFormat="1" ht="24.95" customHeight="1" x14ac:dyDescent="0.2">
      <c r="A36" s="294" t="s">
        <v>173</v>
      </c>
      <c r="B36" s="295" t="s">
        <v>174</v>
      </c>
      <c r="C36" s="125">
        <v>52.926208651399492</v>
      </c>
      <c r="D36" s="143">
        <v>832</v>
      </c>
      <c r="E36" s="144">
        <v>680</v>
      </c>
      <c r="F36" s="144">
        <v>911</v>
      </c>
      <c r="G36" s="144">
        <v>617</v>
      </c>
      <c r="H36" s="145">
        <v>746</v>
      </c>
      <c r="I36" s="143">
        <v>86</v>
      </c>
      <c r="J36" s="146">
        <v>11.528150134048257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1572</v>
      </c>
      <c r="F11" s="264">
        <v>1646</v>
      </c>
      <c r="G11" s="264">
        <v>1797</v>
      </c>
      <c r="H11" s="264">
        <v>1138</v>
      </c>
      <c r="I11" s="265">
        <v>1825</v>
      </c>
      <c r="J11" s="263">
        <v>-253</v>
      </c>
      <c r="K11" s="266">
        <v>-13.863013698630137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17.748091603053435</v>
      </c>
      <c r="E13" s="115">
        <v>279</v>
      </c>
      <c r="F13" s="114">
        <v>390</v>
      </c>
      <c r="G13" s="114">
        <v>334</v>
      </c>
      <c r="H13" s="114">
        <v>248</v>
      </c>
      <c r="I13" s="140">
        <v>324</v>
      </c>
      <c r="J13" s="115">
        <v>-45</v>
      </c>
      <c r="K13" s="116">
        <v>-13.888888888888889</v>
      </c>
    </row>
    <row r="14" spans="1:17" ht="15.95" customHeight="1" x14ac:dyDescent="0.2">
      <c r="A14" s="306" t="s">
        <v>230</v>
      </c>
      <c r="B14" s="307"/>
      <c r="C14" s="308"/>
      <c r="D14" s="113">
        <v>69.338422391857506</v>
      </c>
      <c r="E14" s="115">
        <v>1090</v>
      </c>
      <c r="F14" s="114">
        <v>922</v>
      </c>
      <c r="G14" s="114">
        <v>1132</v>
      </c>
      <c r="H14" s="114">
        <v>693</v>
      </c>
      <c r="I14" s="140">
        <v>1131</v>
      </c>
      <c r="J14" s="115">
        <v>-41</v>
      </c>
      <c r="K14" s="116">
        <v>-3.6251105216622457</v>
      </c>
    </row>
    <row r="15" spans="1:17" ht="15.95" customHeight="1" x14ac:dyDescent="0.2">
      <c r="A15" s="306" t="s">
        <v>231</v>
      </c>
      <c r="B15" s="307"/>
      <c r="C15" s="308"/>
      <c r="D15" s="113">
        <v>7.5063613231552164</v>
      </c>
      <c r="E15" s="115">
        <v>118</v>
      </c>
      <c r="F15" s="114">
        <v>179</v>
      </c>
      <c r="G15" s="114">
        <v>179</v>
      </c>
      <c r="H15" s="114">
        <v>118</v>
      </c>
      <c r="I15" s="140">
        <v>155</v>
      </c>
      <c r="J15" s="115">
        <v>-37</v>
      </c>
      <c r="K15" s="116">
        <v>-23.870967741935484</v>
      </c>
    </row>
    <row r="16" spans="1:17" ht="15.95" customHeight="1" x14ac:dyDescent="0.2">
      <c r="A16" s="306" t="s">
        <v>232</v>
      </c>
      <c r="B16" s="307"/>
      <c r="C16" s="308"/>
      <c r="D16" s="113">
        <v>5.216284987277354</v>
      </c>
      <c r="E16" s="115">
        <v>82</v>
      </c>
      <c r="F16" s="114">
        <v>154</v>
      </c>
      <c r="G16" s="114">
        <v>152</v>
      </c>
      <c r="H16" s="114">
        <v>79</v>
      </c>
      <c r="I16" s="140">
        <v>213</v>
      </c>
      <c r="J16" s="115">
        <v>-131</v>
      </c>
      <c r="K16" s="116">
        <v>-61.502347417840376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4.1984732824427482</v>
      </c>
      <c r="E18" s="115">
        <v>66</v>
      </c>
      <c r="F18" s="114">
        <v>17</v>
      </c>
      <c r="G18" s="114">
        <v>15</v>
      </c>
      <c r="H18" s="114">
        <v>16</v>
      </c>
      <c r="I18" s="140">
        <v>107</v>
      </c>
      <c r="J18" s="115">
        <v>-41</v>
      </c>
      <c r="K18" s="116">
        <v>-38.317757009345797</v>
      </c>
    </row>
    <row r="19" spans="1:11" ht="14.1" customHeight="1" x14ac:dyDescent="0.2">
      <c r="A19" s="306" t="s">
        <v>235</v>
      </c>
      <c r="B19" s="307" t="s">
        <v>236</v>
      </c>
      <c r="C19" s="308"/>
      <c r="D19" s="113">
        <v>0.31806615776081426</v>
      </c>
      <c r="E19" s="115">
        <v>5</v>
      </c>
      <c r="F19" s="114">
        <v>6</v>
      </c>
      <c r="G19" s="114">
        <v>9</v>
      </c>
      <c r="H19" s="114">
        <v>5</v>
      </c>
      <c r="I19" s="140">
        <v>4</v>
      </c>
      <c r="J19" s="115">
        <v>1</v>
      </c>
      <c r="K19" s="116">
        <v>25</v>
      </c>
    </row>
    <row r="20" spans="1:11" ht="14.1" customHeight="1" x14ac:dyDescent="0.2">
      <c r="A20" s="306">
        <v>12</v>
      </c>
      <c r="B20" s="307" t="s">
        <v>237</v>
      </c>
      <c r="C20" s="308"/>
      <c r="D20" s="113">
        <v>0.89058524173027986</v>
      </c>
      <c r="E20" s="115">
        <v>14</v>
      </c>
      <c r="F20" s="114">
        <v>27</v>
      </c>
      <c r="G20" s="114">
        <v>8</v>
      </c>
      <c r="H20" s="114">
        <v>7</v>
      </c>
      <c r="I20" s="140">
        <v>13</v>
      </c>
      <c r="J20" s="115">
        <v>1</v>
      </c>
      <c r="K20" s="116">
        <v>7.6923076923076925</v>
      </c>
    </row>
    <row r="21" spans="1:11" ht="14.1" customHeight="1" x14ac:dyDescent="0.2">
      <c r="A21" s="306">
        <v>21</v>
      </c>
      <c r="B21" s="307" t="s">
        <v>238</v>
      </c>
      <c r="C21" s="308"/>
      <c r="D21" s="113">
        <v>2.3536895674300253</v>
      </c>
      <c r="E21" s="115">
        <v>37</v>
      </c>
      <c r="F21" s="114">
        <v>32</v>
      </c>
      <c r="G21" s="114">
        <v>43</v>
      </c>
      <c r="H21" s="114">
        <v>30</v>
      </c>
      <c r="I21" s="140">
        <v>72</v>
      </c>
      <c r="J21" s="115">
        <v>-35</v>
      </c>
      <c r="K21" s="116">
        <v>-48.611111111111114</v>
      </c>
    </row>
    <row r="22" spans="1:11" ht="14.1" customHeight="1" x14ac:dyDescent="0.2">
      <c r="A22" s="306">
        <v>22</v>
      </c>
      <c r="B22" s="307" t="s">
        <v>239</v>
      </c>
      <c r="C22" s="308"/>
      <c r="D22" s="113">
        <v>4.1984732824427482</v>
      </c>
      <c r="E22" s="115">
        <v>66</v>
      </c>
      <c r="F22" s="114">
        <v>97</v>
      </c>
      <c r="G22" s="114">
        <v>107</v>
      </c>
      <c r="H22" s="114">
        <v>69</v>
      </c>
      <c r="I22" s="140">
        <v>80</v>
      </c>
      <c r="J22" s="115">
        <v>-14</v>
      </c>
      <c r="K22" s="116">
        <v>-17.5</v>
      </c>
    </row>
    <row r="23" spans="1:11" ht="14.1" customHeight="1" x14ac:dyDescent="0.2">
      <c r="A23" s="306">
        <v>23</v>
      </c>
      <c r="B23" s="307" t="s">
        <v>240</v>
      </c>
      <c r="C23" s="308"/>
      <c r="D23" s="113">
        <v>1.2086513994910941</v>
      </c>
      <c r="E23" s="115">
        <v>19</v>
      </c>
      <c r="F23" s="114">
        <v>23</v>
      </c>
      <c r="G23" s="114">
        <v>30</v>
      </c>
      <c r="H23" s="114">
        <v>17</v>
      </c>
      <c r="I23" s="140">
        <v>15</v>
      </c>
      <c r="J23" s="115">
        <v>4</v>
      </c>
      <c r="K23" s="116">
        <v>26.666666666666668</v>
      </c>
    </row>
    <row r="24" spans="1:11" ht="14.1" customHeight="1" x14ac:dyDescent="0.2">
      <c r="A24" s="306">
        <v>24</v>
      </c>
      <c r="B24" s="307" t="s">
        <v>241</v>
      </c>
      <c r="C24" s="308"/>
      <c r="D24" s="113">
        <v>5.343511450381679</v>
      </c>
      <c r="E24" s="115">
        <v>84</v>
      </c>
      <c r="F24" s="114">
        <v>56</v>
      </c>
      <c r="G24" s="114">
        <v>92</v>
      </c>
      <c r="H24" s="114">
        <v>48</v>
      </c>
      <c r="I24" s="140">
        <v>109</v>
      </c>
      <c r="J24" s="115">
        <v>-25</v>
      </c>
      <c r="K24" s="116">
        <v>-22.935779816513762</v>
      </c>
    </row>
    <row r="25" spans="1:11" ht="14.1" customHeight="1" x14ac:dyDescent="0.2">
      <c r="A25" s="306">
        <v>25</v>
      </c>
      <c r="B25" s="307" t="s">
        <v>242</v>
      </c>
      <c r="C25" s="308"/>
      <c r="D25" s="113">
        <v>5.5979643765903306</v>
      </c>
      <c r="E25" s="115">
        <v>88</v>
      </c>
      <c r="F25" s="114">
        <v>81</v>
      </c>
      <c r="G25" s="114">
        <v>100</v>
      </c>
      <c r="H25" s="114">
        <v>68</v>
      </c>
      <c r="I25" s="140">
        <v>92</v>
      </c>
      <c r="J25" s="115">
        <v>-4</v>
      </c>
      <c r="K25" s="116">
        <v>-4.3478260869565215</v>
      </c>
    </row>
    <row r="26" spans="1:11" ht="14.1" customHeight="1" x14ac:dyDescent="0.2">
      <c r="A26" s="306">
        <v>26</v>
      </c>
      <c r="B26" s="307" t="s">
        <v>243</v>
      </c>
      <c r="C26" s="308"/>
      <c r="D26" s="113">
        <v>3.3078880407124682</v>
      </c>
      <c r="E26" s="115">
        <v>52</v>
      </c>
      <c r="F26" s="114">
        <v>124</v>
      </c>
      <c r="G26" s="114">
        <v>104</v>
      </c>
      <c r="H26" s="114">
        <v>29</v>
      </c>
      <c r="I26" s="140">
        <v>88</v>
      </c>
      <c r="J26" s="115">
        <v>-36</v>
      </c>
      <c r="K26" s="116">
        <v>-40.909090909090907</v>
      </c>
    </row>
    <row r="27" spans="1:11" ht="14.1" customHeight="1" x14ac:dyDescent="0.2">
      <c r="A27" s="306">
        <v>27</v>
      </c>
      <c r="B27" s="307" t="s">
        <v>244</v>
      </c>
      <c r="C27" s="308"/>
      <c r="D27" s="113">
        <v>2.7353689567430024</v>
      </c>
      <c r="E27" s="115">
        <v>43</v>
      </c>
      <c r="F27" s="114">
        <v>74</v>
      </c>
      <c r="G27" s="114">
        <v>79</v>
      </c>
      <c r="H27" s="114">
        <v>56</v>
      </c>
      <c r="I27" s="140">
        <v>194</v>
      </c>
      <c r="J27" s="115">
        <v>-151</v>
      </c>
      <c r="K27" s="116">
        <v>-77.835051546391753</v>
      </c>
    </row>
    <row r="28" spans="1:11" ht="14.1" customHeight="1" x14ac:dyDescent="0.2">
      <c r="A28" s="306">
        <v>28</v>
      </c>
      <c r="B28" s="307" t="s">
        <v>245</v>
      </c>
      <c r="C28" s="308"/>
      <c r="D28" s="113">
        <v>1.3358778625954197</v>
      </c>
      <c r="E28" s="115">
        <v>21</v>
      </c>
      <c r="F28" s="114">
        <v>11</v>
      </c>
      <c r="G28" s="114">
        <v>12</v>
      </c>
      <c r="H28" s="114">
        <v>15</v>
      </c>
      <c r="I28" s="140">
        <v>10</v>
      </c>
      <c r="J28" s="115">
        <v>11</v>
      </c>
      <c r="K28" s="116">
        <v>110</v>
      </c>
    </row>
    <row r="29" spans="1:11" ht="14.1" customHeight="1" x14ac:dyDescent="0.2">
      <c r="A29" s="306">
        <v>29</v>
      </c>
      <c r="B29" s="307" t="s">
        <v>246</v>
      </c>
      <c r="C29" s="308"/>
      <c r="D29" s="113">
        <v>5.216284987277354</v>
      </c>
      <c r="E29" s="115">
        <v>82</v>
      </c>
      <c r="F29" s="114">
        <v>76</v>
      </c>
      <c r="G29" s="114">
        <v>54</v>
      </c>
      <c r="H29" s="114">
        <v>47</v>
      </c>
      <c r="I29" s="140">
        <v>60</v>
      </c>
      <c r="J29" s="115">
        <v>22</v>
      </c>
      <c r="K29" s="116">
        <v>36.666666666666664</v>
      </c>
    </row>
    <row r="30" spans="1:11" ht="14.1" customHeight="1" x14ac:dyDescent="0.2">
      <c r="A30" s="306" t="s">
        <v>247</v>
      </c>
      <c r="B30" s="307" t="s">
        <v>248</v>
      </c>
      <c r="C30" s="308"/>
      <c r="D30" s="113">
        <v>2.162849872773537</v>
      </c>
      <c r="E30" s="115">
        <v>34</v>
      </c>
      <c r="F30" s="114">
        <v>24</v>
      </c>
      <c r="G30" s="114">
        <v>18</v>
      </c>
      <c r="H30" s="114" t="s">
        <v>513</v>
      </c>
      <c r="I30" s="140">
        <v>25</v>
      </c>
      <c r="J30" s="115">
        <v>9</v>
      </c>
      <c r="K30" s="116">
        <v>36</v>
      </c>
    </row>
    <row r="31" spans="1:11" ht="14.1" customHeight="1" x14ac:dyDescent="0.2">
      <c r="A31" s="306" t="s">
        <v>249</v>
      </c>
      <c r="B31" s="307" t="s">
        <v>250</v>
      </c>
      <c r="C31" s="308"/>
      <c r="D31" s="113">
        <v>2.8625954198473282</v>
      </c>
      <c r="E31" s="115">
        <v>45</v>
      </c>
      <c r="F31" s="114">
        <v>49</v>
      </c>
      <c r="G31" s="114">
        <v>29</v>
      </c>
      <c r="H31" s="114">
        <v>34</v>
      </c>
      <c r="I31" s="140">
        <v>32</v>
      </c>
      <c r="J31" s="115">
        <v>13</v>
      </c>
      <c r="K31" s="116">
        <v>40.625</v>
      </c>
    </row>
    <row r="32" spans="1:11" ht="14.1" customHeight="1" x14ac:dyDescent="0.2">
      <c r="A32" s="306">
        <v>31</v>
      </c>
      <c r="B32" s="307" t="s">
        <v>251</v>
      </c>
      <c r="C32" s="308"/>
      <c r="D32" s="113">
        <v>0.38167938931297712</v>
      </c>
      <c r="E32" s="115">
        <v>6</v>
      </c>
      <c r="F32" s="114">
        <v>11</v>
      </c>
      <c r="G32" s="114">
        <v>4</v>
      </c>
      <c r="H32" s="114">
        <v>4</v>
      </c>
      <c r="I32" s="140">
        <v>4</v>
      </c>
      <c r="J32" s="115">
        <v>2</v>
      </c>
      <c r="K32" s="116">
        <v>50</v>
      </c>
    </row>
    <row r="33" spans="1:11" ht="14.1" customHeight="1" x14ac:dyDescent="0.2">
      <c r="A33" s="306">
        <v>32</v>
      </c>
      <c r="B33" s="307" t="s">
        <v>252</v>
      </c>
      <c r="C33" s="308"/>
      <c r="D33" s="113">
        <v>3.7531806615776082</v>
      </c>
      <c r="E33" s="115">
        <v>59</v>
      </c>
      <c r="F33" s="114">
        <v>89</v>
      </c>
      <c r="G33" s="114">
        <v>29</v>
      </c>
      <c r="H33" s="114">
        <v>25</v>
      </c>
      <c r="I33" s="140">
        <v>64</v>
      </c>
      <c r="J33" s="115">
        <v>-5</v>
      </c>
      <c r="K33" s="116">
        <v>-7.8125</v>
      </c>
    </row>
    <row r="34" spans="1:11" ht="14.1" customHeight="1" x14ac:dyDescent="0.2">
      <c r="A34" s="306">
        <v>33</v>
      </c>
      <c r="B34" s="307" t="s">
        <v>253</v>
      </c>
      <c r="C34" s="308"/>
      <c r="D34" s="113">
        <v>1.7811704834605597</v>
      </c>
      <c r="E34" s="115">
        <v>28</v>
      </c>
      <c r="F34" s="114">
        <v>58</v>
      </c>
      <c r="G34" s="114">
        <v>19</v>
      </c>
      <c r="H34" s="114">
        <v>4</v>
      </c>
      <c r="I34" s="140">
        <v>37</v>
      </c>
      <c r="J34" s="115">
        <v>-9</v>
      </c>
      <c r="K34" s="116">
        <v>-24.324324324324323</v>
      </c>
    </row>
    <row r="35" spans="1:11" ht="14.1" customHeight="1" x14ac:dyDescent="0.2">
      <c r="A35" s="306">
        <v>34</v>
      </c>
      <c r="B35" s="307" t="s">
        <v>254</v>
      </c>
      <c r="C35" s="308"/>
      <c r="D35" s="113">
        <v>2.8625954198473282</v>
      </c>
      <c r="E35" s="115">
        <v>45</v>
      </c>
      <c r="F35" s="114">
        <v>46</v>
      </c>
      <c r="G35" s="114">
        <v>41</v>
      </c>
      <c r="H35" s="114">
        <v>28</v>
      </c>
      <c r="I35" s="140">
        <v>58</v>
      </c>
      <c r="J35" s="115">
        <v>-13</v>
      </c>
      <c r="K35" s="116">
        <v>-22.413793103448278</v>
      </c>
    </row>
    <row r="36" spans="1:11" ht="14.1" customHeight="1" x14ac:dyDescent="0.2">
      <c r="A36" s="306">
        <v>41</v>
      </c>
      <c r="B36" s="307" t="s">
        <v>255</v>
      </c>
      <c r="C36" s="308"/>
      <c r="D36" s="113">
        <v>0.38167938931297712</v>
      </c>
      <c r="E36" s="115">
        <v>6</v>
      </c>
      <c r="F36" s="114" t="s">
        <v>513</v>
      </c>
      <c r="G36" s="114">
        <v>7</v>
      </c>
      <c r="H36" s="114" t="s">
        <v>513</v>
      </c>
      <c r="I36" s="140" t="s">
        <v>513</v>
      </c>
      <c r="J36" s="115" t="s">
        <v>513</v>
      </c>
      <c r="K36" s="116" t="s">
        <v>513</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0.31806615776081426</v>
      </c>
      <c r="E38" s="115">
        <v>5</v>
      </c>
      <c r="F38" s="114">
        <v>28</v>
      </c>
      <c r="G38" s="114">
        <v>45</v>
      </c>
      <c r="H38" s="114">
        <v>13</v>
      </c>
      <c r="I38" s="140">
        <v>10</v>
      </c>
      <c r="J38" s="115">
        <v>-5</v>
      </c>
      <c r="K38" s="116">
        <v>-50</v>
      </c>
    </row>
    <row r="39" spans="1:11" ht="14.1" customHeight="1" x14ac:dyDescent="0.2">
      <c r="A39" s="306">
        <v>51</v>
      </c>
      <c r="B39" s="307" t="s">
        <v>258</v>
      </c>
      <c r="C39" s="308"/>
      <c r="D39" s="113">
        <v>4.9618320610687023</v>
      </c>
      <c r="E39" s="115">
        <v>78</v>
      </c>
      <c r="F39" s="114">
        <v>99</v>
      </c>
      <c r="G39" s="114">
        <v>99</v>
      </c>
      <c r="H39" s="114">
        <v>68</v>
      </c>
      <c r="I39" s="140">
        <v>75</v>
      </c>
      <c r="J39" s="115">
        <v>3</v>
      </c>
      <c r="K39" s="116">
        <v>4</v>
      </c>
    </row>
    <row r="40" spans="1:11" ht="14.1" customHeight="1" x14ac:dyDescent="0.2">
      <c r="A40" s="306" t="s">
        <v>259</v>
      </c>
      <c r="B40" s="307" t="s">
        <v>260</v>
      </c>
      <c r="C40" s="308"/>
      <c r="D40" s="113">
        <v>4.5801526717557248</v>
      </c>
      <c r="E40" s="115">
        <v>72</v>
      </c>
      <c r="F40" s="114">
        <v>87</v>
      </c>
      <c r="G40" s="114">
        <v>89</v>
      </c>
      <c r="H40" s="114">
        <v>65</v>
      </c>
      <c r="I40" s="140">
        <v>67</v>
      </c>
      <c r="J40" s="115">
        <v>5</v>
      </c>
      <c r="K40" s="116">
        <v>7.4626865671641793</v>
      </c>
    </row>
    <row r="41" spans="1:11" ht="14.1" customHeight="1" x14ac:dyDescent="0.2">
      <c r="A41" s="306"/>
      <c r="B41" s="307" t="s">
        <v>261</v>
      </c>
      <c r="C41" s="308"/>
      <c r="D41" s="113">
        <v>3.8804071246819341</v>
      </c>
      <c r="E41" s="115">
        <v>61</v>
      </c>
      <c r="F41" s="114">
        <v>78</v>
      </c>
      <c r="G41" s="114">
        <v>75</v>
      </c>
      <c r="H41" s="114">
        <v>60</v>
      </c>
      <c r="I41" s="140">
        <v>54</v>
      </c>
      <c r="J41" s="115">
        <v>7</v>
      </c>
      <c r="K41" s="116">
        <v>12.962962962962964</v>
      </c>
    </row>
    <row r="42" spans="1:11" ht="14.1" customHeight="1" x14ac:dyDescent="0.2">
      <c r="A42" s="306">
        <v>52</v>
      </c>
      <c r="B42" s="307" t="s">
        <v>262</v>
      </c>
      <c r="C42" s="308"/>
      <c r="D42" s="113">
        <v>6.1704834605597965</v>
      </c>
      <c r="E42" s="115">
        <v>97</v>
      </c>
      <c r="F42" s="114">
        <v>90</v>
      </c>
      <c r="G42" s="114">
        <v>88</v>
      </c>
      <c r="H42" s="114">
        <v>65</v>
      </c>
      <c r="I42" s="140">
        <v>120</v>
      </c>
      <c r="J42" s="115">
        <v>-23</v>
      </c>
      <c r="K42" s="116">
        <v>-19.166666666666668</v>
      </c>
    </row>
    <row r="43" spans="1:11" ht="14.1" customHeight="1" x14ac:dyDescent="0.2">
      <c r="A43" s="306" t="s">
        <v>263</v>
      </c>
      <c r="B43" s="307" t="s">
        <v>264</v>
      </c>
      <c r="C43" s="308"/>
      <c r="D43" s="113">
        <v>5.661577608142494</v>
      </c>
      <c r="E43" s="115">
        <v>89</v>
      </c>
      <c r="F43" s="114">
        <v>77</v>
      </c>
      <c r="G43" s="114">
        <v>83</v>
      </c>
      <c r="H43" s="114">
        <v>61</v>
      </c>
      <c r="I43" s="140">
        <v>111</v>
      </c>
      <c r="J43" s="115">
        <v>-22</v>
      </c>
      <c r="K43" s="116">
        <v>-19.81981981981982</v>
      </c>
    </row>
    <row r="44" spans="1:11" ht="14.1" customHeight="1" x14ac:dyDescent="0.2">
      <c r="A44" s="306">
        <v>53</v>
      </c>
      <c r="B44" s="307" t="s">
        <v>265</v>
      </c>
      <c r="C44" s="308"/>
      <c r="D44" s="113">
        <v>0.5725190839694656</v>
      </c>
      <c r="E44" s="115">
        <v>9</v>
      </c>
      <c r="F44" s="114">
        <v>6</v>
      </c>
      <c r="G44" s="114">
        <v>11</v>
      </c>
      <c r="H44" s="114">
        <v>11</v>
      </c>
      <c r="I44" s="140">
        <v>18</v>
      </c>
      <c r="J44" s="115">
        <v>-9</v>
      </c>
      <c r="K44" s="116">
        <v>-50</v>
      </c>
    </row>
    <row r="45" spans="1:11" ht="14.1" customHeight="1" x14ac:dyDescent="0.2">
      <c r="A45" s="306" t="s">
        <v>266</v>
      </c>
      <c r="B45" s="307" t="s">
        <v>267</v>
      </c>
      <c r="C45" s="308"/>
      <c r="D45" s="113">
        <v>0.44529262086513993</v>
      </c>
      <c r="E45" s="115">
        <v>7</v>
      </c>
      <c r="F45" s="114">
        <v>6</v>
      </c>
      <c r="G45" s="114">
        <v>10</v>
      </c>
      <c r="H45" s="114">
        <v>11</v>
      </c>
      <c r="I45" s="140">
        <v>16</v>
      </c>
      <c r="J45" s="115">
        <v>-9</v>
      </c>
      <c r="K45" s="116">
        <v>-56.25</v>
      </c>
    </row>
    <row r="46" spans="1:11" ht="14.1" customHeight="1" x14ac:dyDescent="0.2">
      <c r="A46" s="306">
        <v>54</v>
      </c>
      <c r="B46" s="307" t="s">
        <v>268</v>
      </c>
      <c r="C46" s="308"/>
      <c r="D46" s="113">
        <v>2.162849872773537</v>
      </c>
      <c r="E46" s="115">
        <v>34</v>
      </c>
      <c r="F46" s="114">
        <v>29</v>
      </c>
      <c r="G46" s="114">
        <v>36</v>
      </c>
      <c r="H46" s="114">
        <v>59</v>
      </c>
      <c r="I46" s="140">
        <v>32</v>
      </c>
      <c r="J46" s="115">
        <v>2</v>
      </c>
      <c r="K46" s="116">
        <v>6.25</v>
      </c>
    </row>
    <row r="47" spans="1:11" ht="14.1" customHeight="1" x14ac:dyDescent="0.2">
      <c r="A47" s="306">
        <v>61</v>
      </c>
      <c r="B47" s="307" t="s">
        <v>269</v>
      </c>
      <c r="C47" s="308"/>
      <c r="D47" s="113">
        <v>1.9083969465648856</v>
      </c>
      <c r="E47" s="115">
        <v>30</v>
      </c>
      <c r="F47" s="114">
        <v>57</v>
      </c>
      <c r="G47" s="114">
        <v>43</v>
      </c>
      <c r="H47" s="114">
        <v>24</v>
      </c>
      <c r="I47" s="140">
        <v>39</v>
      </c>
      <c r="J47" s="115">
        <v>-9</v>
      </c>
      <c r="K47" s="116">
        <v>-23.076923076923077</v>
      </c>
    </row>
    <row r="48" spans="1:11" ht="14.1" customHeight="1" x14ac:dyDescent="0.2">
      <c r="A48" s="306">
        <v>62</v>
      </c>
      <c r="B48" s="307" t="s">
        <v>270</v>
      </c>
      <c r="C48" s="308"/>
      <c r="D48" s="113">
        <v>10.623409669211195</v>
      </c>
      <c r="E48" s="115">
        <v>167</v>
      </c>
      <c r="F48" s="114">
        <v>101</v>
      </c>
      <c r="G48" s="114">
        <v>122</v>
      </c>
      <c r="H48" s="114">
        <v>90</v>
      </c>
      <c r="I48" s="140">
        <v>80</v>
      </c>
      <c r="J48" s="115">
        <v>87</v>
      </c>
      <c r="K48" s="116">
        <v>108.75</v>
      </c>
    </row>
    <row r="49" spans="1:11" ht="14.1" customHeight="1" x14ac:dyDescent="0.2">
      <c r="A49" s="306">
        <v>63</v>
      </c>
      <c r="B49" s="307" t="s">
        <v>271</v>
      </c>
      <c r="C49" s="308"/>
      <c r="D49" s="113">
        <v>2.7989821882951653</v>
      </c>
      <c r="E49" s="115">
        <v>44</v>
      </c>
      <c r="F49" s="114">
        <v>42</v>
      </c>
      <c r="G49" s="114">
        <v>52</v>
      </c>
      <c r="H49" s="114">
        <v>41</v>
      </c>
      <c r="I49" s="140">
        <v>35</v>
      </c>
      <c r="J49" s="115">
        <v>9</v>
      </c>
      <c r="K49" s="116">
        <v>25.714285714285715</v>
      </c>
    </row>
    <row r="50" spans="1:11" ht="14.1" customHeight="1" x14ac:dyDescent="0.2">
      <c r="A50" s="306" t="s">
        <v>272</v>
      </c>
      <c r="B50" s="307" t="s">
        <v>273</v>
      </c>
      <c r="C50" s="308"/>
      <c r="D50" s="113">
        <v>0.44529262086513993</v>
      </c>
      <c r="E50" s="115">
        <v>7</v>
      </c>
      <c r="F50" s="114">
        <v>14</v>
      </c>
      <c r="G50" s="114">
        <v>15</v>
      </c>
      <c r="H50" s="114">
        <v>6</v>
      </c>
      <c r="I50" s="140">
        <v>6</v>
      </c>
      <c r="J50" s="115">
        <v>1</v>
      </c>
      <c r="K50" s="116">
        <v>16.666666666666668</v>
      </c>
    </row>
    <row r="51" spans="1:11" ht="14.1" customHeight="1" x14ac:dyDescent="0.2">
      <c r="A51" s="306" t="s">
        <v>274</v>
      </c>
      <c r="B51" s="307" t="s">
        <v>275</v>
      </c>
      <c r="C51" s="308"/>
      <c r="D51" s="113">
        <v>2.162849872773537</v>
      </c>
      <c r="E51" s="115">
        <v>34</v>
      </c>
      <c r="F51" s="114">
        <v>26</v>
      </c>
      <c r="G51" s="114">
        <v>31</v>
      </c>
      <c r="H51" s="114">
        <v>30</v>
      </c>
      <c r="I51" s="140">
        <v>24</v>
      </c>
      <c r="J51" s="115">
        <v>10</v>
      </c>
      <c r="K51" s="116">
        <v>41.666666666666664</v>
      </c>
    </row>
    <row r="52" spans="1:11" ht="14.1" customHeight="1" x14ac:dyDescent="0.2">
      <c r="A52" s="306">
        <v>71</v>
      </c>
      <c r="B52" s="307" t="s">
        <v>276</v>
      </c>
      <c r="C52" s="308"/>
      <c r="D52" s="113">
        <v>7.888040712468193</v>
      </c>
      <c r="E52" s="115">
        <v>124</v>
      </c>
      <c r="F52" s="114">
        <v>109</v>
      </c>
      <c r="G52" s="114">
        <v>156</v>
      </c>
      <c r="H52" s="114">
        <v>101</v>
      </c>
      <c r="I52" s="140">
        <v>141</v>
      </c>
      <c r="J52" s="115">
        <v>-17</v>
      </c>
      <c r="K52" s="116">
        <v>-12.056737588652481</v>
      </c>
    </row>
    <row r="53" spans="1:11" ht="14.1" customHeight="1" x14ac:dyDescent="0.2">
      <c r="A53" s="306" t="s">
        <v>277</v>
      </c>
      <c r="B53" s="307" t="s">
        <v>278</v>
      </c>
      <c r="C53" s="308"/>
      <c r="D53" s="113">
        <v>3.5623409669211195</v>
      </c>
      <c r="E53" s="115">
        <v>56</v>
      </c>
      <c r="F53" s="114">
        <v>42</v>
      </c>
      <c r="G53" s="114">
        <v>71</v>
      </c>
      <c r="H53" s="114">
        <v>44</v>
      </c>
      <c r="I53" s="140">
        <v>62</v>
      </c>
      <c r="J53" s="115">
        <v>-6</v>
      </c>
      <c r="K53" s="116">
        <v>-9.67741935483871</v>
      </c>
    </row>
    <row r="54" spans="1:11" ht="14.1" customHeight="1" x14ac:dyDescent="0.2">
      <c r="A54" s="306" t="s">
        <v>279</v>
      </c>
      <c r="B54" s="307" t="s">
        <v>280</v>
      </c>
      <c r="C54" s="308"/>
      <c r="D54" s="113">
        <v>3.7531806615776082</v>
      </c>
      <c r="E54" s="115">
        <v>59</v>
      </c>
      <c r="F54" s="114">
        <v>58</v>
      </c>
      <c r="G54" s="114">
        <v>69</v>
      </c>
      <c r="H54" s="114">
        <v>49</v>
      </c>
      <c r="I54" s="140">
        <v>67</v>
      </c>
      <c r="J54" s="115">
        <v>-8</v>
      </c>
      <c r="K54" s="116">
        <v>-11.940298507462687</v>
      </c>
    </row>
    <row r="55" spans="1:11" ht="14.1" customHeight="1" x14ac:dyDescent="0.2">
      <c r="A55" s="306">
        <v>72</v>
      </c>
      <c r="B55" s="307" t="s">
        <v>281</v>
      </c>
      <c r="C55" s="308"/>
      <c r="D55" s="113">
        <v>2.0356234096692112</v>
      </c>
      <c r="E55" s="115">
        <v>32</v>
      </c>
      <c r="F55" s="114">
        <v>32</v>
      </c>
      <c r="G55" s="114">
        <v>49</v>
      </c>
      <c r="H55" s="114">
        <v>28</v>
      </c>
      <c r="I55" s="140">
        <v>33</v>
      </c>
      <c r="J55" s="115">
        <v>-1</v>
      </c>
      <c r="K55" s="116">
        <v>-3.0303030303030303</v>
      </c>
    </row>
    <row r="56" spans="1:11" ht="14.1" customHeight="1" x14ac:dyDescent="0.2">
      <c r="A56" s="306" t="s">
        <v>282</v>
      </c>
      <c r="B56" s="307" t="s">
        <v>283</v>
      </c>
      <c r="C56" s="308"/>
      <c r="D56" s="113">
        <v>0.5725190839694656</v>
      </c>
      <c r="E56" s="115">
        <v>9</v>
      </c>
      <c r="F56" s="114">
        <v>8</v>
      </c>
      <c r="G56" s="114">
        <v>14</v>
      </c>
      <c r="H56" s="114">
        <v>10</v>
      </c>
      <c r="I56" s="140">
        <v>14</v>
      </c>
      <c r="J56" s="115">
        <v>-5</v>
      </c>
      <c r="K56" s="116">
        <v>-35.714285714285715</v>
      </c>
    </row>
    <row r="57" spans="1:11" ht="14.1" customHeight="1" x14ac:dyDescent="0.2">
      <c r="A57" s="306" t="s">
        <v>284</v>
      </c>
      <c r="B57" s="307" t="s">
        <v>285</v>
      </c>
      <c r="C57" s="308"/>
      <c r="D57" s="113">
        <v>0.5089058524173028</v>
      </c>
      <c r="E57" s="115">
        <v>8</v>
      </c>
      <c r="F57" s="114">
        <v>20</v>
      </c>
      <c r="G57" s="114">
        <v>26</v>
      </c>
      <c r="H57" s="114">
        <v>15</v>
      </c>
      <c r="I57" s="140">
        <v>14</v>
      </c>
      <c r="J57" s="115">
        <v>-6</v>
      </c>
      <c r="K57" s="116">
        <v>-42.857142857142854</v>
      </c>
    </row>
    <row r="58" spans="1:11" ht="14.1" customHeight="1" x14ac:dyDescent="0.2">
      <c r="A58" s="306">
        <v>73</v>
      </c>
      <c r="B58" s="307" t="s">
        <v>286</v>
      </c>
      <c r="C58" s="308"/>
      <c r="D58" s="113">
        <v>0.63613231552162852</v>
      </c>
      <c r="E58" s="115">
        <v>10</v>
      </c>
      <c r="F58" s="114">
        <v>12</v>
      </c>
      <c r="G58" s="114">
        <v>24</v>
      </c>
      <c r="H58" s="114">
        <v>13</v>
      </c>
      <c r="I58" s="140">
        <v>26</v>
      </c>
      <c r="J58" s="115">
        <v>-16</v>
      </c>
      <c r="K58" s="116">
        <v>-61.53846153846154</v>
      </c>
    </row>
    <row r="59" spans="1:11" ht="14.1" customHeight="1" x14ac:dyDescent="0.2">
      <c r="A59" s="306" t="s">
        <v>287</v>
      </c>
      <c r="B59" s="307" t="s">
        <v>288</v>
      </c>
      <c r="C59" s="308"/>
      <c r="D59" s="113">
        <v>0.38167938931297712</v>
      </c>
      <c r="E59" s="115">
        <v>6</v>
      </c>
      <c r="F59" s="114">
        <v>6</v>
      </c>
      <c r="G59" s="114">
        <v>20</v>
      </c>
      <c r="H59" s="114">
        <v>8</v>
      </c>
      <c r="I59" s="140">
        <v>13</v>
      </c>
      <c r="J59" s="115">
        <v>-7</v>
      </c>
      <c r="K59" s="116">
        <v>-53.846153846153847</v>
      </c>
    </row>
    <row r="60" spans="1:11" ht="14.1" customHeight="1" x14ac:dyDescent="0.2">
      <c r="A60" s="306">
        <v>81</v>
      </c>
      <c r="B60" s="307" t="s">
        <v>289</v>
      </c>
      <c r="C60" s="308"/>
      <c r="D60" s="113">
        <v>5.661577608142494</v>
      </c>
      <c r="E60" s="115">
        <v>89</v>
      </c>
      <c r="F60" s="114">
        <v>96</v>
      </c>
      <c r="G60" s="114">
        <v>107</v>
      </c>
      <c r="H60" s="114">
        <v>75</v>
      </c>
      <c r="I60" s="140">
        <v>78</v>
      </c>
      <c r="J60" s="115">
        <v>11</v>
      </c>
      <c r="K60" s="116">
        <v>14.102564102564102</v>
      </c>
    </row>
    <row r="61" spans="1:11" ht="14.1" customHeight="1" x14ac:dyDescent="0.2">
      <c r="A61" s="306" t="s">
        <v>290</v>
      </c>
      <c r="B61" s="307" t="s">
        <v>291</v>
      </c>
      <c r="C61" s="308"/>
      <c r="D61" s="113">
        <v>1.272264631043257</v>
      </c>
      <c r="E61" s="115">
        <v>20</v>
      </c>
      <c r="F61" s="114">
        <v>16</v>
      </c>
      <c r="G61" s="114">
        <v>46</v>
      </c>
      <c r="H61" s="114">
        <v>26</v>
      </c>
      <c r="I61" s="140">
        <v>23</v>
      </c>
      <c r="J61" s="115">
        <v>-3</v>
      </c>
      <c r="K61" s="116">
        <v>-13.043478260869565</v>
      </c>
    </row>
    <row r="62" spans="1:11" ht="14.1" customHeight="1" x14ac:dyDescent="0.2">
      <c r="A62" s="306" t="s">
        <v>292</v>
      </c>
      <c r="B62" s="307" t="s">
        <v>293</v>
      </c>
      <c r="C62" s="308"/>
      <c r="D62" s="113">
        <v>1.9720101781170483</v>
      </c>
      <c r="E62" s="115">
        <v>31</v>
      </c>
      <c r="F62" s="114">
        <v>48</v>
      </c>
      <c r="G62" s="114">
        <v>34</v>
      </c>
      <c r="H62" s="114">
        <v>22</v>
      </c>
      <c r="I62" s="140">
        <v>25</v>
      </c>
      <c r="J62" s="115">
        <v>6</v>
      </c>
      <c r="K62" s="116">
        <v>24</v>
      </c>
    </row>
    <row r="63" spans="1:11" ht="14.1" customHeight="1" x14ac:dyDescent="0.2">
      <c r="A63" s="306"/>
      <c r="B63" s="307" t="s">
        <v>294</v>
      </c>
      <c r="C63" s="308"/>
      <c r="D63" s="113">
        <v>1.9720101781170483</v>
      </c>
      <c r="E63" s="115">
        <v>31</v>
      </c>
      <c r="F63" s="114">
        <v>37</v>
      </c>
      <c r="G63" s="114">
        <v>32</v>
      </c>
      <c r="H63" s="114">
        <v>22</v>
      </c>
      <c r="I63" s="140">
        <v>24</v>
      </c>
      <c r="J63" s="115">
        <v>7</v>
      </c>
      <c r="K63" s="116">
        <v>29.166666666666668</v>
      </c>
    </row>
    <row r="64" spans="1:11" ht="14.1" customHeight="1" x14ac:dyDescent="0.2">
      <c r="A64" s="306" t="s">
        <v>295</v>
      </c>
      <c r="B64" s="307" t="s">
        <v>296</v>
      </c>
      <c r="C64" s="308"/>
      <c r="D64" s="113">
        <v>0.95419847328244278</v>
      </c>
      <c r="E64" s="115">
        <v>15</v>
      </c>
      <c r="F64" s="114">
        <v>16</v>
      </c>
      <c r="G64" s="114">
        <v>16</v>
      </c>
      <c r="H64" s="114">
        <v>17</v>
      </c>
      <c r="I64" s="140">
        <v>11</v>
      </c>
      <c r="J64" s="115">
        <v>4</v>
      </c>
      <c r="K64" s="116">
        <v>36.363636363636367</v>
      </c>
    </row>
    <row r="65" spans="1:11" ht="14.1" customHeight="1" x14ac:dyDescent="0.2">
      <c r="A65" s="306" t="s">
        <v>297</v>
      </c>
      <c r="B65" s="307" t="s">
        <v>298</v>
      </c>
      <c r="C65" s="308"/>
      <c r="D65" s="113">
        <v>0.63613231552162852</v>
      </c>
      <c r="E65" s="115">
        <v>10</v>
      </c>
      <c r="F65" s="114">
        <v>10</v>
      </c>
      <c r="G65" s="114">
        <v>5</v>
      </c>
      <c r="H65" s="114">
        <v>4</v>
      </c>
      <c r="I65" s="140">
        <v>10</v>
      </c>
      <c r="J65" s="115">
        <v>0</v>
      </c>
      <c r="K65" s="116">
        <v>0</v>
      </c>
    </row>
    <row r="66" spans="1:11" ht="14.1" customHeight="1" x14ac:dyDescent="0.2">
      <c r="A66" s="306">
        <v>82</v>
      </c>
      <c r="B66" s="307" t="s">
        <v>299</v>
      </c>
      <c r="C66" s="308"/>
      <c r="D66" s="113">
        <v>4.7073791348600507</v>
      </c>
      <c r="E66" s="115">
        <v>74</v>
      </c>
      <c r="F66" s="114">
        <v>42</v>
      </c>
      <c r="G66" s="114">
        <v>61</v>
      </c>
      <c r="H66" s="114">
        <v>35</v>
      </c>
      <c r="I66" s="140">
        <v>43</v>
      </c>
      <c r="J66" s="115">
        <v>31</v>
      </c>
      <c r="K66" s="116">
        <v>72.093023255813947</v>
      </c>
    </row>
    <row r="67" spans="1:11" ht="14.1" customHeight="1" x14ac:dyDescent="0.2">
      <c r="A67" s="306" t="s">
        <v>300</v>
      </c>
      <c r="B67" s="307" t="s">
        <v>301</v>
      </c>
      <c r="C67" s="308"/>
      <c r="D67" s="113">
        <v>2.0992366412213741</v>
      </c>
      <c r="E67" s="115">
        <v>33</v>
      </c>
      <c r="F67" s="114">
        <v>30</v>
      </c>
      <c r="G67" s="114">
        <v>41</v>
      </c>
      <c r="H67" s="114">
        <v>22</v>
      </c>
      <c r="I67" s="140">
        <v>20</v>
      </c>
      <c r="J67" s="115">
        <v>13</v>
      </c>
      <c r="K67" s="116">
        <v>65</v>
      </c>
    </row>
    <row r="68" spans="1:11" ht="14.1" customHeight="1" x14ac:dyDescent="0.2">
      <c r="A68" s="306" t="s">
        <v>302</v>
      </c>
      <c r="B68" s="307" t="s">
        <v>303</v>
      </c>
      <c r="C68" s="308"/>
      <c r="D68" s="113">
        <v>1.0178117048346056</v>
      </c>
      <c r="E68" s="115">
        <v>16</v>
      </c>
      <c r="F68" s="114">
        <v>11</v>
      </c>
      <c r="G68" s="114">
        <v>12</v>
      </c>
      <c r="H68" s="114">
        <v>9</v>
      </c>
      <c r="I68" s="140">
        <v>19</v>
      </c>
      <c r="J68" s="115">
        <v>-3</v>
      </c>
      <c r="K68" s="116">
        <v>-15.789473684210526</v>
      </c>
    </row>
    <row r="69" spans="1:11" ht="14.1" customHeight="1" x14ac:dyDescent="0.2">
      <c r="A69" s="306">
        <v>83</v>
      </c>
      <c r="B69" s="307" t="s">
        <v>304</v>
      </c>
      <c r="C69" s="308"/>
      <c r="D69" s="113">
        <v>2.5445292620865141</v>
      </c>
      <c r="E69" s="115">
        <v>40</v>
      </c>
      <c r="F69" s="114">
        <v>35</v>
      </c>
      <c r="G69" s="114">
        <v>87</v>
      </c>
      <c r="H69" s="114">
        <v>20</v>
      </c>
      <c r="I69" s="140">
        <v>49</v>
      </c>
      <c r="J69" s="115">
        <v>-9</v>
      </c>
      <c r="K69" s="116">
        <v>-18.367346938775512</v>
      </c>
    </row>
    <row r="70" spans="1:11" ht="14.1" customHeight="1" x14ac:dyDescent="0.2">
      <c r="A70" s="306" t="s">
        <v>305</v>
      </c>
      <c r="B70" s="307" t="s">
        <v>306</v>
      </c>
      <c r="C70" s="308"/>
      <c r="D70" s="113">
        <v>1.6539440203562341</v>
      </c>
      <c r="E70" s="115">
        <v>26</v>
      </c>
      <c r="F70" s="114">
        <v>21</v>
      </c>
      <c r="G70" s="114">
        <v>79</v>
      </c>
      <c r="H70" s="114">
        <v>15</v>
      </c>
      <c r="I70" s="140">
        <v>36</v>
      </c>
      <c r="J70" s="115">
        <v>-10</v>
      </c>
      <c r="K70" s="116">
        <v>-27.777777777777779</v>
      </c>
    </row>
    <row r="71" spans="1:11" ht="14.1" customHeight="1" x14ac:dyDescent="0.2">
      <c r="A71" s="306"/>
      <c r="B71" s="307" t="s">
        <v>307</v>
      </c>
      <c r="C71" s="308"/>
      <c r="D71" s="113">
        <v>1.1450381679389312</v>
      </c>
      <c r="E71" s="115">
        <v>18</v>
      </c>
      <c r="F71" s="114">
        <v>14</v>
      </c>
      <c r="G71" s="114">
        <v>73</v>
      </c>
      <c r="H71" s="114">
        <v>11</v>
      </c>
      <c r="I71" s="140">
        <v>25</v>
      </c>
      <c r="J71" s="115">
        <v>-7</v>
      </c>
      <c r="K71" s="116">
        <v>-28</v>
      </c>
    </row>
    <row r="72" spans="1:11" ht="14.1" customHeight="1" x14ac:dyDescent="0.2">
      <c r="A72" s="306">
        <v>84</v>
      </c>
      <c r="B72" s="307" t="s">
        <v>308</v>
      </c>
      <c r="C72" s="308"/>
      <c r="D72" s="113">
        <v>0.38167938931297712</v>
      </c>
      <c r="E72" s="115">
        <v>6</v>
      </c>
      <c r="F72" s="114">
        <v>9</v>
      </c>
      <c r="G72" s="114">
        <v>34</v>
      </c>
      <c r="H72" s="114">
        <v>7</v>
      </c>
      <c r="I72" s="140">
        <v>9</v>
      </c>
      <c r="J72" s="115">
        <v>-3</v>
      </c>
      <c r="K72" s="116">
        <v>-33.333333333333336</v>
      </c>
    </row>
    <row r="73" spans="1:11" ht="14.1" customHeight="1" x14ac:dyDescent="0.2">
      <c r="A73" s="306" t="s">
        <v>309</v>
      </c>
      <c r="B73" s="307" t="s">
        <v>310</v>
      </c>
      <c r="C73" s="308"/>
      <c r="D73" s="113" t="s">
        <v>513</v>
      </c>
      <c r="E73" s="115" t="s">
        <v>513</v>
      </c>
      <c r="F73" s="114" t="s">
        <v>513</v>
      </c>
      <c r="G73" s="114">
        <v>24</v>
      </c>
      <c r="H73" s="114" t="s">
        <v>513</v>
      </c>
      <c r="I73" s="140">
        <v>3</v>
      </c>
      <c r="J73" s="115" t="s">
        <v>513</v>
      </c>
      <c r="K73" s="116" t="s">
        <v>513</v>
      </c>
    </row>
    <row r="74" spans="1:11" ht="14.1" customHeight="1" x14ac:dyDescent="0.2">
      <c r="A74" s="306" t="s">
        <v>311</v>
      </c>
      <c r="B74" s="307" t="s">
        <v>312</v>
      </c>
      <c r="C74" s="308"/>
      <c r="D74" s="113" t="s">
        <v>513</v>
      </c>
      <c r="E74" s="115" t="s">
        <v>513</v>
      </c>
      <c r="F74" s="114">
        <v>3</v>
      </c>
      <c r="G74" s="114">
        <v>3</v>
      </c>
      <c r="H74" s="114" t="s">
        <v>513</v>
      </c>
      <c r="I74" s="140">
        <v>0</v>
      </c>
      <c r="J74" s="115" t="s">
        <v>513</v>
      </c>
      <c r="K74" s="116" t="s">
        <v>513</v>
      </c>
    </row>
    <row r="75" spans="1:11" ht="14.1" customHeight="1" x14ac:dyDescent="0.2">
      <c r="A75" s="306" t="s">
        <v>313</v>
      </c>
      <c r="B75" s="307" t="s">
        <v>314</v>
      </c>
      <c r="C75" s="308"/>
      <c r="D75" s="113">
        <v>0</v>
      </c>
      <c r="E75" s="115">
        <v>0</v>
      </c>
      <c r="F75" s="114" t="s">
        <v>513</v>
      </c>
      <c r="G75" s="114">
        <v>0</v>
      </c>
      <c r="H75" s="114">
        <v>0</v>
      </c>
      <c r="I75" s="140">
        <v>0</v>
      </c>
      <c r="J75" s="115">
        <v>0</v>
      </c>
      <c r="K75" s="116">
        <v>0</v>
      </c>
    </row>
    <row r="76" spans="1:11" ht="14.1" customHeight="1" x14ac:dyDescent="0.2">
      <c r="A76" s="306">
        <v>91</v>
      </c>
      <c r="B76" s="307" t="s">
        <v>315</v>
      </c>
      <c r="C76" s="308"/>
      <c r="D76" s="113">
        <v>0</v>
      </c>
      <c r="E76" s="115">
        <v>0</v>
      </c>
      <c r="F76" s="114">
        <v>0</v>
      </c>
      <c r="G76" s="114" t="s">
        <v>513</v>
      </c>
      <c r="H76" s="114">
        <v>0</v>
      </c>
      <c r="I76" s="140" t="s">
        <v>513</v>
      </c>
      <c r="J76" s="115" t="s">
        <v>513</v>
      </c>
      <c r="K76" s="116" t="s">
        <v>513</v>
      </c>
    </row>
    <row r="77" spans="1:11" ht="14.1" customHeight="1" x14ac:dyDescent="0.2">
      <c r="A77" s="306">
        <v>92</v>
      </c>
      <c r="B77" s="307" t="s">
        <v>316</v>
      </c>
      <c r="C77" s="308"/>
      <c r="D77" s="113">
        <v>0.5089058524173028</v>
      </c>
      <c r="E77" s="115">
        <v>8</v>
      </c>
      <c r="F77" s="114">
        <v>18</v>
      </c>
      <c r="G77" s="114">
        <v>25</v>
      </c>
      <c r="H77" s="114">
        <v>13</v>
      </c>
      <c r="I77" s="140">
        <v>17</v>
      </c>
      <c r="J77" s="115">
        <v>-9</v>
      </c>
      <c r="K77" s="116">
        <v>-52.941176470588232</v>
      </c>
    </row>
    <row r="78" spans="1:11" ht="14.1" customHeight="1" x14ac:dyDescent="0.2">
      <c r="A78" s="306">
        <v>93</v>
      </c>
      <c r="B78" s="307" t="s">
        <v>317</v>
      </c>
      <c r="C78" s="308"/>
      <c r="D78" s="113">
        <v>0.2544529262086514</v>
      </c>
      <c r="E78" s="115">
        <v>4</v>
      </c>
      <c r="F78" s="114">
        <v>12</v>
      </c>
      <c r="G78" s="114">
        <v>3</v>
      </c>
      <c r="H78" s="114">
        <v>7</v>
      </c>
      <c r="I78" s="140">
        <v>6</v>
      </c>
      <c r="J78" s="115">
        <v>-2</v>
      </c>
      <c r="K78" s="116">
        <v>-33.333333333333336</v>
      </c>
    </row>
    <row r="79" spans="1:11" ht="14.1" customHeight="1" x14ac:dyDescent="0.2">
      <c r="A79" s="306">
        <v>94</v>
      </c>
      <c r="B79" s="307" t="s">
        <v>318</v>
      </c>
      <c r="C79" s="308"/>
      <c r="D79" s="113">
        <v>0</v>
      </c>
      <c r="E79" s="115">
        <v>0</v>
      </c>
      <c r="F79" s="114" t="s">
        <v>513</v>
      </c>
      <c r="G79" s="114">
        <v>8</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t="s">
        <v>513</v>
      </c>
      <c r="E81" s="143" t="s">
        <v>513</v>
      </c>
      <c r="F81" s="144" t="s">
        <v>513</v>
      </c>
      <c r="G81" s="144">
        <v>0</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23867</v>
      </c>
      <c r="C10" s="114">
        <v>13047</v>
      </c>
      <c r="D10" s="114">
        <v>10820</v>
      </c>
      <c r="E10" s="114">
        <v>18910</v>
      </c>
      <c r="F10" s="114">
        <v>4903</v>
      </c>
      <c r="G10" s="114">
        <v>3043</v>
      </c>
      <c r="H10" s="114">
        <v>6350</v>
      </c>
      <c r="I10" s="115">
        <v>5271</v>
      </c>
      <c r="J10" s="114">
        <v>3725</v>
      </c>
      <c r="K10" s="114">
        <v>1546</v>
      </c>
      <c r="L10" s="423">
        <v>1519</v>
      </c>
      <c r="M10" s="424">
        <v>1683</v>
      </c>
    </row>
    <row r="11" spans="1:13" ht="11.1" customHeight="1" x14ac:dyDescent="0.2">
      <c r="A11" s="422" t="s">
        <v>387</v>
      </c>
      <c r="B11" s="115">
        <v>24445</v>
      </c>
      <c r="C11" s="114">
        <v>13539</v>
      </c>
      <c r="D11" s="114">
        <v>10906</v>
      </c>
      <c r="E11" s="114">
        <v>19429</v>
      </c>
      <c r="F11" s="114">
        <v>4965</v>
      </c>
      <c r="G11" s="114">
        <v>3054</v>
      </c>
      <c r="H11" s="114">
        <v>6616</v>
      </c>
      <c r="I11" s="115">
        <v>5365</v>
      </c>
      <c r="J11" s="114">
        <v>3760</v>
      </c>
      <c r="K11" s="114">
        <v>1605</v>
      </c>
      <c r="L11" s="423">
        <v>1552</v>
      </c>
      <c r="M11" s="424">
        <v>1001</v>
      </c>
    </row>
    <row r="12" spans="1:13" ht="11.1" customHeight="1" x14ac:dyDescent="0.2">
      <c r="A12" s="422" t="s">
        <v>388</v>
      </c>
      <c r="B12" s="115">
        <v>24789</v>
      </c>
      <c r="C12" s="114">
        <v>13765</v>
      </c>
      <c r="D12" s="114">
        <v>11024</v>
      </c>
      <c r="E12" s="114">
        <v>19745</v>
      </c>
      <c r="F12" s="114">
        <v>5000</v>
      </c>
      <c r="G12" s="114">
        <v>3214</v>
      </c>
      <c r="H12" s="114">
        <v>6738</v>
      </c>
      <c r="I12" s="115">
        <v>5400</v>
      </c>
      <c r="J12" s="114">
        <v>3765</v>
      </c>
      <c r="K12" s="114">
        <v>1635</v>
      </c>
      <c r="L12" s="423">
        <v>1893</v>
      </c>
      <c r="M12" s="424">
        <v>1594</v>
      </c>
    </row>
    <row r="13" spans="1:13" s="110" customFormat="1" ht="11.1" customHeight="1" x14ac:dyDescent="0.2">
      <c r="A13" s="422" t="s">
        <v>389</v>
      </c>
      <c r="B13" s="115">
        <v>24522</v>
      </c>
      <c r="C13" s="114">
        <v>13435</v>
      </c>
      <c r="D13" s="114">
        <v>11087</v>
      </c>
      <c r="E13" s="114">
        <v>19450</v>
      </c>
      <c r="F13" s="114">
        <v>5032</v>
      </c>
      <c r="G13" s="114">
        <v>3113</v>
      </c>
      <c r="H13" s="114">
        <v>6770</v>
      </c>
      <c r="I13" s="115">
        <v>5278</v>
      </c>
      <c r="J13" s="114">
        <v>3632</v>
      </c>
      <c r="K13" s="114">
        <v>1646</v>
      </c>
      <c r="L13" s="423">
        <v>1088</v>
      </c>
      <c r="M13" s="424">
        <v>1421</v>
      </c>
    </row>
    <row r="14" spans="1:13" ht="15" customHeight="1" x14ac:dyDescent="0.2">
      <c r="A14" s="422" t="s">
        <v>390</v>
      </c>
      <c r="B14" s="115">
        <v>24586</v>
      </c>
      <c r="C14" s="114">
        <v>13532</v>
      </c>
      <c r="D14" s="114">
        <v>11054</v>
      </c>
      <c r="E14" s="114">
        <v>18862</v>
      </c>
      <c r="F14" s="114">
        <v>5710</v>
      </c>
      <c r="G14" s="114">
        <v>3054</v>
      </c>
      <c r="H14" s="114">
        <v>6893</v>
      </c>
      <c r="I14" s="115">
        <v>5249</v>
      </c>
      <c r="J14" s="114">
        <v>3634</v>
      </c>
      <c r="K14" s="114">
        <v>1615</v>
      </c>
      <c r="L14" s="423">
        <v>1741</v>
      </c>
      <c r="M14" s="424">
        <v>1690</v>
      </c>
    </row>
    <row r="15" spans="1:13" ht="11.1" customHeight="1" x14ac:dyDescent="0.2">
      <c r="A15" s="422" t="s">
        <v>387</v>
      </c>
      <c r="B15" s="115">
        <v>24955</v>
      </c>
      <c r="C15" s="114">
        <v>13868</v>
      </c>
      <c r="D15" s="114">
        <v>11087</v>
      </c>
      <c r="E15" s="114">
        <v>19081</v>
      </c>
      <c r="F15" s="114">
        <v>5863</v>
      </c>
      <c r="G15" s="114">
        <v>2969</v>
      </c>
      <c r="H15" s="114">
        <v>7119</v>
      </c>
      <c r="I15" s="115">
        <v>5114</v>
      </c>
      <c r="J15" s="114">
        <v>3483</v>
      </c>
      <c r="K15" s="114">
        <v>1631</v>
      </c>
      <c r="L15" s="423">
        <v>1586</v>
      </c>
      <c r="M15" s="424">
        <v>1225</v>
      </c>
    </row>
    <row r="16" spans="1:13" ht="11.1" customHeight="1" x14ac:dyDescent="0.2">
      <c r="A16" s="422" t="s">
        <v>388</v>
      </c>
      <c r="B16" s="115">
        <v>24952</v>
      </c>
      <c r="C16" s="114">
        <v>13878</v>
      </c>
      <c r="D16" s="114">
        <v>11074</v>
      </c>
      <c r="E16" s="114">
        <v>19082</v>
      </c>
      <c r="F16" s="114">
        <v>5850</v>
      </c>
      <c r="G16" s="114">
        <v>3113</v>
      </c>
      <c r="H16" s="114">
        <v>7157</v>
      </c>
      <c r="I16" s="115">
        <v>5155</v>
      </c>
      <c r="J16" s="114">
        <v>3453</v>
      </c>
      <c r="K16" s="114">
        <v>1702</v>
      </c>
      <c r="L16" s="423">
        <v>2081</v>
      </c>
      <c r="M16" s="424">
        <v>1915</v>
      </c>
    </row>
    <row r="17" spans="1:13" s="110" customFormat="1" ht="11.1" customHeight="1" x14ac:dyDescent="0.2">
      <c r="A17" s="422" t="s">
        <v>389</v>
      </c>
      <c r="B17" s="115">
        <v>24808</v>
      </c>
      <c r="C17" s="114">
        <v>13696</v>
      </c>
      <c r="D17" s="114">
        <v>11112</v>
      </c>
      <c r="E17" s="114">
        <v>18994</v>
      </c>
      <c r="F17" s="114">
        <v>5810</v>
      </c>
      <c r="G17" s="114">
        <v>3023</v>
      </c>
      <c r="H17" s="114">
        <v>7264</v>
      </c>
      <c r="I17" s="115">
        <v>5123</v>
      </c>
      <c r="J17" s="114">
        <v>3436</v>
      </c>
      <c r="K17" s="114">
        <v>1687</v>
      </c>
      <c r="L17" s="423">
        <v>1002</v>
      </c>
      <c r="M17" s="424">
        <v>1302</v>
      </c>
    </row>
    <row r="18" spans="1:13" ht="15" customHeight="1" x14ac:dyDescent="0.2">
      <c r="A18" s="422" t="s">
        <v>391</v>
      </c>
      <c r="B18" s="115">
        <v>24798</v>
      </c>
      <c r="C18" s="114">
        <v>13738</v>
      </c>
      <c r="D18" s="114">
        <v>11060</v>
      </c>
      <c r="E18" s="114">
        <v>18881</v>
      </c>
      <c r="F18" s="114">
        <v>5911</v>
      </c>
      <c r="G18" s="114">
        <v>2953</v>
      </c>
      <c r="H18" s="114">
        <v>7335</v>
      </c>
      <c r="I18" s="115">
        <v>5125</v>
      </c>
      <c r="J18" s="114">
        <v>3472</v>
      </c>
      <c r="K18" s="114">
        <v>1653</v>
      </c>
      <c r="L18" s="423">
        <v>1688</v>
      </c>
      <c r="M18" s="424">
        <v>1714</v>
      </c>
    </row>
    <row r="19" spans="1:13" ht="11.1" customHeight="1" x14ac:dyDescent="0.2">
      <c r="A19" s="422" t="s">
        <v>387</v>
      </c>
      <c r="B19" s="115">
        <v>25019</v>
      </c>
      <c r="C19" s="114">
        <v>13924</v>
      </c>
      <c r="D19" s="114">
        <v>11095</v>
      </c>
      <c r="E19" s="114">
        <v>19026</v>
      </c>
      <c r="F19" s="114">
        <v>5989</v>
      </c>
      <c r="G19" s="114">
        <v>2890</v>
      </c>
      <c r="H19" s="114">
        <v>7541</v>
      </c>
      <c r="I19" s="115">
        <v>5195</v>
      </c>
      <c r="J19" s="114">
        <v>3473</v>
      </c>
      <c r="K19" s="114">
        <v>1722</v>
      </c>
      <c r="L19" s="423">
        <v>1202</v>
      </c>
      <c r="M19" s="424">
        <v>987</v>
      </c>
    </row>
    <row r="20" spans="1:13" ht="11.1" customHeight="1" x14ac:dyDescent="0.2">
      <c r="A20" s="422" t="s">
        <v>388</v>
      </c>
      <c r="B20" s="115">
        <v>25195</v>
      </c>
      <c r="C20" s="114">
        <v>14077</v>
      </c>
      <c r="D20" s="114">
        <v>11118</v>
      </c>
      <c r="E20" s="114">
        <v>19151</v>
      </c>
      <c r="F20" s="114">
        <v>6031</v>
      </c>
      <c r="G20" s="114">
        <v>3113</v>
      </c>
      <c r="H20" s="114">
        <v>7575</v>
      </c>
      <c r="I20" s="115">
        <v>5285</v>
      </c>
      <c r="J20" s="114">
        <v>3475</v>
      </c>
      <c r="K20" s="114">
        <v>1810</v>
      </c>
      <c r="L20" s="423">
        <v>1749</v>
      </c>
      <c r="M20" s="424">
        <v>1560</v>
      </c>
    </row>
    <row r="21" spans="1:13" s="110" customFormat="1" ht="11.1" customHeight="1" x14ac:dyDescent="0.2">
      <c r="A21" s="422" t="s">
        <v>389</v>
      </c>
      <c r="B21" s="115">
        <v>24784</v>
      </c>
      <c r="C21" s="114">
        <v>13635</v>
      </c>
      <c r="D21" s="114">
        <v>11149</v>
      </c>
      <c r="E21" s="114">
        <v>18877</v>
      </c>
      <c r="F21" s="114">
        <v>5907</v>
      </c>
      <c r="G21" s="114">
        <v>2974</v>
      </c>
      <c r="H21" s="114">
        <v>7532</v>
      </c>
      <c r="I21" s="115">
        <v>5361</v>
      </c>
      <c r="J21" s="114">
        <v>3552</v>
      </c>
      <c r="K21" s="114">
        <v>1809</v>
      </c>
      <c r="L21" s="423">
        <v>1054</v>
      </c>
      <c r="M21" s="424">
        <v>1536</v>
      </c>
    </row>
    <row r="22" spans="1:13" ht="15" customHeight="1" x14ac:dyDescent="0.2">
      <c r="A22" s="422" t="s">
        <v>392</v>
      </c>
      <c r="B22" s="115">
        <v>24497</v>
      </c>
      <c r="C22" s="114">
        <v>13496</v>
      </c>
      <c r="D22" s="114">
        <v>11001</v>
      </c>
      <c r="E22" s="114">
        <v>18612</v>
      </c>
      <c r="F22" s="114">
        <v>5870</v>
      </c>
      <c r="G22" s="114">
        <v>2862</v>
      </c>
      <c r="H22" s="114">
        <v>7522</v>
      </c>
      <c r="I22" s="115">
        <v>5359</v>
      </c>
      <c r="J22" s="114">
        <v>3612</v>
      </c>
      <c r="K22" s="114">
        <v>1747</v>
      </c>
      <c r="L22" s="423">
        <v>1297</v>
      </c>
      <c r="M22" s="424">
        <v>1606</v>
      </c>
    </row>
    <row r="23" spans="1:13" ht="11.1" customHeight="1" x14ac:dyDescent="0.2">
      <c r="A23" s="422" t="s">
        <v>387</v>
      </c>
      <c r="B23" s="115">
        <v>24476</v>
      </c>
      <c r="C23" s="114">
        <v>13624</v>
      </c>
      <c r="D23" s="114">
        <v>10852</v>
      </c>
      <c r="E23" s="114">
        <v>18622</v>
      </c>
      <c r="F23" s="114">
        <v>5840</v>
      </c>
      <c r="G23" s="114">
        <v>2743</v>
      </c>
      <c r="H23" s="114">
        <v>7668</v>
      </c>
      <c r="I23" s="115">
        <v>5240</v>
      </c>
      <c r="J23" s="114">
        <v>3490</v>
      </c>
      <c r="K23" s="114">
        <v>1750</v>
      </c>
      <c r="L23" s="423">
        <v>1327</v>
      </c>
      <c r="M23" s="424">
        <v>1193</v>
      </c>
    </row>
    <row r="24" spans="1:13" ht="11.1" customHeight="1" x14ac:dyDescent="0.2">
      <c r="A24" s="422" t="s">
        <v>388</v>
      </c>
      <c r="B24" s="115">
        <v>24940</v>
      </c>
      <c r="C24" s="114">
        <v>13903</v>
      </c>
      <c r="D24" s="114">
        <v>11037</v>
      </c>
      <c r="E24" s="114">
        <v>19049</v>
      </c>
      <c r="F24" s="114">
        <v>5857</v>
      </c>
      <c r="G24" s="114">
        <v>2971</v>
      </c>
      <c r="H24" s="114">
        <v>7838</v>
      </c>
      <c r="I24" s="115">
        <v>5338</v>
      </c>
      <c r="J24" s="114">
        <v>3503</v>
      </c>
      <c r="K24" s="114">
        <v>1835</v>
      </c>
      <c r="L24" s="423">
        <v>1733</v>
      </c>
      <c r="M24" s="424">
        <v>1483</v>
      </c>
    </row>
    <row r="25" spans="1:13" s="110" customFormat="1" ht="11.1" customHeight="1" x14ac:dyDescent="0.2">
      <c r="A25" s="422" t="s">
        <v>389</v>
      </c>
      <c r="B25" s="115">
        <v>24504</v>
      </c>
      <c r="C25" s="114">
        <v>13487</v>
      </c>
      <c r="D25" s="114">
        <v>11017</v>
      </c>
      <c r="E25" s="114">
        <v>18619</v>
      </c>
      <c r="F25" s="114">
        <v>5848</v>
      </c>
      <c r="G25" s="114">
        <v>2840</v>
      </c>
      <c r="H25" s="114">
        <v>7802</v>
      </c>
      <c r="I25" s="115">
        <v>5341</v>
      </c>
      <c r="J25" s="114">
        <v>3480</v>
      </c>
      <c r="K25" s="114">
        <v>1861</v>
      </c>
      <c r="L25" s="423">
        <v>1492</v>
      </c>
      <c r="M25" s="424">
        <v>1955</v>
      </c>
    </row>
    <row r="26" spans="1:13" ht="15" customHeight="1" x14ac:dyDescent="0.2">
      <c r="A26" s="422" t="s">
        <v>393</v>
      </c>
      <c r="B26" s="115">
        <v>24299</v>
      </c>
      <c r="C26" s="114">
        <v>13442</v>
      </c>
      <c r="D26" s="114">
        <v>10857</v>
      </c>
      <c r="E26" s="114">
        <v>18424</v>
      </c>
      <c r="F26" s="114">
        <v>5842</v>
      </c>
      <c r="G26" s="114">
        <v>2737</v>
      </c>
      <c r="H26" s="114">
        <v>7828</v>
      </c>
      <c r="I26" s="115">
        <v>5260</v>
      </c>
      <c r="J26" s="114">
        <v>3451</v>
      </c>
      <c r="K26" s="114">
        <v>1809</v>
      </c>
      <c r="L26" s="423">
        <v>1516</v>
      </c>
      <c r="M26" s="424">
        <v>1742</v>
      </c>
    </row>
    <row r="27" spans="1:13" ht="11.1" customHeight="1" x14ac:dyDescent="0.2">
      <c r="A27" s="422" t="s">
        <v>387</v>
      </c>
      <c r="B27" s="115">
        <v>24438</v>
      </c>
      <c r="C27" s="114">
        <v>13561</v>
      </c>
      <c r="D27" s="114">
        <v>10877</v>
      </c>
      <c r="E27" s="114">
        <v>18524</v>
      </c>
      <c r="F27" s="114">
        <v>5884</v>
      </c>
      <c r="G27" s="114">
        <v>2645</v>
      </c>
      <c r="H27" s="114">
        <v>8004</v>
      </c>
      <c r="I27" s="115">
        <v>5336</v>
      </c>
      <c r="J27" s="114">
        <v>3461</v>
      </c>
      <c r="K27" s="114">
        <v>1875</v>
      </c>
      <c r="L27" s="423">
        <v>1619</v>
      </c>
      <c r="M27" s="424">
        <v>1483</v>
      </c>
    </row>
    <row r="28" spans="1:13" ht="11.1" customHeight="1" x14ac:dyDescent="0.2">
      <c r="A28" s="422" t="s">
        <v>388</v>
      </c>
      <c r="B28" s="115">
        <v>24711</v>
      </c>
      <c r="C28" s="114">
        <v>13658</v>
      </c>
      <c r="D28" s="114">
        <v>11053</v>
      </c>
      <c r="E28" s="114">
        <v>18787</v>
      </c>
      <c r="F28" s="114">
        <v>5923</v>
      </c>
      <c r="G28" s="114">
        <v>2853</v>
      </c>
      <c r="H28" s="114">
        <v>8090</v>
      </c>
      <c r="I28" s="115">
        <v>5355</v>
      </c>
      <c r="J28" s="114">
        <v>3442</v>
      </c>
      <c r="K28" s="114">
        <v>1913</v>
      </c>
      <c r="L28" s="423">
        <v>1869</v>
      </c>
      <c r="M28" s="424">
        <v>1691</v>
      </c>
    </row>
    <row r="29" spans="1:13" s="110" customFormat="1" ht="11.1" customHeight="1" x14ac:dyDescent="0.2">
      <c r="A29" s="422" t="s">
        <v>389</v>
      </c>
      <c r="B29" s="115">
        <v>24195</v>
      </c>
      <c r="C29" s="114">
        <v>13229</v>
      </c>
      <c r="D29" s="114">
        <v>10966</v>
      </c>
      <c r="E29" s="114">
        <v>18272</v>
      </c>
      <c r="F29" s="114">
        <v>5923</v>
      </c>
      <c r="G29" s="114">
        <v>2697</v>
      </c>
      <c r="H29" s="114">
        <v>8007</v>
      </c>
      <c r="I29" s="115">
        <v>5350</v>
      </c>
      <c r="J29" s="114">
        <v>3467</v>
      </c>
      <c r="K29" s="114">
        <v>1883</v>
      </c>
      <c r="L29" s="423">
        <v>851</v>
      </c>
      <c r="M29" s="424">
        <v>1395</v>
      </c>
    </row>
    <row r="30" spans="1:13" ht="15" customHeight="1" x14ac:dyDescent="0.2">
      <c r="A30" s="422" t="s">
        <v>394</v>
      </c>
      <c r="B30" s="115">
        <v>24365</v>
      </c>
      <c r="C30" s="114">
        <v>13315</v>
      </c>
      <c r="D30" s="114">
        <v>11050</v>
      </c>
      <c r="E30" s="114">
        <v>18367</v>
      </c>
      <c r="F30" s="114">
        <v>5998</v>
      </c>
      <c r="G30" s="114">
        <v>2623</v>
      </c>
      <c r="H30" s="114">
        <v>8144</v>
      </c>
      <c r="I30" s="115">
        <v>5229</v>
      </c>
      <c r="J30" s="114">
        <v>3347</v>
      </c>
      <c r="K30" s="114">
        <v>1882</v>
      </c>
      <c r="L30" s="423">
        <v>1725</v>
      </c>
      <c r="M30" s="424">
        <v>1593</v>
      </c>
    </row>
    <row r="31" spans="1:13" ht="11.1" customHeight="1" x14ac:dyDescent="0.2">
      <c r="A31" s="422" t="s">
        <v>387</v>
      </c>
      <c r="B31" s="115">
        <v>24691</v>
      </c>
      <c r="C31" s="114">
        <v>13555</v>
      </c>
      <c r="D31" s="114">
        <v>11136</v>
      </c>
      <c r="E31" s="114">
        <v>18571</v>
      </c>
      <c r="F31" s="114">
        <v>6120</v>
      </c>
      <c r="G31" s="114">
        <v>2572</v>
      </c>
      <c r="H31" s="114">
        <v>8321</v>
      </c>
      <c r="I31" s="115">
        <v>5268</v>
      </c>
      <c r="J31" s="114">
        <v>3318</v>
      </c>
      <c r="K31" s="114">
        <v>1950</v>
      </c>
      <c r="L31" s="423">
        <v>1295</v>
      </c>
      <c r="M31" s="424">
        <v>962</v>
      </c>
    </row>
    <row r="32" spans="1:13" ht="11.1" customHeight="1" x14ac:dyDescent="0.2">
      <c r="A32" s="422" t="s">
        <v>388</v>
      </c>
      <c r="B32" s="115">
        <v>25119</v>
      </c>
      <c r="C32" s="114">
        <v>13811</v>
      </c>
      <c r="D32" s="114">
        <v>11308</v>
      </c>
      <c r="E32" s="114">
        <v>18910</v>
      </c>
      <c r="F32" s="114">
        <v>6209</v>
      </c>
      <c r="G32" s="114">
        <v>2816</v>
      </c>
      <c r="H32" s="114">
        <v>8440</v>
      </c>
      <c r="I32" s="115">
        <v>5191</v>
      </c>
      <c r="J32" s="114">
        <v>3259</v>
      </c>
      <c r="K32" s="114">
        <v>1932</v>
      </c>
      <c r="L32" s="423">
        <v>1956</v>
      </c>
      <c r="M32" s="424">
        <v>1580</v>
      </c>
    </row>
    <row r="33" spans="1:13" s="110" customFormat="1" ht="11.1" customHeight="1" x14ac:dyDescent="0.2">
      <c r="A33" s="422" t="s">
        <v>389</v>
      </c>
      <c r="B33" s="115">
        <v>24767</v>
      </c>
      <c r="C33" s="114">
        <v>13509</v>
      </c>
      <c r="D33" s="114">
        <v>11258</v>
      </c>
      <c r="E33" s="114">
        <v>18585</v>
      </c>
      <c r="F33" s="114">
        <v>6182</v>
      </c>
      <c r="G33" s="114">
        <v>2697</v>
      </c>
      <c r="H33" s="114">
        <v>8381</v>
      </c>
      <c r="I33" s="115">
        <v>5192</v>
      </c>
      <c r="J33" s="114">
        <v>3282</v>
      </c>
      <c r="K33" s="114">
        <v>1910</v>
      </c>
      <c r="L33" s="423">
        <v>980</v>
      </c>
      <c r="M33" s="424">
        <v>1362</v>
      </c>
    </row>
    <row r="34" spans="1:13" ht="15" customHeight="1" x14ac:dyDescent="0.2">
      <c r="A34" s="422" t="s">
        <v>395</v>
      </c>
      <c r="B34" s="115">
        <v>24823</v>
      </c>
      <c r="C34" s="114">
        <v>13596</v>
      </c>
      <c r="D34" s="114">
        <v>11227</v>
      </c>
      <c r="E34" s="114">
        <v>18610</v>
      </c>
      <c r="F34" s="114">
        <v>6213</v>
      </c>
      <c r="G34" s="114">
        <v>2627</v>
      </c>
      <c r="H34" s="114">
        <v>8490</v>
      </c>
      <c r="I34" s="115">
        <v>5128</v>
      </c>
      <c r="J34" s="114">
        <v>3223</v>
      </c>
      <c r="K34" s="114">
        <v>1905</v>
      </c>
      <c r="L34" s="423">
        <v>1773</v>
      </c>
      <c r="M34" s="424">
        <v>1730</v>
      </c>
    </row>
    <row r="35" spans="1:13" ht="11.1" customHeight="1" x14ac:dyDescent="0.2">
      <c r="A35" s="422" t="s">
        <v>387</v>
      </c>
      <c r="B35" s="115">
        <v>25067</v>
      </c>
      <c r="C35" s="114">
        <v>13857</v>
      </c>
      <c r="D35" s="114">
        <v>11210</v>
      </c>
      <c r="E35" s="114">
        <v>18781</v>
      </c>
      <c r="F35" s="114">
        <v>6286</v>
      </c>
      <c r="G35" s="114">
        <v>2556</v>
      </c>
      <c r="H35" s="114">
        <v>8641</v>
      </c>
      <c r="I35" s="115">
        <v>5180</v>
      </c>
      <c r="J35" s="114">
        <v>3205</v>
      </c>
      <c r="K35" s="114">
        <v>1975</v>
      </c>
      <c r="L35" s="423">
        <v>1255</v>
      </c>
      <c r="M35" s="424">
        <v>1008</v>
      </c>
    </row>
    <row r="36" spans="1:13" ht="11.1" customHeight="1" x14ac:dyDescent="0.2">
      <c r="A36" s="422" t="s">
        <v>388</v>
      </c>
      <c r="B36" s="115">
        <v>25557</v>
      </c>
      <c r="C36" s="114">
        <v>14119</v>
      </c>
      <c r="D36" s="114">
        <v>11438</v>
      </c>
      <c r="E36" s="114">
        <v>19201</v>
      </c>
      <c r="F36" s="114">
        <v>6356</v>
      </c>
      <c r="G36" s="114">
        <v>2861</v>
      </c>
      <c r="H36" s="114">
        <v>8764</v>
      </c>
      <c r="I36" s="115">
        <v>5162</v>
      </c>
      <c r="J36" s="114">
        <v>3177</v>
      </c>
      <c r="K36" s="114">
        <v>1985</v>
      </c>
      <c r="L36" s="423">
        <v>2697</v>
      </c>
      <c r="M36" s="424">
        <v>2237</v>
      </c>
    </row>
    <row r="37" spans="1:13" s="110" customFormat="1" ht="11.1" customHeight="1" x14ac:dyDescent="0.2">
      <c r="A37" s="422" t="s">
        <v>389</v>
      </c>
      <c r="B37" s="115">
        <v>25303</v>
      </c>
      <c r="C37" s="114">
        <v>13888</v>
      </c>
      <c r="D37" s="114">
        <v>11415</v>
      </c>
      <c r="E37" s="114">
        <v>18941</v>
      </c>
      <c r="F37" s="114">
        <v>6362</v>
      </c>
      <c r="G37" s="114">
        <v>2777</v>
      </c>
      <c r="H37" s="114">
        <v>8787</v>
      </c>
      <c r="I37" s="115">
        <v>5222</v>
      </c>
      <c r="J37" s="114">
        <v>3193</v>
      </c>
      <c r="K37" s="114">
        <v>2029</v>
      </c>
      <c r="L37" s="423">
        <v>950</v>
      </c>
      <c r="M37" s="424">
        <v>1215</v>
      </c>
    </row>
    <row r="38" spans="1:13" ht="15" customHeight="1" x14ac:dyDescent="0.2">
      <c r="A38" s="425" t="s">
        <v>396</v>
      </c>
      <c r="B38" s="115">
        <v>25306</v>
      </c>
      <c r="C38" s="114">
        <v>13929</v>
      </c>
      <c r="D38" s="114">
        <v>11377</v>
      </c>
      <c r="E38" s="114">
        <v>18959</v>
      </c>
      <c r="F38" s="114">
        <v>6347</v>
      </c>
      <c r="G38" s="114">
        <v>2692</v>
      </c>
      <c r="H38" s="114">
        <v>8880</v>
      </c>
      <c r="I38" s="115">
        <v>5175</v>
      </c>
      <c r="J38" s="114">
        <v>3160</v>
      </c>
      <c r="K38" s="114">
        <v>2015</v>
      </c>
      <c r="L38" s="423">
        <v>1659</v>
      </c>
      <c r="M38" s="424">
        <v>1643</v>
      </c>
    </row>
    <row r="39" spans="1:13" ht="11.1" customHeight="1" x14ac:dyDescent="0.2">
      <c r="A39" s="422" t="s">
        <v>387</v>
      </c>
      <c r="B39" s="115">
        <v>25583</v>
      </c>
      <c r="C39" s="114">
        <v>14121</v>
      </c>
      <c r="D39" s="114">
        <v>11462</v>
      </c>
      <c r="E39" s="114">
        <v>19100</v>
      </c>
      <c r="F39" s="114">
        <v>6483</v>
      </c>
      <c r="G39" s="114">
        <v>2623</v>
      </c>
      <c r="H39" s="114">
        <v>9120</v>
      </c>
      <c r="I39" s="115">
        <v>5224</v>
      </c>
      <c r="J39" s="114">
        <v>3165</v>
      </c>
      <c r="K39" s="114">
        <v>2059</v>
      </c>
      <c r="L39" s="423">
        <v>1236</v>
      </c>
      <c r="M39" s="424">
        <v>991</v>
      </c>
    </row>
    <row r="40" spans="1:13" ht="11.1" customHeight="1" x14ac:dyDescent="0.2">
      <c r="A40" s="425" t="s">
        <v>388</v>
      </c>
      <c r="B40" s="115">
        <v>25921</v>
      </c>
      <c r="C40" s="114">
        <v>14331</v>
      </c>
      <c r="D40" s="114">
        <v>11590</v>
      </c>
      <c r="E40" s="114">
        <v>19360</v>
      </c>
      <c r="F40" s="114">
        <v>6561</v>
      </c>
      <c r="G40" s="114">
        <v>2841</v>
      </c>
      <c r="H40" s="114">
        <v>9223</v>
      </c>
      <c r="I40" s="115">
        <v>5197</v>
      </c>
      <c r="J40" s="114">
        <v>3103</v>
      </c>
      <c r="K40" s="114">
        <v>2094</v>
      </c>
      <c r="L40" s="423">
        <v>2017</v>
      </c>
      <c r="M40" s="424">
        <v>1728</v>
      </c>
    </row>
    <row r="41" spans="1:13" s="110" customFormat="1" ht="11.1" customHeight="1" x14ac:dyDescent="0.2">
      <c r="A41" s="422" t="s">
        <v>389</v>
      </c>
      <c r="B41" s="115">
        <v>25682</v>
      </c>
      <c r="C41" s="114">
        <v>14056</v>
      </c>
      <c r="D41" s="114">
        <v>11626</v>
      </c>
      <c r="E41" s="114">
        <v>19100</v>
      </c>
      <c r="F41" s="114">
        <v>6582</v>
      </c>
      <c r="G41" s="114">
        <v>2771</v>
      </c>
      <c r="H41" s="114">
        <v>9220</v>
      </c>
      <c r="I41" s="115">
        <v>5294</v>
      </c>
      <c r="J41" s="114">
        <v>3150</v>
      </c>
      <c r="K41" s="114">
        <v>2144</v>
      </c>
      <c r="L41" s="423">
        <v>1092</v>
      </c>
      <c r="M41" s="424">
        <v>1338</v>
      </c>
    </row>
    <row r="42" spans="1:13" ht="15" customHeight="1" x14ac:dyDescent="0.2">
      <c r="A42" s="422" t="s">
        <v>397</v>
      </c>
      <c r="B42" s="115">
        <v>25740</v>
      </c>
      <c r="C42" s="114">
        <v>14086</v>
      </c>
      <c r="D42" s="114">
        <v>11654</v>
      </c>
      <c r="E42" s="114">
        <v>19122</v>
      </c>
      <c r="F42" s="114">
        <v>6618</v>
      </c>
      <c r="G42" s="114">
        <v>2686</v>
      </c>
      <c r="H42" s="114">
        <v>9320</v>
      </c>
      <c r="I42" s="115">
        <v>5256</v>
      </c>
      <c r="J42" s="114">
        <v>3156</v>
      </c>
      <c r="K42" s="114">
        <v>2100</v>
      </c>
      <c r="L42" s="423">
        <v>1591</v>
      </c>
      <c r="M42" s="424">
        <v>1540</v>
      </c>
    </row>
    <row r="43" spans="1:13" ht="11.1" customHeight="1" x14ac:dyDescent="0.2">
      <c r="A43" s="422" t="s">
        <v>387</v>
      </c>
      <c r="B43" s="115">
        <v>25901</v>
      </c>
      <c r="C43" s="114">
        <v>14275</v>
      </c>
      <c r="D43" s="114">
        <v>11626</v>
      </c>
      <c r="E43" s="114">
        <v>19219</v>
      </c>
      <c r="F43" s="114">
        <v>6682</v>
      </c>
      <c r="G43" s="114">
        <v>2642</v>
      </c>
      <c r="H43" s="114">
        <v>9544</v>
      </c>
      <c r="I43" s="115">
        <v>5353</v>
      </c>
      <c r="J43" s="114">
        <v>3188</v>
      </c>
      <c r="K43" s="114">
        <v>2165</v>
      </c>
      <c r="L43" s="423">
        <v>1204</v>
      </c>
      <c r="M43" s="424">
        <v>1049</v>
      </c>
    </row>
    <row r="44" spans="1:13" ht="11.1" customHeight="1" x14ac:dyDescent="0.2">
      <c r="A44" s="422" t="s">
        <v>388</v>
      </c>
      <c r="B44" s="115">
        <v>26273</v>
      </c>
      <c r="C44" s="114">
        <v>14507</v>
      </c>
      <c r="D44" s="114">
        <v>11766</v>
      </c>
      <c r="E44" s="114">
        <v>19512</v>
      </c>
      <c r="F44" s="114">
        <v>6761</v>
      </c>
      <c r="G44" s="114">
        <v>2853</v>
      </c>
      <c r="H44" s="114">
        <v>9665</v>
      </c>
      <c r="I44" s="115">
        <v>5346</v>
      </c>
      <c r="J44" s="114">
        <v>3184</v>
      </c>
      <c r="K44" s="114">
        <v>2162</v>
      </c>
      <c r="L44" s="423">
        <v>1974</v>
      </c>
      <c r="M44" s="424">
        <v>1620</v>
      </c>
    </row>
    <row r="45" spans="1:13" s="110" customFormat="1" ht="11.1" customHeight="1" x14ac:dyDescent="0.2">
      <c r="A45" s="422" t="s">
        <v>389</v>
      </c>
      <c r="B45" s="115">
        <v>26065</v>
      </c>
      <c r="C45" s="114">
        <v>14291</v>
      </c>
      <c r="D45" s="114">
        <v>11774</v>
      </c>
      <c r="E45" s="114">
        <v>19302</v>
      </c>
      <c r="F45" s="114">
        <v>6763</v>
      </c>
      <c r="G45" s="114">
        <v>2784</v>
      </c>
      <c r="H45" s="114">
        <v>9642</v>
      </c>
      <c r="I45" s="115">
        <v>5392</v>
      </c>
      <c r="J45" s="114">
        <v>3214</v>
      </c>
      <c r="K45" s="114">
        <v>2178</v>
      </c>
      <c r="L45" s="423">
        <v>1020</v>
      </c>
      <c r="M45" s="424">
        <v>1250</v>
      </c>
    </row>
    <row r="46" spans="1:13" ht="15" customHeight="1" x14ac:dyDescent="0.2">
      <c r="A46" s="422" t="s">
        <v>398</v>
      </c>
      <c r="B46" s="115">
        <v>25948</v>
      </c>
      <c r="C46" s="114">
        <v>14272</v>
      </c>
      <c r="D46" s="114">
        <v>11676</v>
      </c>
      <c r="E46" s="114">
        <v>19207</v>
      </c>
      <c r="F46" s="114">
        <v>6741</v>
      </c>
      <c r="G46" s="114">
        <v>2707</v>
      </c>
      <c r="H46" s="114">
        <v>9682</v>
      </c>
      <c r="I46" s="115">
        <v>5428</v>
      </c>
      <c r="J46" s="114">
        <v>3234</v>
      </c>
      <c r="K46" s="114">
        <v>2194</v>
      </c>
      <c r="L46" s="423">
        <v>1695</v>
      </c>
      <c r="M46" s="424">
        <v>1825</v>
      </c>
    </row>
    <row r="47" spans="1:13" ht="11.1" customHeight="1" x14ac:dyDescent="0.2">
      <c r="A47" s="422" t="s">
        <v>387</v>
      </c>
      <c r="B47" s="115">
        <v>26000</v>
      </c>
      <c r="C47" s="114">
        <v>14301</v>
      </c>
      <c r="D47" s="114">
        <v>11699</v>
      </c>
      <c r="E47" s="114">
        <v>19184</v>
      </c>
      <c r="F47" s="114">
        <v>6816</v>
      </c>
      <c r="G47" s="114">
        <v>2631</v>
      </c>
      <c r="H47" s="114">
        <v>9831</v>
      </c>
      <c r="I47" s="115">
        <v>5443</v>
      </c>
      <c r="J47" s="114">
        <v>3180</v>
      </c>
      <c r="K47" s="114">
        <v>2263</v>
      </c>
      <c r="L47" s="423">
        <v>1188</v>
      </c>
      <c r="M47" s="424">
        <v>1138</v>
      </c>
    </row>
    <row r="48" spans="1:13" ht="11.1" customHeight="1" x14ac:dyDescent="0.2">
      <c r="A48" s="422" t="s">
        <v>388</v>
      </c>
      <c r="B48" s="115">
        <v>26124</v>
      </c>
      <c r="C48" s="114">
        <v>14280</v>
      </c>
      <c r="D48" s="114">
        <v>11844</v>
      </c>
      <c r="E48" s="114">
        <v>19248</v>
      </c>
      <c r="F48" s="114">
        <v>6876</v>
      </c>
      <c r="G48" s="114">
        <v>2762</v>
      </c>
      <c r="H48" s="114">
        <v>9914</v>
      </c>
      <c r="I48" s="115">
        <v>5518</v>
      </c>
      <c r="J48" s="114">
        <v>3169</v>
      </c>
      <c r="K48" s="114">
        <v>2349</v>
      </c>
      <c r="L48" s="423">
        <v>1829</v>
      </c>
      <c r="M48" s="424">
        <v>1797</v>
      </c>
    </row>
    <row r="49" spans="1:17" s="110" customFormat="1" ht="11.1" customHeight="1" x14ac:dyDescent="0.2">
      <c r="A49" s="422" t="s">
        <v>389</v>
      </c>
      <c r="B49" s="115">
        <v>25395</v>
      </c>
      <c r="C49" s="114">
        <v>13740</v>
      </c>
      <c r="D49" s="114">
        <v>11655</v>
      </c>
      <c r="E49" s="114">
        <v>18583</v>
      </c>
      <c r="F49" s="114">
        <v>6812</v>
      </c>
      <c r="G49" s="114">
        <v>2641</v>
      </c>
      <c r="H49" s="114">
        <v>9651</v>
      </c>
      <c r="I49" s="115">
        <v>5544</v>
      </c>
      <c r="J49" s="114">
        <v>3199</v>
      </c>
      <c r="K49" s="114">
        <v>2345</v>
      </c>
      <c r="L49" s="423">
        <v>928</v>
      </c>
      <c r="M49" s="424">
        <v>1646</v>
      </c>
    </row>
    <row r="50" spans="1:17" ht="15" customHeight="1" x14ac:dyDescent="0.2">
      <c r="A50" s="422" t="s">
        <v>399</v>
      </c>
      <c r="B50" s="143">
        <v>25574</v>
      </c>
      <c r="C50" s="144">
        <v>13882</v>
      </c>
      <c r="D50" s="144">
        <v>11692</v>
      </c>
      <c r="E50" s="144">
        <v>18716</v>
      </c>
      <c r="F50" s="144">
        <v>6858</v>
      </c>
      <c r="G50" s="144">
        <v>2583</v>
      </c>
      <c r="H50" s="144">
        <v>9801</v>
      </c>
      <c r="I50" s="143">
        <v>5377</v>
      </c>
      <c r="J50" s="144">
        <v>3121</v>
      </c>
      <c r="K50" s="144">
        <v>2256</v>
      </c>
      <c r="L50" s="426">
        <v>1679</v>
      </c>
      <c r="M50" s="427">
        <v>1572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-1.4413442269153691</v>
      </c>
      <c r="C6" s="480">
        <f>'Tabelle 3.3'!J11</f>
        <v>-0.93957258658806186</v>
      </c>
      <c r="D6" s="481">
        <f t="shared" ref="D6:E9" si="0">IF(OR(AND(B6&gt;=-50,B6&lt;=50),ISNUMBER(B6)=FALSE),B6,"")</f>
        <v>-1.4413442269153691</v>
      </c>
      <c r="E6" s="481">
        <f t="shared" si="0"/>
        <v>-0.93957258658806186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-1.4413442269153691</v>
      </c>
      <c r="C14" s="480">
        <f>'Tabelle 3.3'!J11</f>
        <v>-0.93957258658806186</v>
      </c>
      <c r="D14" s="481">
        <f>IF(OR(AND(B14&gt;=-50,B14&lt;=50),ISNUMBER(B14)=FALSE),B14,"")</f>
        <v>-1.4413442269153691</v>
      </c>
      <c r="E14" s="481">
        <f>IF(OR(AND(C14&gt;=-50,C14&lt;=50),ISNUMBER(C14)=FALSE),C14,"")</f>
        <v>-0.93957258658806186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1.3274336283185841</v>
      </c>
      <c r="C15" s="480">
        <f>'Tabelle 3.3'!J12</f>
        <v>17.721518987341771</v>
      </c>
      <c r="D15" s="481">
        <f t="shared" ref="D15:E45" si="3">IF(OR(AND(B15&gt;=-50,B15&lt;=50),ISNUMBER(B15)=FALSE),B15,"")</f>
        <v>1.3274336283185841</v>
      </c>
      <c r="E15" s="481">
        <f t="shared" si="3"/>
        <v>17.721518987341771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-0.71942446043165464</v>
      </c>
      <c r="C16" s="480">
        <f>'Tabelle 3.3'!J13</f>
        <v>22.580645161290324</v>
      </c>
      <c r="D16" s="481">
        <f t="shared" si="3"/>
        <v>-0.71942446043165464</v>
      </c>
      <c r="E16" s="481">
        <f t="shared" si="3"/>
        <v>22.580645161290324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-4.6858183624472227</v>
      </c>
      <c r="C17" s="480">
        <f>'Tabelle 3.3'!J14</f>
        <v>-7.0688030160226205</v>
      </c>
      <c r="D17" s="481">
        <f t="shared" si="3"/>
        <v>-4.6858183624472227</v>
      </c>
      <c r="E17" s="481">
        <f t="shared" si="3"/>
        <v>-7.0688030160226205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3.4156594850236468</v>
      </c>
      <c r="C18" s="480">
        <f>'Tabelle 3.3'!J15</f>
        <v>0.7407407407407407</v>
      </c>
      <c r="D18" s="481">
        <f t="shared" si="3"/>
        <v>3.4156594850236468</v>
      </c>
      <c r="E18" s="481">
        <f t="shared" si="3"/>
        <v>0.7407407407407407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-12.947143619861185</v>
      </c>
      <c r="C19" s="480">
        <f>'Tabelle 3.3'!J16</f>
        <v>-13.289036544850498</v>
      </c>
      <c r="D19" s="481">
        <f t="shared" si="3"/>
        <v>-12.947143619861185</v>
      </c>
      <c r="E19" s="481">
        <f t="shared" si="3"/>
        <v>-13.289036544850498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-2.2706065318818038</v>
      </c>
      <c r="C20" s="480">
        <f>'Tabelle 3.3'!J17</f>
        <v>-7.5510204081632653</v>
      </c>
      <c r="D20" s="481">
        <f t="shared" si="3"/>
        <v>-2.2706065318818038</v>
      </c>
      <c r="E20" s="481">
        <f t="shared" si="3"/>
        <v>-7.5510204081632653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1.8584070796460177</v>
      </c>
      <c r="C21" s="480">
        <f>'Tabelle 3.3'!J18</f>
        <v>1.9607843137254901</v>
      </c>
      <c r="D21" s="481">
        <f t="shared" si="3"/>
        <v>1.8584070796460177</v>
      </c>
      <c r="E21" s="481">
        <f t="shared" si="3"/>
        <v>1.9607843137254901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-0.18846588767433095</v>
      </c>
      <c r="C22" s="480">
        <f>'Tabelle 3.3'!J19</f>
        <v>0.98176718092566617</v>
      </c>
      <c r="D22" s="481">
        <f t="shared" si="3"/>
        <v>-0.18846588767433095</v>
      </c>
      <c r="E22" s="481">
        <f t="shared" si="3"/>
        <v>0.98176718092566617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-0.24213075060532688</v>
      </c>
      <c r="C23" s="480">
        <f>'Tabelle 3.3'!J20</f>
        <v>0</v>
      </c>
      <c r="D23" s="481">
        <f t="shared" si="3"/>
        <v>-0.24213075060532688</v>
      </c>
      <c r="E23" s="481">
        <f t="shared" si="3"/>
        <v>0</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8.7064676616915424</v>
      </c>
      <c r="C24" s="480">
        <f>'Tabelle 3.3'!J21</f>
        <v>-1.5170670037926675</v>
      </c>
      <c r="D24" s="481">
        <f t="shared" si="3"/>
        <v>8.7064676616915424</v>
      </c>
      <c r="E24" s="481">
        <f t="shared" si="3"/>
        <v>-1.5170670037926675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-3.5010940919037199</v>
      </c>
      <c r="C26" s="480">
        <f>'Tabelle 3.3'!J23</f>
        <v>17.391304347826086</v>
      </c>
      <c r="D26" s="481">
        <f t="shared" si="3"/>
        <v>-3.5010940919037199</v>
      </c>
      <c r="E26" s="481">
        <f t="shared" si="3"/>
        <v>17.391304347826086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4.378109452736318</v>
      </c>
      <c r="C27" s="480">
        <f>'Tabelle 3.3'!J24</f>
        <v>2.4663677130044843</v>
      </c>
      <c r="D27" s="481">
        <f t="shared" si="3"/>
        <v>4.378109452736318</v>
      </c>
      <c r="E27" s="481">
        <f t="shared" si="3"/>
        <v>2.4663677130044843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3.542234332425068</v>
      </c>
      <c r="C28" s="480">
        <f>'Tabelle 3.3'!J25</f>
        <v>-1.3636363636363635</v>
      </c>
      <c r="D28" s="481">
        <f t="shared" si="3"/>
        <v>3.542234332425068</v>
      </c>
      <c r="E28" s="481">
        <f t="shared" si="3"/>
        <v>-1.3636363636363635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2.1329987452948558</v>
      </c>
      <c r="C30" s="480">
        <f>'Tabelle 3.3'!J27</f>
        <v>18</v>
      </c>
      <c r="D30" s="481">
        <f t="shared" si="3"/>
        <v>2.1329987452948558</v>
      </c>
      <c r="E30" s="481">
        <f t="shared" si="3"/>
        <v>18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0.82508250825082508</v>
      </c>
      <c r="C31" s="480">
        <f>'Tabelle 3.3'!J28</f>
        <v>0</v>
      </c>
      <c r="D31" s="481">
        <f t="shared" si="3"/>
        <v>0.82508250825082508</v>
      </c>
      <c r="E31" s="481">
        <f t="shared" si="3"/>
        <v>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1.8745493871665464</v>
      </c>
      <c r="C32" s="480">
        <f>'Tabelle 3.3'!J29</f>
        <v>2.6022304832713754</v>
      </c>
      <c r="D32" s="481">
        <f t="shared" si="3"/>
        <v>1.8745493871665464</v>
      </c>
      <c r="E32" s="481">
        <f t="shared" si="3"/>
        <v>2.6022304832713754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1.3301088270858525</v>
      </c>
      <c r="C33" s="480">
        <f>'Tabelle 3.3'!J30</f>
        <v>0</v>
      </c>
      <c r="D33" s="481">
        <f t="shared" si="3"/>
        <v>1.3301088270858525</v>
      </c>
      <c r="E33" s="481">
        <f t="shared" si="3"/>
        <v>0</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4.8824593128390594</v>
      </c>
      <c r="C34" s="480">
        <f>'Tabelle 3.3'!J31</f>
        <v>-1.6260162601626016</v>
      </c>
      <c r="D34" s="481">
        <f t="shared" si="3"/>
        <v>4.8824593128390594</v>
      </c>
      <c r="E34" s="481">
        <f t="shared" si="3"/>
        <v>-1.6260162601626016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1.3274336283185841</v>
      </c>
      <c r="C37" s="480">
        <f>'Tabelle 3.3'!J34</f>
        <v>17.721518987341771</v>
      </c>
      <c r="D37" s="481">
        <f t="shared" si="3"/>
        <v>1.3274336283185841</v>
      </c>
      <c r="E37" s="481">
        <f t="shared" si="3"/>
        <v>17.721518987341771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-3.9883763167453687</v>
      </c>
      <c r="C38" s="480">
        <f>'Tabelle 3.3'!J35</f>
        <v>-4.9382716049382713</v>
      </c>
      <c r="D38" s="481">
        <f t="shared" si="3"/>
        <v>-3.9883763167453687</v>
      </c>
      <c r="E38" s="481">
        <f t="shared" si="3"/>
        <v>-4.9382716049382713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1.4384879150288534</v>
      </c>
      <c r="C39" s="480">
        <f>'Tabelle 3.3'!J36</f>
        <v>-2.4673081667900321E-2</v>
      </c>
      <c r="D39" s="481">
        <f t="shared" si="3"/>
        <v>1.4384879150288534</v>
      </c>
      <c r="E39" s="481">
        <f t="shared" si="3"/>
        <v>-2.4673081667900321E-2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1.4384879150288534</v>
      </c>
      <c r="C45" s="480">
        <f>'Tabelle 3.3'!J36</f>
        <v>-2.4673081667900321E-2</v>
      </c>
      <c r="D45" s="481">
        <f t="shared" si="3"/>
        <v>1.4384879150288534</v>
      </c>
      <c r="E45" s="481">
        <f t="shared" si="3"/>
        <v>-2.4673081667900321E-2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24299</v>
      </c>
      <c r="C51" s="487">
        <v>3451</v>
      </c>
      <c r="D51" s="487">
        <v>1809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24438</v>
      </c>
      <c r="C52" s="487">
        <v>3461</v>
      </c>
      <c r="D52" s="487">
        <v>1875</v>
      </c>
      <c r="E52" s="488">
        <f t="shared" ref="E52:G70" si="11">IF($A$51=37802,IF(COUNTBLANK(B$51:B$70)&gt;0,#N/A,B52/B$51*100),IF(COUNTBLANK(B$51:B$75)&gt;0,#N/A,B52/B$51*100))</f>
        <v>100.57204000164617</v>
      </c>
      <c r="F52" s="488">
        <f t="shared" si="11"/>
        <v>100.28977108084614</v>
      </c>
      <c r="G52" s="488">
        <f t="shared" si="11"/>
        <v>103.64842454394693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24711</v>
      </c>
      <c r="C53" s="487">
        <v>3442</v>
      </c>
      <c r="D53" s="487">
        <v>1913</v>
      </c>
      <c r="E53" s="488">
        <f t="shared" si="11"/>
        <v>101.695543026462</v>
      </c>
      <c r="F53" s="488">
        <f t="shared" si="11"/>
        <v>99.739206027238481</v>
      </c>
      <c r="G53" s="488">
        <f t="shared" si="11"/>
        <v>105.74903261470425</v>
      </c>
      <c r="H53" s="489">
        <f>IF(ISERROR(L53)=TRUE,IF(MONTH(A53)=MONTH(MAX(A$51:A$75)),A53,""),"")</f>
        <v>41883</v>
      </c>
      <c r="I53" s="488">
        <f t="shared" si="12"/>
        <v>101.695543026462</v>
      </c>
      <c r="J53" s="488">
        <f t="shared" si="10"/>
        <v>99.739206027238481</v>
      </c>
      <c r="K53" s="488">
        <f t="shared" si="10"/>
        <v>105.74903261470425</v>
      </c>
      <c r="L53" s="488" t="e">
        <f t="shared" si="13"/>
        <v>#N/A</v>
      </c>
    </row>
    <row r="54" spans="1:14" ht="15" customHeight="1" x14ac:dyDescent="0.2">
      <c r="A54" s="490" t="s">
        <v>462</v>
      </c>
      <c r="B54" s="487">
        <v>24195</v>
      </c>
      <c r="C54" s="487">
        <v>3467</v>
      </c>
      <c r="D54" s="487">
        <v>1883</v>
      </c>
      <c r="E54" s="488">
        <f t="shared" si="11"/>
        <v>99.571998847689201</v>
      </c>
      <c r="F54" s="488">
        <f t="shared" si="11"/>
        <v>100.4636337293538</v>
      </c>
      <c r="G54" s="488">
        <f t="shared" si="11"/>
        <v>104.09065782200111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24365</v>
      </c>
      <c r="C55" s="487">
        <v>3347</v>
      </c>
      <c r="D55" s="487">
        <v>1882</v>
      </c>
      <c r="E55" s="488">
        <f t="shared" si="11"/>
        <v>100.27161611588954</v>
      </c>
      <c r="F55" s="488">
        <f t="shared" si="11"/>
        <v>96.98638075920023</v>
      </c>
      <c r="G55" s="488">
        <f t="shared" si="11"/>
        <v>104.03537866224433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24691</v>
      </c>
      <c r="C56" s="487">
        <v>3318</v>
      </c>
      <c r="D56" s="487">
        <v>1950</v>
      </c>
      <c r="E56" s="488">
        <f t="shared" si="11"/>
        <v>101.61323511255607</v>
      </c>
      <c r="F56" s="488">
        <f t="shared" si="11"/>
        <v>96.146044624746452</v>
      </c>
      <c r="G56" s="488">
        <f t="shared" si="11"/>
        <v>107.7943615257048</v>
      </c>
      <c r="H56" s="489" t="str">
        <f t="shared" si="14"/>
        <v/>
      </c>
      <c r="I56" s="488" t="str">
        <f t="shared" si="12"/>
        <v/>
      </c>
      <c r="J56" s="488" t="str">
        <f t="shared" si="10"/>
        <v/>
      </c>
      <c r="K56" s="488" t="str">
        <f t="shared" si="10"/>
        <v/>
      </c>
      <c r="L56" s="488" t="e">
        <f t="shared" si="13"/>
        <v>#N/A</v>
      </c>
    </row>
    <row r="57" spans="1:14" ht="15" customHeight="1" x14ac:dyDescent="0.2">
      <c r="A57" s="490">
        <v>42248</v>
      </c>
      <c r="B57" s="487">
        <v>25119</v>
      </c>
      <c r="C57" s="487">
        <v>3259</v>
      </c>
      <c r="D57" s="487">
        <v>1932</v>
      </c>
      <c r="E57" s="488">
        <f t="shared" si="11"/>
        <v>103.37462447014281</v>
      </c>
      <c r="F57" s="488">
        <f t="shared" si="11"/>
        <v>94.436395247754277</v>
      </c>
      <c r="G57" s="488">
        <f t="shared" si="11"/>
        <v>106.79933665008292</v>
      </c>
      <c r="H57" s="489">
        <f t="shared" si="14"/>
        <v>42248</v>
      </c>
      <c r="I57" s="488">
        <f t="shared" si="12"/>
        <v>103.37462447014281</v>
      </c>
      <c r="J57" s="488">
        <f t="shared" si="10"/>
        <v>94.436395247754277</v>
      </c>
      <c r="K57" s="488">
        <f t="shared" si="10"/>
        <v>106.79933665008292</v>
      </c>
      <c r="L57" s="488" t="e">
        <f t="shared" si="13"/>
        <v>#N/A</v>
      </c>
    </row>
    <row r="58" spans="1:14" ht="15" customHeight="1" x14ac:dyDescent="0.2">
      <c r="A58" s="490" t="s">
        <v>465</v>
      </c>
      <c r="B58" s="487">
        <v>24767</v>
      </c>
      <c r="C58" s="487">
        <v>3282</v>
      </c>
      <c r="D58" s="487">
        <v>1910</v>
      </c>
      <c r="E58" s="488">
        <f t="shared" si="11"/>
        <v>101.92600518539858</v>
      </c>
      <c r="F58" s="488">
        <f t="shared" si="11"/>
        <v>95.102868733700376</v>
      </c>
      <c r="G58" s="488">
        <f t="shared" si="11"/>
        <v>105.58319513543395</v>
      </c>
      <c r="H58" s="489" t="str">
        <f t="shared" si="14"/>
        <v/>
      </c>
      <c r="I58" s="488" t="str">
        <f t="shared" si="12"/>
        <v/>
      </c>
      <c r="J58" s="488" t="str">
        <f t="shared" si="10"/>
        <v/>
      </c>
      <c r="K58" s="488" t="str">
        <f t="shared" si="10"/>
        <v/>
      </c>
      <c r="L58" s="488" t="e">
        <f t="shared" si="13"/>
        <v>#N/A</v>
      </c>
    </row>
    <row r="59" spans="1:14" ht="15" customHeight="1" x14ac:dyDescent="0.2">
      <c r="A59" s="490" t="s">
        <v>466</v>
      </c>
      <c r="B59" s="487">
        <v>24823</v>
      </c>
      <c r="C59" s="487">
        <v>3223</v>
      </c>
      <c r="D59" s="487">
        <v>1905</v>
      </c>
      <c r="E59" s="488">
        <f t="shared" si="11"/>
        <v>102.15646734433517</v>
      </c>
      <c r="F59" s="488">
        <f t="shared" si="11"/>
        <v>93.393219356708201</v>
      </c>
      <c r="G59" s="488">
        <f t="shared" si="11"/>
        <v>105.30679933665009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25067</v>
      </c>
      <c r="C60" s="487">
        <v>3205</v>
      </c>
      <c r="D60" s="487">
        <v>1975</v>
      </c>
      <c r="E60" s="488">
        <f t="shared" si="11"/>
        <v>103.16062389398741</v>
      </c>
      <c r="F60" s="488">
        <f t="shared" si="11"/>
        <v>92.871631411185163</v>
      </c>
      <c r="G60" s="488">
        <f t="shared" si="11"/>
        <v>109.17634051962411</v>
      </c>
      <c r="H60" s="489" t="str">
        <f t="shared" si="14"/>
        <v/>
      </c>
      <c r="I60" s="488" t="str">
        <f t="shared" si="12"/>
        <v/>
      </c>
      <c r="J60" s="488" t="str">
        <f t="shared" si="10"/>
        <v/>
      </c>
      <c r="K60" s="488" t="str">
        <f t="shared" si="10"/>
        <v/>
      </c>
      <c r="L60" s="488" t="e">
        <f t="shared" si="13"/>
        <v>#N/A</v>
      </c>
    </row>
    <row r="61" spans="1:14" ht="15" customHeight="1" x14ac:dyDescent="0.2">
      <c r="A61" s="490">
        <v>42614</v>
      </c>
      <c r="B61" s="487">
        <v>25557</v>
      </c>
      <c r="C61" s="487">
        <v>3177</v>
      </c>
      <c r="D61" s="487">
        <v>1985</v>
      </c>
      <c r="E61" s="488">
        <f t="shared" si="11"/>
        <v>105.1771677846825</v>
      </c>
      <c r="F61" s="488">
        <f t="shared" si="11"/>
        <v>92.060272384816002</v>
      </c>
      <c r="G61" s="488">
        <f t="shared" si="11"/>
        <v>109.72913211719182</v>
      </c>
      <c r="H61" s="489">
        <f t="shared" si="14"/>
        <v>42614</v>
      </c>
      <c r="I61" s="488">
        <f t="shared" si="12"/>
        <v>105.1771677846825</v>
      </c>
      <c r="J61" s="488">
        <f t="shared" si="10"/>
        <v>92.060272384816002</v>
      </c>
      <c r="K61" s="488">
        <f t="shared" si="10"/>
        <v>109.72913211719182</v>
      </c>
      <c r="L61" s="488" t="e">
        <f t="shared" si="13"/>
        <v>#N/A</v>
      </c>
    </row>
    <row r="62" spans="1:14" ht="15" customHeight="1" x14ac:dyDescent="0.2">
      <c r="A62" s="490" t="s">
        <v>468</v>
      </c>
      <c r="B62" s="487">
        <v>25303</v>
      </c>
      <c r="C62" s="487">
        <v>3193</v>
      </c>
      <c r="D62" s="487">
        <v>2029</v>
      </c>
      <c r="E62" s="488">
        <f t="shared" si="11"/>
        <v>104.13185727807728</v>
      </c>
      <c r="F62" s="488">
        <f t="shared" si="11"/>
        <v>92.523906114169804</v>
      </c>
      <c r="G62" s="488">
        <f t="shared" si="11"/>
        <v>112.16141514648976</v>
      </c>
      <c r="H62" s="489" t="str">
        <f t="shared" si="14"/>
        <v/>
      </c>
      <c r="I62" s="488" t="str">
        <f t="shared" si="12"/>
        <v/>
      </c>
      <c r="J62" s="488" t="str">
        <f t="shared" si="10"/>
        <v/>
      </c>
      <c r="K62" s="488" t="str">
        <f t="shared" si="10"/>
        <v/>
      </c>
      <c r="L62" s="488" t="e">
        <f t="shared" si="13"/>
        <v>#N/A</v>
      </c>
    </row>
    <row r="63" spans="1:14" ht="15" customHeight="1" x14ac:dyDescent="0.2">
      <c r="A63" s="490" t="s">
        <v>469</v>
      </c>
      <c r="B63" s="487">
        <v>25306</v>
      </c>
      <c r="C63" s="487">
        <v>3160</v>
      </c>
      <c r="D63" s="487">
        <v>2015</v>
      </c>
      <c r="E63" s="488">
        <f t="shared" si="11"/>
        <v>104.14420346516317</v>
      </c>
      <c r="F63" s="488">
        <f t="shared" si="11"/>
        <v>91.567661547377583</v>
      </c>
      <c r="G63" s="488">
        <f t="shared" si="11"/>
        <v>111.38750690989497</v>
      </c>
      <c r="H63" s="489" t="str">
        <f t="shared" si="14"/>
        <v/>
      </c>
      <c r="I63" s="488" t="str">
        <f t="shared" si="12"/>
        <v/>
      </c>
      <c r="J63" s="488" t="str">
        <f t="shared" si="10"/>
        <v/>
      </c>
      <c r="K63" s="488" t="str">
        <f t="shared" si="10"/>
        <v/>
      </c>
      <c r="L63" s="488" t="e">
        <f t="shared" si="13"/>
        <v>#N/A</v>
      </c>
    </row>
    <row r="64" spans="1:14" ht="15" customHeight="1" x14ac:dyDescent="0.2">
      <c r="A64" s="490" t="s">
        <v>470</v>
      </c>
      <c r="B64" s="487">
        <v>25583</v>
      </c>
      <c r="C64" s="487">
        <v>3165</v>
      </c>
      <c r="D64" s="487">
        <v>2059</v>
      </c>
      <c r="E64" s="488">
        <f t="shared" si="11"/>
        <v>105.2841680727602</v>
      </c>
      <c r="F64" s="488">
        <f t="shared" si="11"/>
        <v>91.71254708780063</v>
      </c>
      <c r="G64" s="488">
        <f t="shared" si="11"/>
        <v>113.81978993919293</v>
      </c>
      <c r="H64" s="489" t="str">
        <f t="shared" si="14"/>
        <v/>
      </c>
      <c r="I64" s="488" t="str">
        <f t="shared" si="12"/>
        <v/>
      </c>
      <c r="J64" s="488" t="str">
        <f t="shared" si="10"/>
        <v/>
      </c>
      <c r="K64" s="488" t="str">
        <f t="shared" si="10"/>
        <v/>
      </c>
      <c r="L64" s="488" t="e">
        <f t="shared" si="13"/>
        <v>#N/A</v>
      </c>
    </row>
    <row r="65" spans="1:12" ht="15" customHeight="1" x14ac:dyDescent="0.2">
      <c r="A65" s="490">
        <v>42979</v>
      </c>
      <c r="B65" s="487">
        <v>25921</v>
      </c>
      <c r="C65" s="487">
        <v>3103</v>
      </c>
      <c r="D65" s="487">
        <v>2094</v>
      </c>
      <c r="E65" s="488">
        <f t="shared" si="11"/>
        <v>106.67517181777029</v>
      </c>
      <c r="F65" s="488">
        <f t="shared" si="11"/>
        <v>89.915966386554629</v>
      </c>
      <c r="G65" s="488">
        <f t="shared" si="11"/>
        <v>115.75456053067994</v>
      </c>
      <c r="H65" s="489">
        <f t="shared" si="14"/>
        <v>42979</v>
      </c>
      <c r="I65" s="488">
        <f t="shared" si="12"/>
        <v>106.67517181777029</v>
      </c>
      <c r="J65" s="488">
        <f t="shared" si="10"/>
        <v>89.915966386554629</v>
      </c>
      <c r="K65" s="488">
        <f t="shared" si="10"/>
        <v>115.75456053067994</v>
      </c>
      <c r="L65" s="488" t="e">
        <f t="shared" si="13"/>
        <v>#N/A</v>
      </c>
    </row>
    <row r="66" spans="1:12" ht="15" customHeight="1" x14ac:dyDescent="0.2">
      <c r="A66" s="490" t="s">
        <v>471</v>
      </c>
      <c r="B66" s="487">
        <v>25682</v>
      </c>
      <c r="C66" s="487">
        <v>3150</v>
      </c>
      <c r="D66" s="487">
        <v>2144</v>
      </c>
      <c r="E66" s="488">
        <f t="shared" si="11"/>
        <v>105.6915922465945</v>
      </c>
      <c r="F66" s="488">
        <f t="shared" si="11"/>
        <v>91.277890466531446</v>
      </c>
      <c r="G66" s="488">
        <f t="shared" si="11"/>
        <v>118.5185185185185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25740</v>
      </c>
      <c r="C67" s="487">
        <v>3156</v>
      </c>
      <c r="D67" s="487">
        <v>2100</v>
      </c>
      <c r="E67" s="488">
        <f t="shared" si="11"/>
        <v>105.93028519692169</v>
      </c>
      <c r="F67" s="488">
        <f t="shared" si="11"/>
        <v>91.451753115039111</v>
      </c>
      <c r="G67" s="488">
        <f t="shared" si="11"/>
        <v>116.08623548922057</v>
      </c>
      <c r="H67" s="489" t="str">
        <f t="shared" si="14"/>
        <v/>
      </c>
      <c r="I67" s="488" t="str">
        <f t="shared" si="12"/>
        <v/>
      </c>
      <c r="J67" s="488" t="str">
        <f t="shared" si="12"/>
        <v/>
      </c>
      <c r="K67" s="488" t="str">
        <f t="shared" si="12"/>
        <v/>
      </c>
      <c r="L67" s="488" t="e">
        <f t="shared" si="13"/>
        <v>#N/A</v>
      </c>
    </row>
    <row r="68" spans="1:12" ht="15" customHeight="1" x14ac:dyDescent="0.2">
      <c r="A68" s="490" t="s">
        <v>473</v>
      </c>
      <c r="B68" s="487">
        <v>25901</v>
      </c>
      <c r="C68" s="487">
        <v>3188</v>
      </c>
      <c r="D68" s="487">
        <v>2165</v>
      </c>
      <c r="E68" s="488">
        <f t="shared" si="11"/>
        <v>106.59286390386436</v>
      </c>
      <c r="F68" s="488">
        <f t="shared" si="11"/>
        <v>92.379020573746743</v>
      </c>
      <c r="G68" s="488">
        <f t="shared" si="11"/>
        <v>119.67938087341072</v>
      </c>
      <c r="H68" s="489" t="str">
        <f t="shared" si="14"/>
        <v/>
      </c>
      <c r="I68" s="488" t="str">
        <f t="shared" si="12"/>
        <v/>
      </c>
      <c r="J68" s="488" t="str">
        <f t="shared" si="12"/>
        <v/>
      </c>
      <c r="K68" s="488" t="str">
        <f t="shared" si="12"/>
        <v/>
      </c>
      <c r="L68" s="488" t="e">
        <f t="shared" si="13"/>
        <v>#N/A</v>
      </c>
    </row>
    <row r="69" spans="1:12" ht="15" customHeight="1" x14ac:dyDescent="0.2">
      <c r="A69" s="490">
        <v>43344</v>
      </c>
      <c r="B69" s="487">
        <v>26273</v>
      </c>
      <c r="C69" s="487">
        <v>3184</v>
      </c>
      <c r="D69" s="487">
        <v>2162</v>
      </c>
      <c r="E69" s="488">
        <f t="shared" si="11"/>
        <v>108.12379110251452</v>
      </c>
      <c r="F69" s="488">
        <f t="shared" si="11"/>
        <v>92.263112141408286</v>
      </c>
      <c r="G69" s="488">
        <f t="shared" si="11"/>
        <v>119.51354339414041</v>
      </c>
      <c r="H69" s="489">
        <f t="shared" si="14"/>
        <v>43344</v>
      </c>
      <c r="I69" s="488">
        <f t="shared" si="12"/>
        <v>108.12379110251452</v>
      </c>
      <c r="J69" s="488">
        <f t="shared" si="12"/>
        <v>92.263112141408286</v>
      </c>
      <c r="K69" s="488">
        <f t="shared" si="12"/>
        <v>119.51354339414041</v>
      </c>
      <c r="L69" s="488" t="e">
        <f t="shared" si="13"/>
        <v>#N/A</v>
      </c>
    </row>
    <row r="70" spans="1:12" ht="15" customHeight="1" x14ac:dyDescent="0.2">
      <c r="A70" s="490" t="s">
        <v>474</v>
      </c>
      <c r="B70" s="487">
        <v>26065</v>
      </c>
      <c r="C70" s="487">
        <v>3214</v>
      </c>
      <c r="D70" s="487">
        <v>2178</v>
      </c>
      <c r="E70" s="488">
        <f t="shared" si="11"/>
        <v>107.26778879789292</v>
      </c>
      <c r="F70" s="488">
        <f t="shared" si="11"/>
        <v>93.132425383946682</v>
      </c>
      <c r="G70" s="488">
        <f t="shared" si="11"/>
        <v>120.39800995024876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25948</v>
      </c>
      <c r="C71" s="487">
        <v>3234</v>
      </c>
      <c r="D71" s="487">
        <v>2194</v>
      </c>
      <c r="E71" s="491">
        <f t="shared" ref="E71:G75" si="15">IF($A$51=37802,IF(COUNTBLANK(B$51:B$70)&gt;0,#N/A,IF(ISBLANK(B71)=FALSE,B71/B$51*100,#N/A)),IF(COUNTBLANK(B$51:B$75)&gt;0,#N/A,B71/B$51*100))</f>
        <v>106.78628750154327</v>
      </c>
      <c r="F71" s="491">
        <f t="shared" si="15"/>
        <v>93.711967545638942</v>
      </c>
      <c r="G71" s="491">
        <f t="shared" si="15"/>
        <v>121.28247650635711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26000</v>
      </c>
      <c r="C72" s="487">
        <v>3180</v>
      </c>
      <c r="D72" s="487">
        <v>2263</v>
      </c>
      <c r="E72" s="491">
        <f t="shared" si="15"/>
        <v>107.00028807769868</v>
      </c>
      <c r="F72" s="491">
        <f t="shared" si="15"/>
        <v>92.147203709069842</v>
      </c>
      <c r="G72" s="491">
        <f t="shared" si="15"/>
        <v>125.09673852957435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26124</v>
      </c>
      <c r="C73" s="487">
        <v>3169</v>
      </c>
      <c r="D73" s="487">
        <v>2349</v>
      </c>
      <c r="E73" s="491">
        <f t="shared" si="15"/>
        <v>107.5105971439154</v>
      </c>
      <c r="F73" s="491">
        <f t="shared" si="15"/>
        <v>91.828455520139087</v>
      </c>
      <c r="G73" s="491">
        <f t="shared" si="15"/>
        <v>129.85074626865671</v>
      </c>
      <c r="H73" s="492">
        <f>IF(A$51=37802,IF(ISERROR(L73)=TRUE,IF(ISBLANK(A73)=FALSE,IF(MONTH(A73)=MONTH(MAX(A$51:A$75)),A73,""),""),""),IF(ISERROR(L73)=TRUE,IF(MONTH(A73)=MONTH(MAX(A$51:A$75)),A73,""),""))</f>
        <v>43709</v>
      </c>
      <c r="I73" s="488">
        <f t="shared" si="12"/>
        <v>107.5105971439154</v>
      </c>
      <c r="J73" s="488">
        <f t="shared" si="12"/>
        <v>91.828455520139087</v>
      </c>
      <c r="K73" s="488">
        <f t="shared" si="12"/>
        <v>129.85074626865671</v>
      </c>
      <c r="L73" s="488" t="e">
        <f t="shared" si="13"/>
        <v>#N/A</v>
      </c>
    </row>
    <row r="74" spans="1:12" ht="15" customHeight="1" x14ac:dyDescent="0.2">
      <c r="A74" s="490" t="s">
        <v>477</v>
      </c>
      <c r="B74" s="487">
        <v>25395</v>
      </c>
      <c r="C74" s="487">
        <v>3199</v>
      </c>
      <c r="D74" s="487">
        <v>2345</v>
      </c>
      <c r="E74" s="491">
        <f t="shared" si="15"/>
        <v>104.51047368204453</v>
      </c>
      <c r="F74" s="491">
        <f t="shared" si="15"/>
        <v>92.697768762677484</v>
      </c>
      <c r="G74" s="491">
        <f t="shared" si="15"/>
        <v>129.62962962962962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25574</v>
      </c>
      <c r="C75" s="493">
        <v>3121</v>
      </c>
      <c r="D75" s="493">
        <v>2256</v>
      </c>
      <c r="E75" s="491">
        <f t="shared" si="15"/>
        <v>105.24712951150252</v>
      </c>
      <c r="F75" s="491">
        <f t="shared" si="15"/>
        <v>90.437554332077667</v>
      </c>
      <c r="G75" s="491">
        <f t="shared" si="15"/>
        <v>124.70978441127696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107.5105971439154</v>
      </c>
      <c r="J77" s="488">
        <f>IF(J75&lt;&gt;"",J75,IF(J74&lt;&gt;"",J74,IF(J73&lt;&gt;"",J73,IF(J72&lt;&gt;"",J72,IF(J71&lt;&gt;"",J71,IF(J70&lt;&gt;"",J70,""))))))</f>
        <v>91.828455520139087</v>
      </c>
      <c r="K77" s="488">
        <f>IF(K75&lt;&gt;"",K75,IF(K74&lt;&gt;"",K74,IF(K73&lt;&gt;"",K73,IF(K72&lt;&gt;"",K72,IF(K71&lt;&gt;"",K71,IF(K70&lt;&gt;"",K70,""))))))</f>
        <v>129.85074626865671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+7,5%</v>
      </c>
      <c r="J79" s="488" t="str">
        <f>"GeB - ausschließlich: "&amp;IF(J77&gt;100,"+","")&amp;TEXT(J77-100,"0,0")&amp;"%"</f>
        <v>GeB - ausschließlich: -8,2%</v>
      </c>
      <c r="K79" s="488" t="str">
        <f>"GeB - im Nebenjob: "&amp;IF(K77&gt;100,"+","")&amp;TEXT(K77-100,"0,0")&amp;"%"</f>
        <v>GeB - im Nebenjob: +29,9%</v>
      </c>
    </row>
    <row r="81" spans="9:9" ht="15" customHeight="1" x14ac:dyDescent="0.2">
      <c r="I81" s="488" t="str">
        <f>IF(ISERROR(HLOOKUP(1,I$78:K$79,2,FALSE)),"",HLOOKUP(1,I$78:K$79,2,FALSE))</f>
        <v>GeB - im Nebenjob: +29,9%</v>
      </c>
    </row>
    <row r="82" spans="9:9" ht="15" customHeight="1" x14ac:dyDescent="0.2">
      <c r="I82" s="488" t="str">
        <f>IF(ISERROR(HLOOKUP(2,I$78:K$79,2,FALSE)),"",HLOOKUP(2,I$78:K$79,2,FALSE))</f>
        <v>SvB: +7,5%</v>
      </c>
    </row>
    <row r="83" spans="9:9" ht="15" customHeight="1" x14ac:dyDescent="0.2">
      <c r="I83" s="488" t="str">
        <f>IF(ISERROR(HLOOKUP(3,I$78:K$79,2,FALSE)),"",HLOOKUP(3,I$78:K$79,2,FALSE))</f>
        <v>GeB - ausschließlich: -8,2%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25574</v>
      </c>
      <c r="E12" s="114">
        <v>25395</v>
      </c>
      <c r="F12" s="114">
        <v>26124</v>
      </c>
      <c r="G12" s="114">
        <v>26000</v>
      </c>
      <c r="H12" s="114">
        <v>25948</v>
      </c>
      <c r="I12" s="115">
        <v>-374</v>
      </c>
      <c r="J12" s="116">
        <v>-1.4413442269153691</v>
      </c>
      <c r="N12" s="117"/>
    </row>
    <row r="13" spans="1:15" s="110" customFormat="1" ht="13.5" customHeight="1" x14ac:dyDescent="0.2">
      <c r="A13" s="118" t="s">
        <v>105</v>
      </c>
      <c r="B13" s="119" t="s">
        <v>106</v>
      </c>
      <c r="C13" s="113">
        <v>54.281692343786659</v>
      </c>
      <c r="D13" s="114">
        <v>13882</v>
      </c>
      <c r="E13" s="114">
        <v>13740</v>
      </c>
      <c r="F13" s="114">
        <v>14280</v>
      </c>
      <c r="G13" s="114">
        <v>14301</v>
      </c>
      <c r="H13" s="114">
        <v>14272</v>
      </c>
      <c r="I13" s="115">
        <v>-390</v>
      </c>
      <c r="J13" s="116">
        <v>-2.7326233183856501</v>
      </c>
    </row>
    <row r="14" spans="1:15" s="110" customFormat="1" ht="13.5" customHeight="1" x14ac:dyDescent="0.2">
      <c r="A14" s="120"/>
      <c r="B14" s="119" t="s">
        <v>107</v>
      </c>
      <c r="C14" s="113">
        <v>45.718307656213341</v>
      </c>
      <c r="D14" s="114">
        <v>11692</v>
      </c>
      <c r="E14" s="114">
        <v>11655</v>
      </c>
      <c r="F14" s="114">
        <v>11844</v>
      </c>
      <c r="G14" s="114">
        <v>11699</v>
      </c>
      <c r="H14" s="114">
        <v>11676</v>
      </c>
      <c r="I14" s="115">
        <v>16</v>
      </c>
      <c r="J14" s="116">
        <v>0.13703323055841041</v>
      </c>
    </row>
    <row r="15" spans="1:15" s="110" customFormat="1" ht="13.5" customHeight="1" x14ac:dyDescent="0.2">
      <c r="A15" s="118" t="s">
        <v>105</v>
      </c>
      <c r="B15" s="121" t="s">
        <v>108</v>
      </c>
      <c r="C15" s="113">
        <v>10.100101665754282</v>
      </c>
      <c r="D15" s="114">
        <v>2583</v>
      </c>
      <c r="E15" s="114">
        <v>2641</v>
      </c>
      <c r="F15" s="114">
        <v>2762</v>
      </c>
      <c r="G15" s="114">
        <v>2631</v>
      </c>
      <c r="H15" s="114">
        <v>2707</v>
      </c>
      <c r="I15" s="115">
        <v>-124</v>
      </c>
      <c r="J15" s="116">
        <v>-4.5807166605097898</v>
      </c>
    </row>
    <row r="16" spans="1:15" s="110" customFormat="1" ht="13.5" customHeight="1" x14ac:dyDescent="0.2">
      <c r="A16" s="118"/>
      <c r="B16" s="121" t="s">
        <v>109</v>
      </c>
      <c r="C16" s="113">
        <v>65.820755454758739</v>
      </c>
      <c r="D16" s="114">
        <v>16833</v>
      </c>
      <c r="E16" s="114">
        <v>16709</v>
      </c>
      <c r="F16" s="114">
        <v>17138</v>
      </c>
      <c r="G16" s="114">
        <v>17262</v>
      </c>
      <c r="H16" s="114">
        <v>17286</v>
      </c>
      <c r="I16" s="115">
        <v>-453</v>
      </c>
      <c r="J16" s="116">
        <v>-2.6206178410274212</v>
      </c>
    </row>
    <row r="17" spans="1:10" s="110" customFormat="1" ht="13.5" customHeight="1" x14ac:dyDescent="0.2">
      <c r="A17" s="118"/>
      <c r="B17" s="121" t="s">
        <v>110</v>
      </c>
      <c r="C17" s="113">
        <v>23.297098615781653</v>
      </c>
      <c r="D17" s="114">
        <v>5958</v>
      </c>
      <c r="E17" s="114">
        <v>5844</v>
      </c>
      <c r="F17" s="114">
        <v>6022</v>
      </c>
      <c r="G17" s="114">
        <v>5902</v>
      </c>
      <c r="H17" s="114">
        <v>5755</v>
      </c>
      <c r="I17" s="115">
        <v>203</v>
      </c>
      <c r="J17" s="116">
        <v>3.527367506516073</v>
      </c>
    </row>
    <row r="18" spans="1:10" s="110" customFormat="1" ht="13.5" customHeight="1" x14ac:dyDescent="0.2">
      <c r="A18" s="120"/>
      <c r="B18" s="121" t="s">
        <v>111</v>
      </c>
      <c r="C18" s="113">
        <v>0.78204426370532576</v>
      </c>
      <c r="D18" s="114">
        <v>200</v>
      </c>
      <c r="E18" s="114">
        <v>201</v>
      </c>
      <c r="F18" s="114">
        <v>202</v>
      </c>
      <c r="G18" s="114">
        <v>205</v>
      </c>
      <c r="H18" s="114">
        <v>200</v>
      </c>
      <c r="I18" s="115">
        <v>0</v>
      </c>
      <c r="J18" s="116">
        <v>0</v>
      </c>
    </row>
    <row r="19" spans="1:10" s="110" customFormat="1" ht="13.5" customHeight="1" x14ac:dyDescent="0.2">
      <c r="A19" s="120"/>
      <c r="B19" s="121" t="s">
        <v>112</v>
      </c>
      <c r="C19" s="113">
        <v>0.1916008446078048</v>
      </c>
      <c r="D19" s="114">
        <v>49</v>
      </c>
      <c r="E19" s="114">
        <v>43</v>
      </c>
      <c r="F19" s="114">
        <v>49</v>
      </c>
      <c r="G19" s="114">
        <v>48</v>
      </c>
      <c r="H19" s="114">
        <v>46</v>
      </c>
      <c r="I19" s="115">
        <v>3</v>
      </c>
      <c r="J19" s="116">
        <v>6.5217391304347823</v>
      </c>
    </row>
    <row r="20" spans="1:10" s="110" customFormat="1" ht="13.5" customHeight="1" x14ac:dyDescent="0.2">
      <c r="A20" s="118" t="s">
        <v>113</v>
      </c>
      <c r="B20" s="122" t="s">
        <v>114</v>
      </c>
      <c r="C20" s="113">
        <v>73.183702197544378</v>
      </c>
      <c r="D20" s="114">
        <v>18716</v>
      </c>
      <c r="E20" s="114">
        <v>18583</v>
      </c>
      <c r="F20" s="114">
        <v>19248</v>
      </c>
      <c r="G20" s="114">
        <v>19184</v>
      </c>
      <c r="H20" s="114">
        <v>19207</v>
      </c>
      <c r="I20" s="115">
        <v>-491</v>
      </c>
      <c r="J20" s="116">
        <v>-2.5563596605404282</v>
      </c>
    </row>
    <row r="21" spans="1:10" s="110" customFormat="1" ht="13.5" customHeight="1" x14ac:dyDescent="0.2">
      <c r="A21" s="120"/>
      <c r="B21" s="122" t="s">
        <v>115</v>
      </c>
      <c r="C21" s="113">
        <v>26.816297802455619</v>
      </c>
      <c r="D21" s="114">
        <v>6858</v>
      </c>
      <c r="E21" s="114">
        <v>6812</v>
      </c>
      <c r="F21" s="114">
        <v>6876</v>
      </c>
      <c r="G21" s="114">
        <v>6816</v>
      </c>
      <c r="H21" s="114">
        <v>6741</v>
      </c>
      <c r="I21" s="115">
        <v>117</v>
      </c>
      <c r="J21" s="116">
        <v>1.7356475300400533</v>
      </c>
    </row>
    <row r="22" spans="1:10" s="110" customFormat="1" ht="13.5" customHeight="1" x14ac:dyDescent="0.2">
      <c r="A22" s="118" t="s">
        <v>113</v>
      </c>
      <c r="B22" s="122" t="s">
        <v>116</v>
      </c>
      <c r="C22" s="113">
        <v>94.940173613826545</v>
      </c>
      <c r="D22" s="114">
        <v>24280</v>
      </c>
      <c r="E22" s="114">
        <v>24160</v>
      </c>
      <c r="F22" s="114">
        <v>24871</v>
      </c>
      <c r="G22" s="114">
        <v>24783</v>
      </c>
      <c r="H22" s="114">
        <v>24753</v>
      </c>
      <c r="I22" s="115">
        <v>-473</v>
      </c>
      <c r="J22" s="116">
        <v>-1.9108794893548258</v>
      </c>
    </row>
    <row r="23" spans="1:10" s="110" customFormat="1" ht="13.5" customHeight="1" x14ac:dyDescent="0.2">
      <c r="A23" s="123"/>
      <c r="B23" s="124" t="s">
        <v>117</v>
      </c>
      <c r="C23" s="125">
        <v>5.0559161648549305</v>
      </c>
      <c r="D23" s="114">
        <v>1293</v>
      </c>
      <c r="E23" s="114">
        <v>1235</v>
      </c>
      <c r="F23" s="114">
        <v>1252</v>
      </c>
      <c r="G23" s="114">
        <v>1216</v>
      </c>
      <c r="H23" s="114">
        <v>1194</v>
      </c>
      <c r="I23" s="115">
        <v>99</v>
      </c>
      <c r="J23" s="116">
        <v>8.291457286432161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5377</v>
      </c>
      <c r="E26" s="114">
        <v>5544</v>
      </c>
      <c r="F26" s="114">
        <v>5518</v>
      </c>
      <c r="G26" s="114">
        <v>5443</v>
      </c>
      <c r="H26" s="140">
        <v>5428</v>
      </c>
      <c r="I26" s="115">
        <v>-51</v>
      </c>
      <c r="J26" s="116">
        <v>-0.93957258658806186</v>
      </c>
    </row>
    <row r="27" spans="1:10" s="110" customFormat="1" ht="13.5" customHeight="1" x14ac:dyDescent="0.2">
      <c r="A27" s="118" t="s">
        <v>105</v>
      </c>
      <c r="B27" s="119" t="s">
        <v>106</v>
      </c>
      <c r="C27" s="113">
        <v>39.427189882834291</v>
      </c>
      <c r="D27" s="115">
        <v>2120</v>
      </c>
      <c r="E27" s="114">
        <v>2160</v>
      </c>
      <c r="F27" s="114">
        <v>2160</v>
      </c>
      <c r="G27" s="114">
        <v>2099</v>
      </c>
      <c r="H27" s="140">
        <v>2097</v>
      </c>
      <c r="I27" s="115">
        <v>23</v>
      </c>
      <c r="J27" s="116">
        <v>1.0968049594659037</v>
      </c>
    </row>
    <row r="28" spans="1:10" s="110" customFormat="1" ht="13.5" customHeight="1" x14ac:dyDescent="0.2">
      <c r="A28" s="120"/>
      <c r="B28" s="119" t="s">
        <v>107</v>
      </c>
      <c r="C28" s="113">
        <v>60.572810117165709</v>
      </c>
      <c r="D28" s="115">
        <v>3257</v>
      </c>
      <c r="E28" s="114">
        <v>3384</v>
      </c>
      <c r="F28" s="114">
        <v>3358</v>
      </c>
      <c r="G28" s="114">
        <v>3344</v>
      </c>
      <c r="H28" s="140">
        <v>3331</v>
      </c>
      <c r="I28" s="115">
        <v>-74</v>
      </c>
      <c r="J28" s="116">
        <v>-2.2215550885619932</v>
      </c>
    </row>
    <row r="29" spans="1:10" s="110" customFormat="1" ht="13.5" customHeight="1" x14ac:dyDescent="0.2">
      <c r="A29" s="118" t="s">
        <v>105</v>
      </c>
      <c r="B29" s="121" t="s">
        <v>108</v>
      </c>
      <c r="C29" s="113">
        <v>11.921145620234331</v>
      </c>
      <c r="D29" s="115">
        <v>641</v>
      </c>
      <c r="E29" s="114">
        <v>675</v>
      </c>
      <c r="F29" s="114">
        <v>688</v>
      </c>
      <c r="G29" s="114">
        <v>670</v>
      </c>
      <c r="H29" s="140">
        <v>631</v>
      </c>
      <c r="I29" s="115">
        <v>10</v>
      </c>
      <c r="J29" s="116">
        <v>1.5847860538827259</v>
      </c>
    </row>
    <row r="30" spans="1:10" s="110" customFormat="1" ht="13.5" customHeight="1" x14ac:dyDescent="0.2">
      <c r="A30" s="118"/>
      <c r="B30" s="121" t="s">
        <v>109</v>
      </c>
      <c r="C30" s="113">
        <v>43.518690719732191</v>
      </c>
      <c r="D30" s="115">
        <v>2340</v>
      </c>
      <c r="E30" s="114">
        <v>2426</v>
      </c>
      <c r="F30" s="114">
        <v>2426</v>
      </c>
      <c r="G30" s="114">
        <v>2406</v>
      </c>
      <c r="H30" s="140">
        <v>2428</v>
      </c>
      <c r="I30" s="115">
        <v>-88</v>
      </c>
      <c r="J30" s="116">
        <v>-3.6243822075782539</v>
      </c>
    </row>
    <row r="31" spans="1:10" s="110" customFormat="1" ht="13.5" customHeight="1" x14ac:dyDescent="0.2">
      <c r="A31" s="118"/>
      <c r="B31" s="121" t="s">
        <v>110</v>
      </c>
      <c r="C31" s="113">
        <v>23.302957039241214</v>
      </c>
      <c r="D31" s="115">
        <v>1253</v>
      </c>
      <c r="E31" s="114">
        <v>1282</v>
      </c>
      <c r="F31" s="114">
        <v>1263</v>
      </c>
      <c r="G31" s="114">
        <v>1247</v>
      </c>
      <c r="H31" s="140">
        <v>1251</v>
      </c>
      <c r="I31" s="115">
        <v>2</v>
      </c>
      <c r="J31" s="116">
        <v>0.15987210231814547</v>
      </c>
    </row>
    <row r="32" spans="1:10" s="110" customFormat="1" ht="13.5" customHeight="1" x14ac:dyDescent="0.2">
      <c r="A32" s="120"/>
      <c r="B32" s="121" t="s">
        <v>111</v>
      </c>
      <c r="C32" s="113">
        <v>21.257206620792264</v>
      </c>
      <c r="D32" s="115">
        <v>1143</v>
      </c>
      <c r="E32" s="114">
        <v>1161</v>
      </c>
      <c r="F32" s="114">
        <v>1141</v>
      </c>
      <c r="G32" s="114">
        <v>1120</v>
      </c>
      <c r="H32" s="140">
        <v>1118</v>
      </c>
      <c r="I32" s="115">
        <v>25</v>
      </c>
      <c r="J32" s="116">
        <v>2.2361359570661898</v>
      </c>
    </row>
    <row r="33" spans="1:10" s="110" customFormat="1" ht="13.5" customHeight="1" x14ac:dyDescent="0.2">
      <c r="A33" s="120"/>
      <c r="B33" s="121" t="s">
        <v>112</v>
      </c>
      <c r="C33" s="113">
        <v>2.3247163846010785</v>
      </c>
      <c r="D33" s="115">
        <v>125</v>
      </c>
      <c r="E33" s="114">
        <v>113</v>
      </c>
      <c r="F33" s="114">
        <v>131</v>
      </c>
      <c r="G33" s="114">
        <v>113</v>
      </c>
      <c r="H33" s="140">
        <v>95</v>
      </c>
      <c r="I33" s="115">
        <v>30</v>
      </c>
      <c r="J33" s="116">
        <v>31.578947368421051</v>
      </c>
    </row>
    <row r="34" spans="1:10" s="110" customFormat="1" ht="13.5" customHeight="1" x14ac:dyDescent="0.2">
      <c r="A34" s="118" t="s">
        <v>113</v>
      </c>
      <c r="B34" s="122" t="s">
        <v>116</v>
      </c>
      <c r="C34" s="113">
        <v>96.447833364329554</v>
      </c>
      <c r="D34" s="115">
        <v>5186</v>
      </c>
      <c r="E34" s="114">
        <v>5337</v>
      </c>
      <c r="F34" s="114">
        <v>5318</v>
      </c>
      <c r="G34" s="114">
        <v>5253</v>
      </c>
      <c r="H34" s="140">
        <v>5237</v>
      </c>
      <c r="I34" s="115">
        <v>-51</v>
      </c>
      <c r="J34" s="116">
        <v>-0.97383998472407862</v>
      </c>
    </row>
    <row r="35" spans="1:10" s="110" customFormat="1" ht="13.5" customHeight="1" x14ac:dyDescent="0.2">
      <c r="A35" s="118"/>
      <c r="B35" s="119" t="s">
        <v>117</v>
      </c>
      <c r="C35" s="113">
        <v>3.4963734424400221</v>
      </c>
      <c r="D35" s="115">
        <v>188</v>
      </c>
      <c r="E35" s="114">
        <v>204</v>
      </c>
      <c r="F35" s="114">
        <v>199</v>
      </c>
      <c r="G35" s="114">
        <v>188</v>
      </c>
      <c r="H35" s="140">
        <v>190</v>
      </c>
      <c r="I35" s="115">
        <v>-2</v>
      </c>
      <c r="J35" s="116">
        <v>-1.0526315789473684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3121</v>
      </c>
      <c r="E37" s="114">
        <v>3199</v>
      </c>
      <c r="F37" s="114">
        <v>3169</v>
      </c>
      <c r="G37" s="114">
        <v>3180</v>
      </c>
      <c r="H37" s="140">
        <v>3234</v>
      </c>
      <c r="I37" s="115">
        <v>-113</v>
      </c>
      <c r="J37" s="116">
        <v>-3.4941249226963511</v>
      </c>
    </row>
    <row r="38" spans="1:10" s="110" customFormat="1" ht="13.5" customHeight="1" x14ac:dyDescent="0.2">
      <c r="A38" s="118" t="s">
        <v>105</v>
      </c>
      <c r="B38" s="119" t="s">
        <v>106</v>
      </c>
      <c r="C38" s="113">
        <v>39.122076257609741</v>
      </c>
      <c r="D38" s="115">
        <v>1221</v>
      </c>
      <c r="E38" s="114">
        <v>1233</v>
      </c>
      <c r="F38" s="114">
        <v>1220</v>
      </c>
      <c r="G38" s="114">
        <v>1189</v>
      </c>
      <c r="H38" s="140">
        <v>1223</v>
      </c>
      <c r="I38" s="115">
        <v>-2</v>
      </c>
      <c r="J38" s="116">
        <v>-0.16353229762878169</v>
      </c>
    </row>
    <row r="39" spans="1:10" s="110" customFormat="1" ht="13.5" customHeight="1" x14ac:dyDescent="0.2">
      <c r="A39" s="120"/>
      <c r="B39" s="119" t="s">
        <v>107</v>
      </c>
      <c r="C39" s="113">
        <v>60.877923742390259</v>
      </c>
      <c r="D39" s="115">
        <v>1900</v>
      </c>
      <c r="E39" s="114">
        <v>1966</v>
      </c>
      <c r="F39" s="114">
        <v>1949</v>
      </c>
      <c r="G39" s="114">
        <v>1991</v>
      </c>
      <c r="H39" s="140">
        <v>2011</v>
      </c>
      <c r="I39" s="115">
        <v>-111</v>
      </c>
      <c r="J39" s="116">
        <v>-5.5196419691695677</v>
      </c>
    </row>
    <row r="40" spans="1:10" s="110" customFormat="1" ht="13.5" customHeight="1" x14ac:dyDescent="0.2">
      <c r="A40" s="118" t="s">
        <v>105</v>
      </c>
      <c r="B40" s="121" t="s">
        <v>108</v>
      </c>
      <c r="C40" s="113">
        <v>12.239666773470042</v>
      </c>
      <c r="D40" s="115">
        <v>382</v>
      </c>
      <c r="E40" s="114">
        <v>378</v>
      </c>
      <c r="F40" s="114">
        <v>393</v>
      </c>
      <c r="G40" s="114">
        <v>406</v>
      </c>
      <c r="H40" s="140">
        <v>386</v>
      </c>
      <c r="I40" s="115">
        <v>-4</v>
      </c>
      <c r="J40" s="116">
        <v>-1.0362694300518134</v>
      </c>
    </row>
    <row r="41" spans="1:10" s="110" customFormat="1" ht="13.5" customHeight="1" x14ac:dyDescent="0.2">
      <c r="A41" s="118"/>
      <c r="B41" s="121" t="s">
        <v>109</v>
      </c>
      <c r="C41" s="113">
        <v>26.177507209227812</v>
      </c>
      <c r="D41" s="115">
        <v>817</v>
      </c>
      <c r="E41" s="114">
        <v>844</v>
      </c>
      <c r="F41" s="114">
        <v>839</v>
      </c>
      <c r="G41" s="114">
        <v>839</v>
      </c>
      <c r="H41" s="140">
        <v>904</v>
      </c>
      <c r="I41" s="115">
        <v>-87</v>
      </c>
      <c r="J41" s="116">
        <v>-9.6238938053097343</v>
      </c>
    </row>
    <row r="42" spans="1:10" s="110" customFormat="1" ht="13.5" customHeight="1" x14ac:dyDescent="0.2">
      <c r="A42" s="118"/>
      <c r="B42" s="121" t="s">
        <v>110</v>
      </c>
      <c r="C42" s="113">
        <v>25.50464594681192</v>
      </c>
      <c r="D42" s="115">
        <v>796</v>
      </c>
      <c r="E42" s="114">
        <v>831</v>
      </c>
      <c r="F42" s="114">
        <v>809</v>
      </c>
      <c r="G42" s="114">
        <v>830</v>
      </c>
      <c r="H42" s="140">
        <v>841</v>
      </c>
      <c r="I42" s="115">
        <v>-45</v>
      </c>
      <c r="J42" s="116">
        <v>-5.3507728894173603</v>
      </c>
    </row>
    <row r="43" spans="1:10" s="110" customFormat="1" ht="13.5" customHeight="1" x14ac:dyDescent="0.2">
      <c r="A43" s="120"/>
      <c r="B43" s="121" t="s">
        <v>111</v>
      </c>
      <c r="C43" s="113">
        <v>36.078180070490227</v>
      </c>
      <c r="D43" s="115">
        <v>1126</v>
      </c>
      <c r="E43" s="114">
        <v>1146</v>
      </c>
      <c r="F43" s="114">
        <v>1128</v>
      </c>
      <c r="G43" s="114">
        <v>1105</v>
      </c>
      <c r="H43" s="140">
        <v>1103</v>
      </c>
      <c r="I43" s="115">
        <v>23</v>
      </c>
      <c r="J43" s="116">
        <v>2.0852221214868538</v>
      </c>
    </row>
    <row r="44" spans="1:10" s="110" customFormat="1" ht="13.5" customHeight="1" x14ac:dyDescent="0.2">
      <c r="A44" s="120"/>
      <c r="B44" s="121" t="s">
        <v>112</v>
      </c>
      <c r="C44" s="113">
        <v>3.8128804870233899</v>
      </c>
      <c r="D44" s="115">
        <v>119</v>
      </c>
      <c r="E44" s="114" t="s">
        <v>513</v>
      </c>
      <c r="F44" s="114" t="s">
        <v>513</v>
      </c>
      <c r="G44" s="114" t="s">
        <v>513</v>
      </c>
      <c r="H44" s="140" t="s">
        <v>513</v>
      </c>
      <c r="I44" s="115" t="s">
        <v>513</v>
      </c>
      <c r="J44" s="116" t="s">
        <v>513</v>
      </c>
    </row>
    <row r="45" spans="1:10" s="110" customFormat="1" ht="13.5" customHeight="1" x14ac:dyDescent="0.2">
      <c r="A45" s="118" t="s">
        <v>113</v>
      </c>
      <c r="B45" s="122" t="s">
        <v>116</v>
      </c>
      <c r="C45" s="113">
        <v>96.411406600448572</v>
      </c>
      <c r="D45" s="115">
        <v>3009</v>
      </c>
      <c r="E45" s="114">
        <v>3068</v>
      </c>
      <c r="F45" s="114">
        <v>3047</v>
      </c>
      <c r="G45" s="114">
        <v>3066</v>
      </c>
      <c r="H45" s="140">
        <v>3111</v>
      </c>
      <c r="I45" s="115">
        <v>-102</v>
      </c>
      <c r="J45" s="116">
        <v>-3.278688524590164</v>
      </c>
    </row>
    <row r="46" spans="1:10" s="110" customFormat="1" ht="13.5" customHeight="1" x14ac:dyDescent="0.2">
      <c r="A46" s="118"/>
      <c r="B46" s="119" t="s">
        <v>117</v>
      </c>
      <c r="C46" s="113">
        <v>3.5245113745594359</v>
      </c>
      <c r="D46" s="115">
        <v>110</v>
      </c>
      <c r="E46" s="114">
        <v>128</v>
      </c>
      <c r="F46" s="114">
        <v>121</v>
      </c>
      <c r="G46" s="114">
        <v>112</v>
      </c>
      <c r="H46" s="140">
        <v>122</v>
      </c>
      <c r="I46" s="115">
        <v>-12</v>
      </c>
      <c r="J46" s="116">
        <v>-9.8360655737704921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2256</v>
      </c>
      <c r="E48" s="114">
        <v>2345</v>
      </c>
      <c r="F48" s="114">
        <v>2349</v>
      </c>
      <c r="G48" s="114">
        <v>2263</v>
      </c>
      <c r="H48" s="140">
        <v>2194</v>
      </c>
      <c r="I48" s="115">
        <v>62</v>
      </c>
      <c r="J48" s="116">
        <v>2.8258887876025525</v>
      </c>
    </row>
    <row r="49" spans="1:12" s="110" customFormat="1" ht="13.5" customHeight="1" x14ac:dyDescent="0.2">
      <c r="A49" s="118" t="s">
        <v>105</v>
      </c>
      <c r="B49" s="119" t="s">
        <v>106</v>
      </c>
      <c r="C49" s="113">
        <v>39.849290780141843</v>
      </c>
      <c r="D49" s="115">
        <v>899</v>
      </c>
      <c r="E49" s="114">
        <v>927</v>
      </c>
      <c r="F49" s="114">
        <v>940</v>
      </c>
      <c r="G49" s="114">
        <v>910</v>
      </c>
      <c r="H49" s="140">
        <v>874</v>
      </c>
      <c r="I49" s="115">
        <v>25</v>
      </c>
      <c r="J49" s="116">
        <v>2.860411899313501</v>
      </c>
    </row>
    <row r="50" spans="1:12" s="110" customFormat="1" ht="13.5" customHeight="1" x14ac:dyDescent="0.2">
      <c r="A50" s="120"/>
      <c r="B50" s="119" t="s">
        <v>107</v>
      </c>
      <c r="C50" s="113">
        <v>60.150709219858157</v>
      </c>
      <c r="D50" s="115">
        <v>1357</v>
      </c>
      <c r="E50" s="114">
        <v>1418</v>
      </c>
      <c r="F50" s="114">
        <v>1409</v>
      </c>
      <c r="G50" s="114">
        <v>1353</v>
      </c>
      <c r="H50" s="140">
        <v>1320</v>
      </c>
      <c r="I50" s="115">
        <v>37</v>
      </c>
      <c r="J50" s="116">
        <v>2.8030303030303032</v>
      </c>
    </row>
    <row r="51" spans="1:12" s="110" customFormat="1" ht="13.5" customHeight="1" x14ac:dyDescent="0.2">
      <c r="A51" s="118" t="s">
        <v>105</v>
      </c>
      <c r="B51" s="121" t="s">
        <v>108</v>
      </c>
      <c r="C51" s="113">
        <v>11.480496453900709</v>
      </c>
      <c r="D51" s="115">
        <v>259</v>
      </c>
      <c r="E51" s="114">
        <v>297</v>
      </c>
      <c r="F51" s="114">
        <v>295</v>
      </c>
      <c r="G51" s="114">
        <v>264</v>
      </c>
      <c r="H51" s="140">
        <v>245</v>
      </c>
      <c r="I51" s="115">
        <v>14</v>
      </c>
      <c r="J51" s="116">
        <v>5.7142857142857144</v>
      </c>
    </row>
    <row r="52" spans="1:12" s="110" customFormat="1" ht="13.5" customHeight="1" x14ac:dyDescent="0.2">
      <c r="A52" s="118"/>
      <c r="B52" s="121" t="s">
        <v>109</v>
      </c>
      <c r="C52" s="113">
        <v>67.508865248226954</v>
      </c>
      <c r="D52" s="115">
        <v>1523</v>
      </c>
      <c r="E52" s="114">
        <v>1582</v>
      </c>
      <c r="F52" s="114">
        <v>1587</v>
      </c>
      <c r="G52" s="114">
        <v>1567</v>
      </c>
      <c r="H52" s="140">
        <v>1524</v>
      </c>
      <c r="I52" s="115">
        <v>-1</v>
      </c>
      <c r="J52" s="116">
        <v>-6.5616797900262466E-2</v>
      </c>
    </row>
    <row r="53" spans="1:12" s="110" customFormat="1" ht="13.5" customHeight="1" x14ac:dyDescent="0.2">
      <c r="A53" s="118"/>
      <c r="B53" s="121" t="s">
        <v>110</v>
      </c>
      <c r="C53" s="113">
        <v>20.25709219858156</v>
      </c>
      <c r="D53" s="115">
        <v>457</v>
      </c>
      <c r="E53" s="114">
        <v>451</v>
      </c>
      <c r="F53" s="114">
        <v>454</v>
      </c>
      <c r="G53" s="114">
        <v>417</v>
      </c>
      <c r="H53" s="140">
        <v>410</v>
      </c>
      <c r="I53" s="115">
        <v>47</v>
      </c>
      <c r="J53" s="116">
        <v>11.463414634146341</v>
      </c>
    </row>
    <row r="54" spans="1:12" s="110" customFormat="1" ht="13.5" customHeight="1" x14ac:dyDescent="0.2">
      <c r="A54" s="120"/>
      <c r="B54" s="121" t="s">
        <v>111</v>
      </c>
      <c r="C54" s="113">
        <v>0.75354609929078009</v>
      </c>
      <c r="D54" s="115">
        <v>17</v>
      </c>
      <c r="E54" s="114">
        <v>15</v>
      </c>
      <c r="F54" s="114">
        <v>13</v>
      </c>
      <c r="G54" s="114">
        <v>15</v>
      </c>
      <c r="H54" s="140">
        <v>15</v>
      </c>
      <c r="I54" s="115">
        <v>2</v>
      </c>
      <c r="J54" s="116">
        <v>13.333333333333334</v>
      </c>
    </row>
    <row r="55" spans="1:12" s="110" customFormat="1" ht="13.5" customHeight="1" x14ac:dyDescent="0.2">
      <c r="A55" s="120"/>
      <c r="B55" s="121" t="s">
        <v>112</v>
      </c>
      <c r="C55" s="113">
        <v>0.26595744680851063</v>
      </c>
      <c r="D55" s="115">
        <v>6</v>
      </c>
      <c r="E55" s="114" t="s">
        <v>513</v>
      </c>
      <c r="F55" s="114" t="s">
        <v>513</v>
      </c>
      <c r="G55" s="114" t="s">
        <v>513</v>
      </c>
      <c r="H55" s="140" t="s">
        <v>513</v>
      </c>
      <c r="I55" s="115" t="s">
        <v>513</v>
      </c>
      <c r="J55" s="116" t="s">
        <v>513</v>
      </c>
    </row>
    <row r="56" spans="1:12" s="110" customFormat="1" ht="13.5" customHeight="1" x14ac:dyDescent="0.2">
      <c r="A56" s="118" t="s">
        <v>113</v>
      </c>
      <c r="B56" s="122" t="s">
        <v>116</v>
      </c>
      <c r="C56" s="113">
        <v>96.498226950354606</v>
      </c>
      <c r="D56" s="115">
        <v>2177</v>
      </c>
      <c r="E56" s="114">
        <v>2269</v>
      </c>
      <c r="F56" s="114">
        <v>2271</v>
      </c>
      <c r="G56" s="114">
        <v>2187</v>
      </c>
      <c r="H56" s="140">
        <v>2126</v>
      </c>
      <c r="I56" s="115">
        <v>51</v>
      </c>
      <c r="J56" s="116">
        <v>2.3988711194731889</v>
      </c>
    </row>
    <row r="57" spans="1:12" s="110" customFormat="1" ht="13.5" customHeight="1" x14ac:dyDescent="0.2">
      <c r="A57" s="142"/>
      <c r="B57" s="124" t="s">
        <v>117</v>
      </c>
      <c r="C57" s="125">
        <v>3.4574468085106385</v>
      </c>
      <c r="D57" s="143">
        <v>78</v>
      </c>
      <c r="E57" s="144">
        <v>76</v>
      </c>
      <c r="F57" s="144">
        <v>78</v>
      </c>
      <c r="G57" s="144">
        <v>76</v>
      </c>
      <c r="H57" s="145">
        <v>68</v>
      </c>
      <c r="I57" s="143">
        <v>10</v>
      </c>
      <c r="J57" s="146">
        <v>14.705882352941176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25574</v>
      </c>
      <c r="E12" s="236">
        <v>25395</v>
      </c>
      <c r="F12" s="114">
        <v>26124</v>
      </c>
      <c r="G12" s="114">
        <v>26000</v>
      </c>
      <c r="H12" s="140">
        <v>25948</v>
      </c>
      <c r="I12" s="115">
        <v>-374</v>
      </c>
      <c r="J12" s="116">
        <v>-1.4413442269153691</v>
      </c>
    </row>
    <row r="13" spans="1:15" s="110" customFormat="1" ht="12" customHeight="1" x14ac:dyDescent="0.2">
      <c r="A13" s="118" t="s">
        <v>105</v>
      </c>
      <c r="B13" s="119" t="s">
        <v>106</v>
      </c>
      <c r="C13" s="113">
        <v>54.281692343786659</v>
      </c>
      <c r="D13" s="115">
        <v>13882</v>
      </c>
      <c r="E13" s="114">
        <v>13740</v>
      </c>
      <c r="F13" s="114">
        <v>14280</v>
      </c>
      <c r="G13" s="114">
        <v>14301</v>
      </c>
      <c r="H13" s="140">
        <v>14272</v>
      </c>
      <c r="I13" s="115">
        <v>-390</v>
      </c>
      <c r="J13" s="116">
        <v>-2.7326233183856501</v>
      </c>
    </row>
    <row r="14" spans="1:15" s="110" customFormat="1" ht="12" customHeight="1" x14ac:dyDescent="0.2">
      <c r="A14" s="118"/>
      <c r="B14" s="119" t="s">
        <v>107</v>
      </c>
      <c r="C14" s="113">
        <v>45.718307656213341</v>
      </c>
      <c r="D14" s="115">
        <v>11692</v>
      </c>
      <c r="E14" s="114">
        <v>11655</v>
      </c>
      <c r="F14" s="114">
        <v>11844</v>
      </c>
      <c r="G14" s="114">
        <v>11699</v>
      </c>
      <c r="H14" s="140">
        <v>11676</v>
      </c>
      <c r="I14" s="115">
        <v>16</v>
      </c>
      <c r="J14" s="116">
        <v>0.13703323055841041</v>
      </c>
    </row>
    <row r="15" spans="1:15" s="110" customFormat="1" ht="12" customHeight="1" x14ac:dyDescent="0.2">
      <c r="A15" s="118" t="s">
        <v>105</v>
      </c>
      <c r="B15" s="121" t="s">
        <v>108</v>
      </c>
      <c r="C15" s="113">
        <v>10.100101665754282</v>
      </c>
      <c r="D15" s="115">
        <v>2583</v>
      </c>
      <c r="E15" s="114">
        <v>2641</v>
      </c>
      <c r="F15" s="114">
        <v>2762</v>
      </c>
      <c r="G15" s="114">
        <v>2631</v>
      </c>
      <c r="H15" s="140">
        <v>2707</v>
      </c>
      <c r="I15" s="115">
        <v>-124</v>
      </c>
      <c r="J15" s="116">
        <v>-4.5807166605097898</v>
      </c>
    </row>
    <row r="16" spans="1:15" s="110" customFormat="1" ht="12" customHeight="1" x14ac:dyDescent="0.2">
      <c r="A16" s="118"/>
      <c r="B16" s="121" t="s">
        <v>109</v>
      </c>
      <c r="C16" s="113">
        <v>65.820755454758739</v>
      </c>
      <c r="D16" s="115">
        <v>16833</v>
      </c>
      <c r="E16" s="114">
        <v>16709</v>
      </c>
      <c r="F16" s="114">
        <v>17138</v>
      </c>
      <c r="G16" s="114">
        <v>17262</v>
      </c>
      <c r="H16" s="140">
        <v>17286</v>
      </c>
      <c r="I16" s="115">
        <v>-453</v>
      </c>
      <c r="J16" s="116">
        <v>-2.6206178410274212</v>
      </c>
    </row>
    <row r="17" spans="1:10" s="110" customFormat="1" ht="12" customHeight="1" x14ac:dyDescent="0.2">
      <c r="A17" s="118"/>
      <c r="B17" s="121" t="s">
        <v>110</v>
      </c>
      <c r="C17" s="113">
        <v>23.297098615781653</v>
      </c>
      <c r="D17" s="115">
        <v>5958</v>
      </c>
      <c r="E17" s="114">
        <v>5844</v>
      </c>
      <c r="F17" s="114">
        <v>6022</v>
      </c>
      <c r="G17" s="114">
        <v>5902</v>
      </c>
      <c r="H17" s="140">
        <v>5755</v>
      </c>
      <c r="I17" s="115">
        <v>203</v>
      </c>
      <c r="J17" s="116">
        <v>3.527367506516073</v>
      </c>
    </row>
    <row r="18" spans="1:10" s="110" customFormat="1" ht="12" customHeight="1" x14ac:dyDescent="0.2">
      <c r="A18" s="120"/>
      <c r="B18" s="121" t="s">
        <v>111</v>
      </c>
      <c r="C18" s="113">
        <v>0.78204426370532576</v>
      </c>
      <c r="D18" s="115">
        <v>200</v>
      </c>
      <c r="E18" s="114">
        <v>201</v>
      </c>
      <c r="F18" s="114">
        <v>202</v>
      </c>
      <c r="G18" s="114">
        <v>205</v>
      </c>
      <c r="H18" s="140">
        <v>200</v>
      </c>
      <c r="I18" s="115">
        <v>0</v>
      </c>
      <c r="J18" s="116">
        <v>0</v>
      </c>
    </row>
    <row r="19" spans="1:10" s="110" customFormat="1" ht="12" customHeight="1" x14ac:dyDescent="0.2">
      <c r="A19" s="120"/>
      <c r="B19" s="121" t="s">
        <v>112</v>
      </c>
      <c r="C19" s="113">
        <v>0.1916008446078048</v>
      </c>
      <c r="D19" s="115">
        <v>49</v>
      </c>
      <c r="E19" s="114">
        <v>43</v>
      </c>
      <c r="F19" s="114">
        <v>49</v>
      </c>
      <c r="G19" s="114">
        <v>48</v>
      </c>
      <c r="H19" s="140">
        <v>46</v>
      </c>
      <c r="I19" s="115">
        <v>3</v>
      </c>
      <c r="J19" s="116">
        <v>6.5217391304347823</v>
      </c>
    </row>
    <row r="20" spans="1:10" s="110" customFormat="1" ht="12" customHeight="1" x14ac:dyDescent="0.2">
      <c r="A20" s="118" t="s">
        <v>113</v>
      </c>
      <c r="B20" s="119" t="s">
        <v>181</v>
      </c>
      <c r="C20" s="113">
        <v>73.183702197544378</v>
      </c>
      <c r="D20" s="115">
        <v>18716</v>
      </c>
      <c r="E20" s="114">
        <v>18583</v>
      </c>
      <c r="F20" s="114">
        <v>19248</v>
      </c>
      <c r="G20" s="114">
        <v>19184</v>
      </c>
      <c r="H20" s="140">
        <v>19207</v>
      </c>
      <c r="I20" s="115">
        <v>-491</v>
      </c>
      <c r="J20" s="116">
        <v>-2.5563596605404282</v>
      </c>
    </row>
    <row r="21" spans="1:10" s="110" customFormat="1" ht="12" customHeight="1" x14ac:dyDescent="0.2">
      <c r="A21" s="118"/>
      <c r="B21" s="119" t="s">
        <v>182</v>
      </c>
      <c r="C21" s="113">
        <v>26.816297802455619</v>
      </c>
      <c r="D21" s="115">
        <v>6858</v>
      </c>
      <c r="E21" s="114">
        <v>6812</v>
      </c>
      <c r="F21" s="114">
        <v>6876</v>
      </c>
      <c r="G21" s="114">
        <v>6816</v>
      </c>
      <c r="H21" s="140">
        <v>6741</v>
      </c>
      <c r="I21" s="115">
        <v>117</v>
      </c>
      <c r="J21" s="116">
        <v>1.7356475300400533</v>
      </c>
    </row>
    <row r="22" spans="1:10" s="110" customFormat="1" ht="12" customHeight="1" x14ac:dyDescent="0.2">
      <c r="A22" s="118" t="s">
        <v>113</v>
      </c>
      <c r="B22" s="119" t="s">
        <v>116</v>
      </c>
      <c r="C22" s="113">
        <v>94.940173613826545</v>
      </c>
      <c r="D22" s="115">
        <v>24280</v>
      </c>
      <c r="E22" s="114">
        <v>24160</v>
      </c>
      <c r="F22" s="114">
        <v>24871</v>
      </c>
      <c r="G22" s="114">
        <v>24783</v>
      </c>
      <c r="H22" s="140">
        <v>24753</v>
      </c>
      <c r="I22" s="115">
        <v>-473</v>
      </c>
      <c r="J22" s="116">
        <v>-1.9108794893548258</v>
      </c>
    </row>
    <row r="23" spans="1:10" s="110" customFormat="1" ht="12" customHeight="1" x14ac:dyDescent="0.2">
      <c r="A23" s="118"/>
      <c r="B23" s="119" t="s">
        <v>117</v>
      </c>
      <c r="C23" s="113">
        <v>5.0559161648549305</v>
      </c>
      <c r="D23" s="115">
        <v>1293</v>
      </c>
      <c r="E23" s="114">
        <v>1235</v>
      </c>
      <c r="F23" s="114">
        <v>1252</v>
      </c>
      <c r="G23" s="114">
        <v>1216</v>
      </c>
      <c r="H23" s="140">
        <v>1194</v>
      </c>
      <c r="I23" s="115">
        <v>99</v>
      </c>
      <c r="J23" s="116">
        <v>8.291457286432161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28470</v>
      </c>
      <c r="E64" s="236">
        <v>28542</v>
      </c>
      <c r="F64" s="236">
        <v>29060</v>
      </c>
      <c r="G64" s="236">
        <v>28819</v>
      </c>
      <c r="H64" s="140">
        <v>28694</v>
      </c>
      <c r="I64" s="115">
        <v>-224</v>
      </c>
      <c r="J64" s="116">
        <v>-0.78065100717920122</v>
      </c>
    </row>
    <row r="65" spans="1:12" s="110" customFormat="1" ht="12" customHeight="1" x14ac:dyDescent="0.2">
      <c r="A65" s="118" t="s">
        <v>105</v>
      </c>
      <c r="B65" s="119" t="s">
        <v>106</v>
      </c>
      <c r="C65" s="113">
        <v>52.79241306638567</v>
      </c>
      <c r="D65" s="235">
        <v>15030</v>
      </c>
      <c r="E65" s="236">
        <v>15060</v>
      </c>
      <c r="F65" s="236">
        <v>15477</v>
      </c>
      <c r="G65" s="236">
        <v>15412</v>
      </c>
      <c r="H65" s="140">
        <v>15290</v>
      </c>
      <c r="I65" s="115">
        <v>-260</v>
      </c>
      <c r="J65" s="116">
        <v>-1.7004578155657293</v>
      </c>
    </row>
    <row r="66" spans="1:12" s="110" customFormat="1" ht="12" customHeight="1" x14ac:dyDescent="0.2">
      <c r="A66" s="118"/>
      <c r="B66" s="119" t="s">
        <v>107</v>
      </c>
      <c r="C66" s="113">
        <v>47.20758693361433</v>
      </c>
      <c r="D66" s="235">
        <v>13440</v>
      </c>
      <c r="E66" s="236">
        <v>13482</v>
      </c>
      <c r="F66" s="236">
        <v>13583</v>
      </c>
      <c r="G66" s="236">
        <v>13407</v>
      </c>
      <c r="H66" s="140">
        <v>13404</v>
      </c>
      <c r="I66" s="115">
        <v>36</v>
      </c>
      <c r="J66" s="116">
        <v>0.26857654431512984</v>
      </c>
    </row>
    <row r="67" spans="1:12" s="110" customFormat="1" ht="12" customHeight="1" x14ac:dyDescent="0.2">
      <c r="A67" s="118" t="s">
        <v>105</v>
      </c>
      <c r="B67" s="121" t="s">
        <v>108</v>
      </c>
      <c r="C67" s="113">
        <v>11.159114857744994</v>
      </c>
      <c r="D67" s="235">
        <v>3177</v>
      </c>
      <c r="E67" s="236">
        <v>3272</v>
      </c>
      <c r="F67" s="236">
        <v>3370</v>
      </c>
      <c r="G67" s="236">
        <v>3174</v>
      </c>
      <c r="H67" s="140">
        <v>3250</v>
      </c>
      <c r="I67" s="115">
        <v>-73</v>
      </c>
      <c r="J67" s="116">
        <v>-2.2461538461538462</v>
      </c>
    </row>
    <row r="68" spans="1:12" s="110" customFormat="1" ht="12" customHeight="1" x14ac:dyDescent="0.2">
      <c r="A68" s="118"/>
      <c r="B68" s="121" t="s">
        <v>109</v>
      </c>
      <c r="C68" s="113">
        <v>65.437302423603796</v>
      </c>
      <c r="D68" s="235">
        <v>18630</v>
      </c>
      <c r="E68" s="236">
        <v>18655</v>
      </c>
      <c r="F68" s="236">
        <v>19013</v>
      </c>
      <c r="G68" s="236">
        <v>19065</v>
      </c>
      <c r="H68" s="140">
        <v>19032</v>
      </c>
      <c r="I68" s="115">
        <v>-402</v>
      </c>
      <c r="J68" s="116">
        <v>-2.112232030264817</v>
      </c>
    </row>
    <row r="69" spans="1:12" s="110" customFormat="1" ht="12" customHeight="1" x14ac:dyDescent="0.2">
      <c r="A69" s="118"/>
      <c r="B69" s="121" t="s">
        <v>110</v>
      </c>
      <c r="C69" s="113">
        <v>22.539515279241307</v>
      </c>
      <c r="D69" s="235">
        <v>6417</v>
      </c>
      <c r="E69" s="236">
        <v>6383</v>
      </c>
      <c r="F69" s="236">
        <v>6444</v>
      </c>
      <c r="G69" s="236">
        <v>6345</v>
      </c>
      <c r="H69" s="140">
        <v>6183</v>
      </c>
      <c r="I69" s="115">
        <v>234</v>
      </c>
      <c r="J69" s="116">
        <v>3.7845705967976708</v>
      </c>
    </row>
    <row r="70" spans="1:12" s="110" customFormat="1" ht="12" customHeight="1" x14ac:dyDescent="0.2">
      <c r="A70" s="120"/>
      <c r="B70" s="121" t="s">
        <v>111</v>
      </c>
      <c r="C70" s="113">
        <v>0.86406743940990516</v>
      </c>
      <c r="D70" s="235">
        <v>246</v>
      </c>
      <c r="E70" s="236">
        <v>232</v>
      </c>
      <c r="F70" s="236">
        <v>233</v>
      </c>
      <c r="G70" s="236">
        <v>235</v>
      </c>
      <c r="H70" s="140">
        <v>229</v>
      </c>
      <c r="I70" s="115">
        <v>17</v>
      </c>
      <c r="J70" s="116">
        <v>7.4235807860262009</v>
      </c>
    </row>
    <row r="71" spans="1:12" s="110" customFormat="1" ht="12" customHeight="1" x14ac:dyDescent="0.2">
      <c r="A71" s="120"/>
      <c r="B71" s="121" t="s">
        <v>112</v>
      </c>
      <c r="C71" s="113">
        <v>0.19318580962416579</v>
      </c>
      <c r="D71" s="235">
        <v>55</v>
      </c>
      <c r="E71" s="236">
        <v>44</v>
      </c>
      <c r="F71" s="236">
        <v>55</v>
      </c>
      <c r="G71" s="236">
        <v>51</v>
      </c>
      <c r="H71" s="140">
        <v>48</v>
      </c>
      <c r="I71" s="115">
        <v>7</v>
      </c>
      <c r="J71" s="116">
        <v>14.583333333333334</v>
      </c>
    </row>
    <row r="72" spans="1:12" s="110" customFormat="1" ht="12" customHeight="1" x14ac:dyDescent="0.2">
      <c r="A72" s="118" t="s">
        <v>113</v>
      </c>
      <c r="B72" s="119" t="s">
        <v>181</v>
      </c>
      <c r="C72" s="113">
        <v>73.045310853530026</v>
      </c>
      <c r="D72" s="235">
        <v>20796</v>
      </c>
      <c r="E72" s="236">
        <v>20884</v>
      </c>
      <c r="F72" s="236">
        <v>21352</v>
      </c>
      <c r="G72" s="236">
        <v>21173</v>
      </c>
      <c r="H72" s="140">
        <v>21104</v>
      </c>
      <c r="I72" s="115">
        <v>-308</v>
      </c>
      <c r="J72" s="116">
        <v>-1.4594389689158453</v>
      </c>
    </row>
    <row r="73" spans="1:12" s="110" customFormat="1" ht="12" customHeight="1" x14ac:dyDescent="0.2">
      <c r="A73" s="118"/>
      <c r="B73" s="119" t="s">
        <v>182</v>
      </c>
      <c r="C73" s="113">
        <v>26.954689146469967</v>
      </c>
      <c r="D73" s="115">
        <v>7674</v>
      </c>
      <c r="E73" s="114">
        <v>7658</v>
      </c>
      <c r="F73" s="114">
        <v>7708</v>
      </c>
      <c r="G73" s="114">
        <v>7646</v>
      </c>
      <c r="H73" s="140">
        <v>7590</v>
      </c>
      <c r="I73" s="115">
        <v>84</v>
      </c>
      <c r="J73" s="116">
        <v>1.1067193675889329</v>
      </c>
    </row>
    <row r="74" spans="1:12" s="110" customFormat="1" ht="12" customHeight="1" x14ac:dyDescent="0.2">
      <c r="A74" s="118" t="s">
        <v>113</v>
      </c>
      <c r="B74" s="119" t="s">
        <v>116</v>
      </c>
      <c r="C74" s="113">
        <v>94.94906919564454</v>
      </c>
      <c r="D74" s="115">
        <v>27032</v>
      </c>
      <c r="E74" s="114">
        <v>27135</v>
      </c>
      <c r="F74" s="114">
        <v>27643</v>
      </c>
      <c r="G74" s="114">
        <v>27456</v>
      </c>
      <c r="H74" s="140">
        <v>27377</v>
      </c>
      <c r="I74" s="115">
        <v>-345</v>
      </c>
      <c r="J74" s="116">
        <v>-1.2601819045183913</v>
      </c>
    </row>
    <row r="75" spans="1:12" s="110" customFormat="1" ht="12" customHeight="1" x14ac:dyDescent="0.2">
      <c r="A75" s="142"/>
      <c r="B75" s="124" t="s">
        <v>117</v>
      </c>
      <c r="C75" s="125">
        <v>5.0474183350895681</v>
      </c>
      <c r="D75" s="143">
        <v>1437</v>
      </c>
      <c r="E75" s="144">
        <v>1407</v>
      </c>
      <c r="F75" s="144">
        <v>1416</v>
      </c>
      <c r="G75" s="144">
        <v>1361</v>
      </c>
      <c r="H75" s="145">
        <v>1316</v>
      </c>
      <c r="I75" s="143">
        <v>121</v>
      </c>
      <c r="J75" s="146">
        <v>9.1945288753799392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25574</v>
      </c>
      <c r="G11" s="114">
        <v>25395</v>
      </c>
      <c r="H11" s="114">
        <v>26124</v>
      </c>
      <c r="I11" s="114">
        <v>26000</v>
      </c>
      <c r="J11" s="140">
        <v>25948</v>
      </c>
      <c r="K11" s="114">
        <v>-374</v>
      </c>
      <c r="L11" s="116">
        <v>-1.4413442269153691</v>
      </c>
    </row>
    <row r="12" spans="1:17" s="110" customFormat="1" ht="24.95" customHeight="1" x14ac:dyDescent="0.2">
      <c r="A12" s="604" t="s">
        <v>185</v>
      </c>
      <c r="B12" s="605"/>
      <c r="C12" s="605"/>
      <c r="D12" s="606"/>
      <c r="E12" s="113">
        <v>54.281692343786659</v>
      </c>
      <c r="F12" s="115">
        <v>13882</v>
      </c>
      <c r="G12" s="114">
        <v>13740</v>
      </c>
      <c r="H12" s="114">
        <v>14280</v>
      </c>
      <c r="I12" s="114">
        <v>14301</v>
      </c>
      <c r="J12" s="140">
        <v>14272</v>
      </c>
      <c r="K12" s="114">
        <v>-390</v>
      </c>
      <c r="L12" s="116">
        <v>-2.7326233183856501</v>
      </c>
    </row>
    <row r="13" spans="1:17" s="110" customFormat="1" ht="15" customHeight="1" x14ac:dyDescent="0.2">
      <c r="A13" s="120"/>
      <c r="B13" s="612" t="s">
        <v>107</v>
      </c>
      <c r="C13" s="612"/>
      <c r="E13" s="113">
        <v>45.718307656213341</v>
      </c>
      <c r="F13" s="115">
        <v>11692</v>
      </c>
      <c r="G13" s="114">
        <v>11655</v>
      </c>
      <c r="H13" s="114">
        <v>11844</v>
      </c>
      <c r="I13" s="114">
        <v>11699</v>
      </c>
      <c r="J13" s="140">
        <v>11676</v>
      </c>
      <c r="K13" s="114">
        <v>16</v>
      </c>
      <c r="L13" s="116">
        <v>0.13703323055841041</v>
      </c>
    </row>
    <row r="14" spans="1:17" s="110" customFormat="1" ht="24.95" customHeight="1" x14ac:dyDescent="0.2">
      <c r="A14" s="604" t="s">
        <v>186</v>
      </c>
      <c r="B14" s="605"/>
      <c r="C14" s="605"/>
      <c r="D14" s="606"/>
      <c r="E14" s="113">
        <v>10.100101665754282</v>
      </c>
      <c r="F14" s="115">
        <v>2583</v>
      </c>
      <c r="G14" s="114">
        <v>2641</v>
      </c>
      <c r="H14" s="114">
        <v>2762</v>
      </c>
      <c r="I14" s="114">
        <v>2631</v>
      </c>
      <c r="J14" s="140">
        <v>2707</v>
      </c>
      <c r="K14" s="114">
        <v>-124</v>
      </c>
      <c r="L14" s="116">
        <v>-4.5807166605097898</v>
      </c>
    </row>
    <row r="15" spans="1:17" s="110" customFormat="1" ht="15" customHeight="1" x14ac:dyDescent="0.2">
      <c r="A15" s="120"/>
      <c r="B15" s="119"/>
      <c r="C15" s="258" t="s">
        <v>106</v>
      </c>
      <c r="E15" s="113">
        <v>61.24661246612466</v>
      </c>
      <c r="F15" s="115">
        <v>1582</v>
      </c>
      <c r="G15" s="114">
        <v>1625</v>
      </c>
      <c r="H15" s="114">
        <v>1712</v>
      </c>
      <c r="I15" s="114">
        <v>1624</v>
      </c>
      <c r="J15" s="140">
        <v>1674</v>
      </c>
      <c r="K15" s="114">
        <v>-92</v>
      </c>
      <c r="L15" s="116">
        <v>-5.4958183990442055</v>
      </c>
    </row>
    <row r="16" spans="1:17" s="110" customFormat="1" ht="15" customHeight="1" x14ac:dyDescent="0.2">
      <c r="A16" s="120"/>
      <c r="B16" s="119"/>
      <c r="C16" s="258" t="s">
        <v>107</v>
      </c>
      <c r="E16" s="113">
        <v>38.75338753387534</v>
      </c>
      <c r="F16" s="115">
        <v>1001</v>
      </c>
      <c r="G16" s="114">
        <v>1016</v>
      </c>
      <c r="H16" s="114">
        <v>1050</v>
      </c>
      <c r="I16" s="114">
        <v>1007</v>
      </c>
      <c r="J16" s="140">
        <v>1033</v>
      </c>
      <c r="K16" s="114">
        <v>-32</v>
      </c>
      <c r="L16" s="116">
        <v>-3.0977734753146176</v>
      </c>
    </row>
    <row r="17" spans="1:12" s="110" customFormat="1" ht="15" customHeight="1" x14ac:dyDescent="0.2">
      <c r="A17" s="120"/>
      <c r="B17" s="121" t="s">
        <v>109</v>
      </c>
      <c r="C17" s="258"/>
      <c r="E17" s="113">
        <v>65.820755454758739</v>
      </c>
      <c r="F17" s="115">
        <v>16833</v>
      </c>
      <c r="G17" s="114">
        <v>16709</v>
      </c>
      <c r="H17" s="114">
        <v>17138</v>
      </c>
      <c r="I17" s="114">
        <v>17262</v>
      </c>
      <c r="J17" s="140">
        <v>17286</v>
      </c>
      <c r="K17" s="114">
        <v>-453</v>
      </c>
      <c r="L17" s="116">
        <v>-2.6206178410274212</v>
      </c>
    </row>
    <row r="18" spans="1:12" s="110" customFormat="1" ht="15" customHeight="1" x14ac:dyDescent="0.2">
      <c r="A18" s="120"/>
      <c r="B18" s="119"/>
      <c r="C18" s="258" t="s">
        <v>106</v>
      </c>
      <c r="E18" s="113">
        <v>54.131764985445258</v>
      </c>
      <c r="F18" s="115">
        <v>9112</v>
      </c>
      <c r="G18" s="114">
        <v>8987</v>
      </c>
      <c r="H18" s="114">
        <v>9288</v>
      </c>
      <c r="I18" s="114">
        <v>9428</v>
      </c>
      <c r="J18" s="140">
        <v>9422</v>
      </c>
      <c r="K18" s="114">
        <v>-310</v>
      </c>
      <c r="L18" s="116">
        <v>-3.2901719380174059</v>
      </c>
    </row>
    <row r="19" spans="1:12" s="110" customFormat="1" ht="15" customHeight="1" x14ac:dyDescent="0.2">
      <c r="A19" s="120"/>
      <c r="B19" s="119"/>
      <c r="C19" s="258" t="s">
        <v>107</v>
      </c>
      <c r="E19" s="113">
        <v>45.868235014554742</v>
      </c>
      <c r="F19" s="115">
        <v>7721</v>
      </c>
      <c r="G19" s="114">
        <v>7722</v>
      </c>
      <c r="H19" s="114">
        <v>7850</v>
      </c>
      <c r="I19" s="114">
        <v>7834</v>
      </c>
      <c r="J19" s="140">
        <v>7864</v>
      </c>
      <c r="K19" s="114">
        <v>-143</v>
      </c>
      <c r="L19" s="116">
        <v>-1.818413021363174</v>
      </c>
    </row>
    <row r="20" spans="1:12" s="110" customFormat="1" ht="15" customHeight="1" x14ac:dyDescent="0.2">
      <c r="A20" s="120"/>
      <c r="B20" s="121" t="s">
        <v>110</v>
      </c>
      <c r="C20" s="258"/>
      <c r="E20" s="113">
        <v>23.297098615781653</v>
      </c>
      <c r="F20" s="115">
        <v>5958</v>
      </c>
      <c r="G20" s="114">
        <v>5844</v>
      </c>
      <c r="H20" s="114">
        <v>6022</v>
      </c>
      <c r="I20" s="114">
        <v>5902</v>
      </c>
      <c r="J20" s="140">
        <v>5755</v>
      </c>
      <c r="K20" s="114">
        <v>203</v>
      </c>
      <c r="L20" s="116">
        <v>3.527367506516073</v>
      </c>
    </row>
    <row r="21" spans="1:12" s="110" customFormat="1" ht="15" customHeight="1" x14ac:dyDescent="0.2">
      <c r="A21" s="120"/>
      <c r="B21" s="119"/>
      <c r="C21" s="258" t="s">
        <v>106</v>
      </c>
      <c r="E21" s="113">
        <v>51.242027526015441</v>
      </c>
      <c r="F21" s="115">
        <v>3053</v>
      </c>
      <c r="G21" s="114">
        <v>2999</v>
      </c>
      <c r="H21" s="114">
        <v>3148</v>
      </c>
      <c r="I21" s="114">
        <v>3110</v>
      </c>
      <c r="J21" s="140">
        <v>3043</v>
      </c>
      <c r="K21" s="114">
        <v>10</v>
      </c>
      <c r="L21" s="116">
        <v>0.32862306933946761</v>
      </c>
    </row>
    <row r="22" spans="1:12" s="110" customFormat="1" ht="15" customHeight="1" x14ac:dyDescent="0.2">
      <c r="A22" s="120"/>
      <c r="B22" s="119"/>
      <c r="C22" s="258" t="s">
        <v>107</v>
      </c>
      <c r="E22" s="113">
        <v>48.757972473984559</v>
      </c>
      <c r="F22" s="115">
        <v>2905</v>
      </c>
      <c r="G22" s="114">
        <v>2845</v>
      </c>
      <c r="H22" s="114">
        <v>2874</v>
      </c>
      <c r="I22" s="114">
        <v>2792</v>
      </c>
      <c r="J22" s="140">
        <v>2712</v>
      </c>
      <c r="K22" s="114">
        <v>193</v>
      </c>
      <c r="L22" s="116">
        <v>7.1165191740412981</v>
      </c>
    </row>
    <row r="23" spans="1:12" s="110" customFormat="1" ht="15" customHeight="1" x14ac:dyDescent="0.2">
      <c r="A23" s="120"/>
      <c r="B23" s="121" t="s">
        <v>111</v>
      </c>
      <c r="C23" s="258"/>
      <c r="E23" s="113">
        <v>0.78204426370532576</v>
      </c>
      <c r="F23" s="115">
        <v>200</v>
      </c>
      <c r="G23" s="114">
        <v>201</v>
      </c>
      <c r="H23" s="114">
        <v>202</v>
      </c>
      <c r="I23" s="114">
        <v>205</v>
      </c>
      <c r="J23" s="140">
        <v>200</v>
      </c>
      <c r="K23" s="114">
        <v>0</v>
      </c>
      <c r="L23" s="116">
        <v>0</v>
      </c>
    </row>
    <row r="24" spans="1:12" s="110" customFormat="1" ht="15" customHeight="1" x14ac:dyDescent="0.2">
      <c r="A24" s="120"/>
      <c r="B24" s="119"/>
      <c r="C24" s="258" t="s">
        <v>106</v>
      </c>
      <c r="E24" s="113">
        <v>67.5</v>
      </c>
      <c r="F24" s="115">
        <v>135</v>
      </c>
      <c r="G24" s="114">
        <v>129</v>
      </c>
      <c r="H24" s="114">
        <v>132</v>
      </c>
      <c r="I24" s="114">
        <v>139</v>
      </c>
      <c r="J24" s="140">
        <v>133</v>
      </c>
      <c r="K24" s="114">
        <v>2</v>
      </c>
      <c r="L24" s="116">
        <v>1.5037593984962405</v>
      </c>
    </row>
    <row r="25" spans="1:12" s="110" customFormat="1" ht="15" customHeight="1" x14ac:dyDescent="0.2">
      <c r="A25" s="120"/>
      <c r="B25" s="119"/>
      <c r="C25" s="258" t="s">
        <v>107</v>
      </c>
      <c r="E25" s="113">
        <v>32.5</v>
      </c>
      <c r="F25" s="115">
        <v>65</v>
      </c>
      <c r="G25" s="114">
        <v>72</v>
      </c>
      <c r="H25" s="114">
        <v>70</v>
      </c>
      <c r="I25" s="114">
        <v>66</v>
      </c>
      <c r="J25" s="140">
        <v>67</v>
      </c>
      <c r="K25" s="114">
        <v>-2</v>
      </c>
      <c r="L25" s="116">
        <v>-2.9850746268656718</v>
      </c>
    </row>
    <row r="26" spans="1:12" s="110" customFormat="1" ht="15" customHeight="1" x14ac:dyDescent="0.2">
      <c r="A26" s="120"/>
      <c r="C26" s="121" t="s">
        <v>187</v>
      </c>
      <c r="D26" s="110" t="s">
        <v>188</v>
      </c>
      <c r="E26" s="113">
        <v>0.1916008446078048</v>
      </c>
      <c r="F26" s="115">
        <v>49</v>
      </c>
      <c r="G26" s="114">
        <v>43</v>
      </c>
      <c r="H26" s="114">
        <v>49</v>
      </c>
      <c r="I26" s="114">
        <v>48</v>
      </c>
      <c r="J26" s="140">
        <v>46</v>
      </c>
      <c r="K26" s="114">
        <v>3</v>
      </c>
      <c r="L26" s="116">
        <v>6.5217391304347823</v>
      </c>
    </row>
    <row r="27" spans="1:12" s="110" customFormat="1" ht="15" customHeight="1" x14ac:dyDescent="0.2">
      <c r="A27" s="120"/>
      <c r="B27" s="119"/>
      <c r="D27" s="259" t="s">
        <v>106</v>
      </c>
      <c r="E27" s="113">
        <v>53.061224489795919</v>
      </c>
      <c r="F27" s="115">
        <v>26</v>
      </c>
      <c r="G27" s="114">
        <v>21</v>
      </c>
      <c r="H27" s="114">
        <v>23</v>
      </c>
      <c r="I27" s="114">
        <v>26</v>
      </c>
      <c r="J27" s="140">
        <v>25</v>
      </c>
      <c r="K27" s="114">
        <v>1</v>
      </c>
      <c r="L27" s="116">
        <v>4</v>
      </c>
    </row>
    <row r="28" spans="1:12" s="110" customFormat="1" ht="15" customHeight="1" x14ac:dyDescent="0.2">
      <c r="A28" s="120"/>
      <c r="B28" s="119"/>
      <c r="D28" s="259" t="s">
        <v>107</v>
      </c>
      <c r="E28" s="113">
        <v>46.938775510204081</v>
      </c>
      <c r="F28" s="115">
        <v>23</v>
      </c>
      <c r="G28" s="114">
        <v>22</v>
      </c>
      <c r="H28" s="114">
        <v>26</v>
      </c>
      <c r="I28" s="114">
        <v>22</v>
      </c>
      <c r="J28" s="140">
        <v>21</v>
      </c>
      <c r="K28" s="114">
        <v>2</v>
      </c>
      <c r="L28" s="116">
        <v>9.5238095238095237</v>
      </c>
    </row>
    <row r="29" spans="1:12" s="110" customFormat="1" ht="24.95" customHeight="1" x14ac:dyDescent="0.2">
      <c r="A29" s="604" t="s">
        <v>189</v>
      </c>
      <c r="B29" s="605"/>
      <c r="C29" s="605"/>
      <c r="D29" s="606"/>
      <c r="E29" s="113">
        <v>94.940173613826545</v>
      </c>
      <c r="F29" s="115">
        <v>24280</v>
      </c>
      <c r="G29" s="114">
        <v>24160</v>
      </c>
      <c r="H29" s="114">
        <v>24871</v>
      </c>
      <c r="I29" s="114">
        <v>24783</v>
      </c>
      <c r="J29" s="140">
        <v>24753</v>
      </c>
      <c r="K29" s="114">
        <v>-473</v>
      </c>
      <c r="L29" s="116">
        <v>-1.9108794893548258</v>
      </c>
    </row>
    <row r="30" spans="1:12" s="110" customFormat="1" ht="15" customHeight="1" x14ac:dyDescent="0.2">
      <c r="A30" s="120"/>
      <c r="B30" s="119"/>
      <c r="C30" s="258" t="s">
        <v>106</v>
      </c>
      <c r="E30" s="113">
        <v>53.6161449752883</v>
      </c>
      <c r="F30" s="115">
        <v>13018</v>
      </c>
      <c r="G30" s="114">
        <v>12915</v>
      </c>
      <c r="H30" s="114">
        <v>13440</v>
      </c>
      <c r="I30" s="114">
        <v>13483</v>
      </c>
      <c r="J30" s="140">
        <v>13475</v>
      </c>
      <c r="K30" s="114">
        <v>-457</v>
      </c>
      <c r="L30" s="116">
        <v>-3.3914656771799629</v>
      </c>
    </row>
    <row r="31" spans="1:12" s="110" customFormat="1" ht="15" customHeight="1" x14ac:dyDescent="0.2">
      <c r="A31" s="120"/>
      <c r="B31" s="119"/>
      <c r="C31" s="258" t="s">
        <v>107</v>
      </c>
      <c r="E31" s="113">
        <v>46.3838550247117</v>
      </c>
      <c r="F31" s="115">
        <v>11262</v>
      </c>
      <c r="G31" s="114">
        <v>11245</v>
      </c>
      <c r="H31" s="114">
        <v>11431</v>
      </c>
      <c r="I31" s="114">
        <v>11300</v>
      </c>
      <c r="J31" s="140">
        <v>11278</v>
      </c>
      <c r="K31" s="114">
        <v>-16</v>
      </c>
      <c r="L31" s="116">
        <v>-0.14186912573151267</v>
      </c>
    </row>
    <row r="32" spans="1:12" s="110" customFormat="1" ht="15" customHeight="1" x14ac:dyDescent="0.2">
      <c r="A32" s="120"/>
      <c r="B32" s="119" t="s">
        <v>117</v>
      </c>
      <c r="C32" s="258"/>
      <c r="E32" s="113">
        <v>5.0559161648549305</v>
      </c>
      <c r="F32" s="115">
        <v>1293</v>
      </c>
      <c r="G32" s="114">
        <v>1235</v>
      </c>
      <c r="H32" s="114">
        <v>1252</v>
      </c>
      <c r="I32" s="114">
        <v>1216</v>
      </c>
      <c r="J32" s="140">
        <v>1194</v>
      </c>
      <c r="K32" s="114">
        <v>99</v>
      </c>
      <c r="L32" s="116">
        <v>8.291457286432161</v>
      </c>
    </row>
    <row r="33" spans="1:12" s="110" customFormat="1" ht="15" customHeight="1" x14ac:dyDescent="0.2">
      <c r="A33" s="120"/>
      <c r="B33" s="119"/>
      <c r="C33" s="258" t="s">
        <v>106</v>
      </c>
      <c r="E33" s="113">
        <v>66.744006187161645</v>
      </c>
      <c r="F33" s="115">
        <v>863</v>
      </c>
      <c r="G33" s="114">
        <v>825</v>
      </c>
      <c r="H33" s="114">
        <v>839</v>
      </c>
      <c r="I33" s="114">
        <v>817</v>
      </c>
      <c r="J33" s="140">
        <v>796</v>
      </c>
      <c r="K33" s="114">
        <v>67</v>
      </c>
      <c r="L33" s="116">
        <v>8.4170854271356781</v>
      </c>
    </row>
    <row r="34" spans="1:12" s="110" customFormat="1" ht="15" customHeight="1" x14ac:dyDescent="0.2">
      <c r="A34" s="120"/>
      <c r="B34" s="119"/>
      <c r="C34" s="258" t="s">
        <v>107</v>
      </c>
      <c r="E34" s="113">
        <v>33.255993812838362</v>
      </c>
      <c r="F34" s="115">
        <v>430</v>
      </c>
      <c r="G34" s="114">
        <v>410</v>
      </c>
      <c r="H34" s="114">
        <v>413</v>
      </c>
      <c r="I34" s="114">
        <v>399</v>
      </c>
      <c r="J34" s="140">
        <v>398</v>
      </c>
      <c r="K34" s="114">
        <v>32</v>
      </c>
      <c r="L34" s="116">
        <v>8.0402010050251249</v>
      </c>
    </row>
    <row r="35" spans="1:12" s="110" customFormat="1" ht="24.95" customHeight="1" x14ac:dyDescent="0.2">
      <c r="A35" s="604" t="s">
        <v>190</v>
      </c>
      <c r="B35" s="605"/>
      <c r="C35" s="605"/>
      <c r="D35" s="606"/>
      <c r="E35" s="113">
        <v>73.183702197544378</v>
      </c>
      <c r="F35" s="115">
        <v>18716</v>
      </c>
      <c r="G35" s="114">
        <v>18583</v>
      </c>
      <c r="H35" s="114">
        <v>19248</v>
      </c>
      <c r="I35" s="114">
        <v>19184</v>
      </c>
      <c r="J35" s="140">
        <v>19207</v>
      </c>
      <c r="K35" s="114">
        <v>-491</v>
      </c>
      <c r="L35" s="116">
        <v>-2.5563596605404282</v>
      </c>
    </row>
    <row r="36" spans="1:12" s="110" customFormat="1" ht="15" customHeight="1" x14ac:dyDescent="0.2">
      <c r="A36" s="120"/>
      <c r="B36" s="119"/>
      <c r="C36" s="258" t="s">
        <v>106</v>
      </c>
      <c r="E36" s="113">
        <v>69.77452447104082</v>
      </c>
      <c r="F36" s="115">
        <v>13059</v>
      </c>
      <c r="G36" s="114">
        <v>12944</v>
      </c>
      <c r="H36" s="114">
        <v>13441</v>
      </c>
      <c r="I36" s="114">
        <v>13461</v>
      </c>
      <c r="J36" s="140">
        <v>13468</v>
      </c>
      <c r="K36" s="114">
        <v>-409</v>
      </c>
      <c r="L36" s="116">
        <v>-3.0368280368280369</v>
      </c>
    </row>
    <row r="37" spans="1:12" s="110" customFormat="1" ht="15" customHeight="1" x14ac:dyDescent="0.2">
      <c r="A37" s="120"/>
      <c r="B37" s="119"/>
      <c r="C37" s="258" t="s">
        <v>107</v>
      </c>
      <c r="E37" s="113">
        <v>30.22547552895918</v>
      </c>
      <c r="F37" s="115">
        <v>5657</v>
      </c>
      <c r="G37" s="114">
        <v>5639</v>
      </c>
      <c r="H37" s="114">
        <v>5807</v>
      </c>
      <c r="I37" s="114">
        <v>5723</v>
      </c>
      <c r="J37" s="140">
        <v>5739</v>
      </c>
      <c r="K37" s="114">
        <v>-82</v>
      </c>
      <c r="L37" s="116">
        <v>-1.4288203519776965</v>
      </c>
    </row>
    <row r="38" spans="1:12" s="110" customFormat="1" ht="15" customHeight="1" x14ac:dyDescent="0.2">
      <c r="A38" s="120"/>
      <c r="B38" s="119" t="s">
        <v>182</v>
      </c>
      <c r="C38" s="258"/>
      <c r="E38" s="113">
        <v>26.816297802455619</v>
      </c>
      <c r="F38" s="115">
        <v>6858</v>
      </c>
      <c r="G38" s="114">
        <v>6812</v>
      </c>
      <c r="H38" s="114">
        <v>6876</v>
      </c>
      <c r="I38" s="114">
        <v>6816</v>
      </c>
      <c r="J38" s="140">
        <v>6741</v>
      </c>
      <c r="K38" s="114">
        <v>117</v>
      </c>
      <c r="L38" s="116">
        <v>1.7356475300400533</v>
      </c>
    </row>
    <row r="39" spans="1:12" s="110" customFormat="1" ht="15" customHeight="1" x14ac:dyDescent="0.2">
      <c r="A39" s="120"/>
      <c r="B39" s="119"/>
      <c r="C39" s="258" t="s">
        <v>106</v>
      </c>
      <c r="E39" s="113">
        <v>12.000583260425779</v>
      </c>
      <c r="F39" s="115">
        <v>823</v>
      </c>
      <c r="G39" s="114">
        <v>796</v>
      </c>
      <c r="H39" s="114">
        <v>839</v>
      </c>
      <c r="I39" s="114">
        <v>840</v>
      </c>
      <c r="J39" s="140">
        <v>804</v>
      </c>
      <c r="K39" s="114">
        <v>19</v>
      </c>
      <c r="L39" s="116">
        <v>2.3631840796019898</v>
      </c>
    </row>
    <row r="40" spans="1:12" s="110" customFormat="1" ht="15" customHeight="1" x14ac:dyDescent="0.2">
      <c r="A40" s="120"/>
      <c r="B40" s="119"/>
      <c r="C40" s="258" t="s">
        <v>107</v>
      </c>
      <c r="E40" s="113">
        <v>87.999416739574215</v>
      </c>
      <c r="F40" s="115">
        <v>6035</v>
      </c>
      <c r="G40" s="114">
        <v>6016</v>
      </c>
      <c r="H40" s="114">
        <v>6037</v>
      </c>
      <c r="I40" s="114">
        <v>5976</v>
      </c>
      <c r="J40" s="140">
        <v>5937</v>
      </c>
      <c r="K40" s="114">
        <v>98</v>
      </c>
      <c r="L40" s="116">
        <v>1.6506653191847735</v>
      </c>
    </row>
    <row r="41" spans="1:12" s="110" customFormat="1" ht="24.75" customHeight="1" x14ac:dyDescent="0.2">
      <c r="A41" s="604" t="s">
        <v>519</v>
      </c>
      <c r="B41" s="605"/>
      <c r="C41" s="605"/>
      <c r="D41" s="606"/>
      <c r="E41" s="113">
        <v>4.5163056228982557</v>
      </c>
      <c r="F41" s="115">
        <v>1155</v>
      </c>
      <c r="G41" s="114">
        <v>1319</v>
      </c>
      <c r="H41" s="114">
        <v>1340</v>
      </c>
      <c r="I41" s="114">
        <v>1190</v>
      </c>
      <c r="J41" s="140">
        <v>1217</v>
      </c>
      <c r="K41" s="114">
        <v>-62</v>
      </c>
      <c r="L41" s="116">
        <v>-5.0944946589975348</v>
      </c>
    </row>
    <row r="42" spans="1:12" s="110" customFormat="1" ht="15" customHeight="1" x14ac:dyDescent="0.2">
      <c r="A42" s="120"/>
      <c r="B42" s="119"/>
      <c r="C42" s="258" t="s">
        <v>106</v>
      </c>
      <c r="E42" s="113">
        <v>64.329004329004334</v>
      </c>
      <c r="F42" s="115">
        <v>743</v>
      </c>
      <c r="G42" s="114">
        <v>872</v>
      </c>
      <c r="H42" s="114">
        <v>884</v>
      </c>
      <c r="I42" s="114">
        <v>770</v>
      </c>
      <c r="J42" s="140">
        <v>789</v>
      </c>
      <c r="K42" s="114">
        <v>-46</v>
      </c>
      <c r="L42" s="116">
        <v>-5.8301647655259821</v>
      </c>
    </row>
    <row r="43" spans="1:12" s="110" customFormat="1" ht="15" customHeight="1" x14ac:dyDescent="0.2">
      <c r="A43" s="123"/>
      <c r="B43" s="124"/>
      <c r="C43" s="260" t="s">
        <v>107</v>
      </c>
      <c r="D43" s="261"/>
      <c r="E43" s="125">
        <v>35.670995670995673</v>
      </c>
      <c r="F43" s="143">
        <v>412</v>
      </c>
      <c r="G43" s="144">
        <v>447</v>
      </c>
      <c r="H43" s="144">
        <v>456</v>
      </c>
      <c r="I43" s="144">
        <v>420</v>
      </c>
      <c r="J43" s="145">
        <v>428</v>
      </c>
      <c r="K43" s="144">
        <v>-16</v>
      </c>
      <c r="L43" s="146">
        <v>-3.7383177570093458</v>
      </c>
    </row>
    <row r="44" spans="1:12" s="110" customFormat="1" ht="45.75" customHeight="1" x14ac:dyDescent="0.2">
      <c r="A44" s="604" t="s">
        <v>191</v>
      </c>
      <c r="B44" s="605"/>
      <c r="C44" s="605"/>
      <c r="D44" s="606"/>
      <c r="E44" s="113">
        <v>2.3461327911159773E-2</v>
      </c>
      <c r="F44" s="115">
        <v>6</v>
      </c>
      <c r="G44" s="114">
        <v>9</v>
      </c>
      <c r="H44" s="114">
        <v>10</v>
      </c>
      <c r="I44" s="114">
        <v>10</v>
      </c>
      <c r="J44" s="140">
        <v>10</v>
      </c>
      <c r="K44" s="114">
        <v>-4</v>
      </c>
      <c r="L44" s="116">
        <v>-40</v>
      </c>
    </row>
    <row r="45" spans="1:12" s="110" customFormat="1" ht="15" customHeight="1" x14ac:dyDescent="0.2">
      <c r="A45" s="120"/>
      <c r="B45" s="119"/>
      <c r="C45" s="258" t="s">
        <v>106</v>
      </c>
      <c r="E45" s="113">
        <v>100</v>
      </c>
      <c r="F45" s="115">
        <v>6</v>
      </c>
      <c r="G45" s="114">
        <v>9</v>
      </c>
      <c r="H45" s="114">
        <v>10</v>
      </c>
      <c r="I45" s="114">
        <v>10</v>
      </c>
      <c r="J45" s="140">
        <v>10</v>
      </c>
      <c r="K45" s="114">
        <v>-4</v>
      </c>
      <c r="L45" s="116">
        <v>-40</v>
      </c>
    </row>
    <row r="46" spans="1:12" s="110" customFormat="1" ht="15" customHeight="1" x14ac:dyDescent="0.2">
      <c r="A46" s="123"/>
      <c r="B46" s="124"/>
      <c r="C46" s="260" t="s">
        <v>107</v>
      </c>
      <c r="D46" s="261"/>
      <c r="E46" s="125">
        <v>0</v>
      </c>
      <c r="F46" s="143">
        <v>0</v>
      </c>
      <c r="G46" s="144">
        <v>0</v>
      </c>
      <c r="H46" s="144">
        <v>0</v>
      </c>
      <c r="I46" s="144">
        <v>0</v>
      </c>
      <c r="J46" s="145">
        <v>0</v>
      </c>
      <c r="K46" s="144">
        <v>0</v>
      </c>
      <c r="L46" s="146">
        <v>0</v>
      </c>
    </row>
    <row r="47" spans="1:12" s="110" customFormat="1" ht="39" customHeight="1" x14ac:dyDescent="0.2">
      <c r="A47" s="604" t="s">
        <v>520</v>
      </c>
      <c r="B47" s="607"/>
      <c r="C47" s="607"/>
      <c r="D47" s="608"/>
      <c r="E47" s="113">
        <v>0.1798701806522249</v>
      </c>
      <c r="F47" s="115">
        <v>46</v>
      </c>
      <c r="G47" s="114">
        <v>44</v>
      </c>
      <c r="H47" s="114">
        <v>37</v>
      </c>
      <c r="I47" s="114">
        <v>32</v>
      </c>
      <c r="J47" s="140">
        <v>35</v>
      </c>
      <c r="K47" s="114">
        <v>11</v>
      </c>
      <c r="L47" s="116">
        <v>31.428571428571427</v>
      </c>
    </row>
    <row r="48" spans="1:12" s="110" customFormat="1" ht="15" customHeight="1" x14ac:dyDescent="0.2">
      <c r="A48" s="120"/>
      <c r="B48" s="119"/>
      <c r="C48" s="258" t="s">
        <v>106</v>
      </c>
      <c r="E48" s="113">
        <v>30.434782608695652</v>
      </c>
      <c r="F48" s="115">
        <v>14</v>
      </c>
      <c r="G48" s="114">
        <v>14</v>
      </c>
      <c r="H48" s="114">
        <v>11</v>
      </c>
      <c r="I48" s="114">
        <v>11</v>
      </c>
      <c r="J48" s="140">
        <v>12</v>
      </c>
      <c r="K48" s="114">
        <v>2</v>
      </c>
      <c r="L48" s="116">
        <v>16.666666666666668</v>
      </c>
    </row>
    <row r="49" spans="1:12" s="110" customFormat="1" ht="15" customHeight="1" x14ac:dyDescent="0.2">
      <c r="A49" s="123"/>
      <c r="B49" s="124"/>
      <c r="C49" s="260" t="s">
        <v>107</v>
      </c>
      <c r="D49" s="261"/>
      <c r="E49" s="125">
        <v>69.565217391304344</v>
      </c>
      <c r="F49" s="143">
        <v>32</v>
      </c>
      <c r="G49" s="144">
        <v>30</v>
      </c>
      <c r="H49" s="144">
        <v>26</v>
      </c>
      <c r="I49" s="144">
        <v>21</v>
      </c>
      <c r="J49" s="145">
        <v>23</v>
      </c>
      <c r="K49" s="144">
        <v>9</v>
      </c>
      <c r="L49" s="146">
        <v>39.130434782608695</v>
      </c>
    </row>
    <row r="50" spans="1:12" s="110" customFormat="1" ht="24.95" customHeight="1" x14ac:dyDescent="0.2">
      <c r="A50" s="609" t="s">
        <v>192</v>
      </c>
      <c r="B50" s="610"/>
      <c r="C50" s="610"/>
      <c r="D50" s="611"/>
      <c r="E50" s="262">
        <v>12.469695784781418</v>
      </c>
      <c r="F50" s="263">
        <v>3189</v>
      </c>
      <c r="G50" s="264">
        <v>3272</v>
      </c>
      <c r="H50" s="264">
        <v>3356</v>
      </c>
      <c r="I50" s="264">
        <v>3202</v>
      </c>
      <c r="J50" s="265">
        <v>3259</v>
      </c>
      <c r="K50" s="263">
        <v>-70</v>
      </c>
      <c r="L50" s="266">
        <v>-2.1478981282602025</v>
      </c>
    </row>
    <row r="51" spans="1:12" s="110" customFormat="1" ht="15" customHeight="1" x14ac:dyDescent="0.2">
      <c r="A51" s="120"/>
      <c r="B51" s="119"/>
      <c r="C51" s="258" t="s">
        <v>106</v>
      </c>
      <c r="E51" s="113">
        <v>51.36406396989652</v>
      </c>
      <c r="F51" s="115">
        <v>1638</v>
      </c>
      <c r="G51" s="114">
        <v>1689</v>
      </c>
      <c r="H51" s="114">
        <v>1753</v>
      </c>
      <c r="I51" s="114">
        <v>1650</v>
      </c>
      <c r="J51" s="140">
        <v>1670</v>
      </c>
      <c r="K51" s="114">
        <v>-32</v>
      </c>
      <c r="L51" s="116">
        <v>-1.9161676646706587</v>
      </c>
    </row>
    <row r="52" spans="1:12" s="110" customFormat="1" ht="15" customHeight="1" x14ac:dyDescent="0.2">
      <c r="A52" s="120"/>
      <c r="B52" s="119"/>
      <c r="C52" s="258" t="s">
        <v>107</v>
      </c>
      <c r="E52" s="113">
        <v>48.63593603010348</v>
      </c>
      <c r="F52" s="115">
        <v>1551</v>
      </c>
      <c r="G52" s="114">
        <v>1583</v>
      </c>
      <c r="H52" s="114">
        <v>1603</v>
      </c>
      <c r="I52" s="114">
        <v>1552</v>
      </c>
      <c r="J52" s="140">
        <v>1589</v>
      </c>
      <c r="K52" s="114">
        <v>-38</v>
      </c>
      <c r="L52" s="116">
        <v>-2.3914411579609816</v>
      </c>
    </row>
    <row r="53" spans="1:12" s="110" customFormat="1" ht="15" customHeight="1" x14ac:dyDescent="0.2">
      <c r="A53" s="120"/>
      <c r="B53" s="119"/>
      <c r="C53" s="258" t="s">
        <v>187</v>
      </c>
      <c r="D53" s="110" t="s">
        <v>193</v>
      </c>
      <c r="E53" s="113">
        <v>26.622765757290686</v>
      </c>
      <c r="F53" s="115">
        <v>849</v>
      </c>
      <c r="G53" s="114">
        <v>984</v>
      </c>
      <c r="H53" s="114">
        <v>1032</v>
      </c>
      <c r="I53" s="114">
        <v>819</v>
      </c>
      <c r="J53" s="140">
        <v>878</v>
      </c>
      <c r="K53" s="114">
        <v>-29</v>
      </c>
      <c r="L53" s="116">
        <v>-3.3029612756264237</v>
      </c>
    </row>
    <row r="54" spans="1:12" s="110" customFormat="1" ht="15" customHeight="1" x14ac:dyDescent="0.2">
      <c r="A54" s="120"/>
      <c r="B54" s="119"/>
      <c r="D54" s="267" t="s">
        <v>194</v>
      </c>
      <c r="E54" s="113">
        <v>67.020023557126024</v>
      </c>
      <c r="F54" s="115">
        <v>569</v>
      </c>
      <c r="G54" s="114">
        <v>655</v>
      </c>
      <c r="H54" s="114">
        <v>703</v>
      </c>
      <c r="I54" s="114">
        <v>575</v>
      </c>
      <c r="J54" s="140">
        <v>604</v>
      </c>
      <c r="K54" s="114">
        <v>-35</v>
      </c>
      <c r="L54" s="116">
        <v>-5.7947019867549665</v>
      </c>
    </row>
    <row r="55" spans="1:12" s="110" customFormat="1" ht="15" customHeight="1" x14ac:dyDescent="0.2">
      <c r="A55" s="120"/>
      <c r="B55" s="119"/>
      <c r="D55" s="267" t="s">
        <v>195</v>
      </c>
      <c r="E55" s="113">
        <v>32.979976442873969</v>
      </c>
      <c r="F55" s="115">
        <v>280</v>
      </c>
      <c r="G55" s="114">
        <v>329</v>
      </c>
      <c r="H55" s="114">
        <v>329</v>
      </c>
      <c r="I55" s="114">
        <v>244</v>
      </c>
      <c r="J55" s="140">
        <v>274</v>
      </c>
      <c r="K55" s="114">
        <v>6</v>
      </c>
      <c r="L55" s="116">
        <v>2.1897810218978102</v>
      </c>
    </row>
    <row r="56" spans="1:12" s="110" customFormat="1" ht="15" customHeight="1" x14ac:dyDescent="0.2">
      <c r="A56" s="120"/>
      <c r="B56" s="119" t="s">
        <v>196</v>
      </c>
      <c r="C56" s="258"/>
      <c r="E56" s="113">
        <v>76.096817079846716</v>
      </c>
      <c r="F56" s="115">
        <v>19461</v>
      </c>
      <c r="G56" s="114">
        <v>19256</v>
      </c>
      <c r="H56" s="114">
        <v>19790</v>
      </c>
      <c r="I56" s="114">
        <v>19796</v>
      </c>
      <c r="J56" s="140">
        <v>19703</v>
      </c>
      <c r="K56" s="114">
        <v>-242</v>
      </c>
      <c r="L56" s="116">
        <v>-1.2282393544130334</v>
      </c>
    </row>
    <row r="57" spans="1:12" s="110" customFormat="1" ht="15" customHeight="1" x14ac:dyDescent="0.2">
      <c r="A57" s="120"/>
      <c r="B57" s="119"/>
      <c r="C57" s="258" t="s">
        <v>106</v>
      </c>
      <c r="E57" s="113">
        <v>54.313755716561325</v>
      </c>
      <c r="F57" s="115">
        <v>10570</v>
      </c>
      <c r="G57" s="114">
        <v>10427</v>
      </c>
      <c r="H57" s="114">
        <v>10814</v>
      </c>
      <c r="I57" s="114">
        <v>10907</v>
      </c>
      <c r="J57" s="140">
        <v>10866</v>
      </c>
      <c r="K57" s="114">
        <v>-296</v>
      </c>
      <c r="L57" s="116">
        <v>-2.7240935026688753</v>
      </c>
    </row>
    <row r="58" spans="1:12" s="110" customFormat="1" ht="15" customHeight="1" x14ac:dyDescent="0.2">
      <c r="A58" s="120"/>
      <c r="B58" s="119"/>
      <c r="C58" s="258" t="s">
        <v>107</v>
      </c>
      <c r="E58" s="113">
        <v>45.686244283438675</v>
      </c>
      <c r="F58" s="115">
        <v>8891</v>
      </c>
      <c r="G58" s="114">
        <v>8829</v>
      </c>
      <c r="H58" s="114">
        <v>8976</v>
      </c>
      <c r="I58" s="114">
        <v>8889</v>
      </c>
      <c r="J58" s="140">
        <v>8837</v>
      </c>
      <c r="K58" s="114">
        <v>54</v>
      </c>
      <c r="L58" s="116">
        <v>0.61106710422088939</v>
      </c>
    </row>
    <row r="59" spans="1:12" s="110" customFormat="1" ht="15" customHeight="1" x14ac:dyDescent="0.2">
      <c r="A59" s="120"/>
      <c r="B59" s="119"/>
      <c r="C59" s="258" t="s">
        <v>105</v>
      </c>
      <c r="D59" s="110" t="s">
        <v>197</v>
      </c>
      <c r="E59" s="113">
        <v>90.195776167720055</v>
      </c>
      <c r="F59" s="115">
        <v>17553</v>
      </c>
      <c r="G59" s="114">
        <v>17386</v>
      </c>
      <c r="H59" s="114">
        <v>17817</v>
      </c>
      <c r="I59" s="114">
        <v>17827</v>
      </c>
      <c r="J59" s="140">
        <v>17730</v>
      </c>
      <c r="K59" s="114">
        <v>-177</v>
      </c>
      <c r="L59" s="116">
        <v>-0.99830795262267347</v>
      </c>
    </row>
    <row r="60" spans="1:12" s="110" customFormat="1" ht="15" customHeight="1" x14ac:dyDescent="0.2">
      <c r="A60" s="120"/>
      <c r="B60" s="119"/>
      <c r="C60" s="258"/>
      <c r="D60" s="267" t="s">
        <v>198</v>
      </c>
      <c r="E60" s="113">
        <v>52.258873127100777</v>
      </c>
      <c r="F60" s="115">
        <v>9173</v>
      </c>
      <c r="G60" s="114">
        <v>9057</v>
      </c>
      <c r="H60" s="114">
        <v>9373</v>
      </c>
      <c r="I60" s="114">
        <v>9467</v>
      </c>
      <c r="J60" s="140">
        <v>9418</v>
      </c>
      <c r="K60" s="114">
        <v>-245</v>
      </c>
      <c r="L60" s="116">
        <v>-2.6014015714589083</v>
      </c>
    </row>
    <row r="61" spans="1:12" s="110" customFormat="1" ht="15" customHeight="1" x14ac:dyDescent="0.2">
      <c r="A61" s="120"/>
      <c r="B61" s="119"/>
      <c r="C61" s="258"/>
      <c r="D61" s="267" t="s">
        <v>199</v>
      </c>
      <c r="E61" s="113">
        <v>47.741126872899223</v>
      </c>
      <c r="F61" s="115">
        <v>8380</v>
      </c>
      <c r="G61" s="114">
        <v>8329</v>
      </c>
      <c r="H61" s="114">
        <v>8444</v>
      </c>
      <c r="I61" s="114">
        <v>8360</v>
      </c>
      <c r="J61" s="140">
        <v>8312</v>
      </c>
      <c r="K61" s="114">
        <v>68</v>
      </c>
      <c r="L61" s="116">
        <v>0.81809432146294514</v>
      </c>
    </row>
    <row r="62" spans="1:12" s="110" customFormat="1" ht="15" customHeight="1" x14ac:dyDescent="0.2">
      <c r="A62" s="120"/>
      <c r="B62" s="119"/>
      <c r="C62" s="258"/>
      <c r="D62" s="258" t="s">
        <v>200</v>
      </c>
      <c r="E62" s="113">
        <v>9.8042238322799449</v>
      </c>
      <c r="F62" s="115">
        <v>1908</v>
      </c>
      <c r="G62" s="114">
        <v>1870</v>
      </c>
      <c r="H62" s="114">
        <v>1973</v>
      </c>
      <c r="I62" s="114">
        <v>1969</v>
      </c>
      <c r="J62" s="140">
        <v>1973</v>
      </c>
      <c r="K62" s="114">
        <v>-65</v>
      </c>
      <c r="L62" s="116">
        <v>-3.2944754181449567</v>
      </c>
    </row>
    <row r="63" spans="1:12" s="110" customFormat="1" ht="15" customHeight="1" x14ac:dyDescent="0.2">
      <c r="A63" s="120"/>
      <c r="B63" s="119"/>
      <c r="C63" s="258"/>
      <c r="D63" s="267" t="s">
        <v>198</v>
      </c>
      <c r="E63" s="113">
        <v>73.218029350104828</v>
      </c>
      <c r="F63" s="115">
        <v>1397</v>
      </c>
      <c r="G63" s="114">
        <v>1370</v>
      </c>
      <c r="H63" s="114">
        <v>1441</v>
      </c>
      <c r="I63" s="114">
        <v>1440</v>
      </c>
      <c r="J63" s="140">
        <v>1448</v>
      </c>
      <c r="K63" s="114">
        <v>-51</v>
      </c>
      <c r="L63" s="116">
        <v>-3.5220994475138121</v>
      </c>
    </row>
    <row r="64" spans="1:12" s="110" customFormat="1" ht="15" customHeight="1" x14ac:dyDescent="0.2">
      <c r="A64" s="120"/>
      <c r="B64" s="119"/>
      <c r="C64" s="258"/>
      <c r="D64" s="267" t="s">
        <v>199</v>
      </c>
      <c r="E64" s="113">
        <v>26.781970649895179</v>
      </c>
      <c r="F64" s="115">
        <v>511</v>
      </c>
      <c r="G64" s="114">
        <v>500</v>
      </c>
      <c r="H64" s="114">
        <v>532</v>
      </c>
      <c r="I64" s="114">
        <v>529</v>
      </c>
      <c r="J64" s="140">
        <v>525</v>
      </c>
      <c r="K64" s="114">
        <v>-14</v>
      </c>
      <c r="L64" s="116">
        <v>-2.6666666666666665</v>
      </c>
    </row>
    <row r="65" spans="1:12" s="110" customFormat="1" ht="15" customHeight="1" x14ac:dyDescent="0.2">
      <c r="A65" s="120"/>
      <c r="B65" s="119" t="s">
        <v>201</v>
      </c>
      <c r="C65" s="258"/>
      <c r="E65" s="113">
        <v>7.664033784312192</v>
      </c>
      <c r="F65" s="115">
        <v>1960</v>
      </c>
      <c r="G65" s="114">
        <v>1886</v>
      </c>
      <c r="H65" s="114">
        <v>1958</v>
      </c>
      <c r="I65" s="114">
        <v>2000</v>
      </c>
      <c r="J65" s="140">
        <v>1978</v>
      </c>
      <c r="K65" s="114">
        <v>-18</v>
      </c>
      <c r="L65" s="116">
        <v>-0.91001011122345798</v>
      </c>
    </row>
    <row r="66" spans="1:12" s="110" customFormat="1" ht="15" customHeight="1" x14ac:dyDescent="0.2">
      <c r="A66" s="120"/>
      <c r="B66" s="119"/>
      <c r="C66" s="258" t="s">
        <v>106</v>
      </c>
      <c r="E66" s="113">
        <v>60.357142857142854</v>
      </c>
      <c r="F66" s="115">
        <v>1183</v>
      </c>
      <c r="G66" s="114">
        <v>1130</v>
      </c>
      <c r="H66" s="114">
        <v>1187</v>
      </c>
      <c r="I66" s="114">
        <v>1232</v>
      </c>
      <c r="J66" s="140">
        <v>1236</v>
      </c>
      <c r="K66" s="114">
        <v>-53</v>
      </c>
      <c r="L66" s="116">
        <v>-4.2880258899676376</v>
      </c>
    </row>
    <row r="67" spans="1:12" s="110" customFormat="1" ht="15" customHeight="1" x14ac:dyDescent="0.2">
      <c r="A67" s="120"/>
      <c r="B67" s="119"/>
      <c r="C67" s="258" t="s">
        <v>107</v>
      </c>
      <c r="E67" s="113">
        <v>39.642857142857146</v>
      </c>
      <c r="F67" s="115">
        <v>777</v>
      </c>
      <c r="G67" s="114">
        <v>756</v>
      </c>
      <c r="H67" s="114">
        <v>771</v>
      </c>
      <c r="I67" s="114">
        <v>768</v>
      </c>
      <c r="J67" s="140">
        <v>742</v>
      </c>
      <c r="K67" s="114">
        <v>35</v>
      </c>
      <c r="L67" s="116">
        <v>4.716981132075472</v>
      </c>
    </row>
    <row r="68" spans="1:12" s="110" customFormat="1" ht="15" customHeight="1" x14ac:dyDescent="0.2">
      <c r="A68" s="120"/>
      <c r="B68" s="119"/>
      <c r="C68" s="258" t="s">
        <v>105</v>
      </c>
      <c r="D68" s="110" t="s">
        <v>202</v>
      </c>
      <c r="E68" s="113">
        <v>19.438775510204081</v>
      </c>
      <c r="F68" s="115">
        <v>381</v>
      </c>
      <c r="G68" s="114">
        <v>362</v>
      </c>
      <c r="H68" s="114">
        <v>351</v>
      </c>
      <c r="I68" s="114">
        <v>359</v>
      </c>
      <c r="J68" s="140">
        <v>358</v>
      </c>
      <c r="K68" s="114">
        <v>23</v>
      </c>
      <c r="L68" s="116">
        <v>6.4245810055865924</v>
      </c>
    </row>
    <row r="69" spans="1:12" s="110" customFormat="1" ht="15" customHeight="1" x14ac:dyDescent="0.2">
      <c r="A69" s="120"/>
      <c r="B69" s="119"/>
      <c r="C69" s="258"/>
      <c r="D69" s="267" t="s">
        <v>198</v>
      </c>
      <c r="E69" s="113">
        <v>56.430446194225723</v>
      </c>
      <c r="F69" s="115">
        <v>215</v>
      </c>
      <c r="G69" s="114">
        <v>197</v>
      </c>
      <c r="H69" s="114">
        <v>186</v>
      </c>
      <c r="I69" s="114">
        <v>202</v>
      </c>
      <c r="J69" s="140">
        <v>205</v>
      </c>
      <c r="K69" s="114">
        <v>10</v>
      </c>
      <c r="L69" s="116">
        <v>4.8780487804878048</v>
      </c>
    </row>
    <row r="70" spans="1:12" s="110" customFormat="1" ht="15" customHeight="1" x14ac:dyDescent="0.2">
      <c r="A70" s="120"/>
      <c r="B70" s="119"/>
      <c r="C70" s="258"/>
      <c r="D70" s="267" t="s">
        <v>199</v>
      </c>
      <c r="E70" s="113">
        <v>43.569553805774277</v>
      </c>
      <c r="F70" s="115">
        <v>166</v>
      </c>
      <c r="G70" s="114">
        <v>165</v>
      </c>
      <c r="H70" s="114">
        <v>165</v>
      </c>
      <c r="I70" s="114">
        <v>157</v>
      </c>
      <c r="J70" s="140">
        <v>153</v>
      </c>
      <c r="K70" s="114">
        <v>13</v>
      </c>
      <c r="L70" s="116">
        <v>8.4967320261437909</v>
      </c>
    </row>
    <row r="71" spans="1:12" s="110" customFormat="1" ht="15" customHeight="1" x14ac:dyDescent="0.2">
      <c r="A71" s="120"/>
      <c r="B71" s="119"/>
      <c r="C71" s="258"/>
      <c r="D71" s="110" t="s">
        <v>203</v>
      </c>
      <c r="E71" s="113">
        <v>74.591836734693871</v>
      </c>
      <c r="F71" s="115">
        <v>1462</v>
      </c>
      <c r="G71" s="114">
        <v>1405</v>
      </c>
      <c r="H71" s="114">
        <v>1480</v>
      </c>
      <c r="I71" s="114">
        <v>1525</v>
      </c>
      <c r="J71" s="140">
        <v>1510</v>
      </c>
      <c r="K71" s="114">
        <v>-48</v>
      </c>
      <c r="L71" s="116">
        <v>-3.1788079470198674</v>
      </c>
    </row>
    <row r="72" spans="1:12" s="110" customFormat="1" ht="15" customHeight="1" x14ac:dyDescent="0.2">
      <c r="A72" s="120"/>
      <c r="B72" s="119"/>
      <c r="C72" s="258"/>
      <c r="D72" s="267" t="s">
        <v>198</v>
      </c>
      <c r="E72" s="113">
        <v>60.875512995896031</v>
      </c>
      <c r="F72" s="115">
        <v>890</v>
      </c>
      <c r="G72" s="114">
        <v>854</v>
      </c>
      <c r="H72" s="114">
        <v>917</v>
      </c>
      <c r="I72" s="114">
        <v>955</v>
      </c>
      <c r="J72" s="140">
        <v>961</v>
      </c>
      <c r="K72" s="114">
        <v>-71</v>
      </c>
      <c r="L72" s="116">
        <v>-7.3881373569198754</v>
      </c>
    </row>
    <row r="73" spans="1:12" s="110" customFormat="1" ht="15" customHeight="1" x14ac:dyDescent="0.2">
      <c r="A73" s="120"/>
      <c r="B73" s="119"/>
      <c r="C73" s="258"/>
      <c r="D73" s="267" t="s">
        <v>199</v>
      </c>
      <c r="E73" s="113">
        <v>39.124487004103969</v>
      </c>
      <c r="F73" s="115">
        <v>572</v>
      </c>
      <c r="G73" s="114">
        <v>551</v>
      </c>
      <c r="H73" s="114">
        <v>563</v>
      </c>
      <c r="I73" s="114">
        <v>570</v>
      </c>
      <c r="J73" s="140">
        <v>549</v>
      </c>
      <c r="K73" s="114">
        <v>23</v>
      </c>
      <c r="L73" s="116">
        <v>4.1894353369763202</v>
      </c>
    </row>
    <row r="74" spans="1:12" s="110" customFormat="1" ht="15" customHeight="1" x14ac:dyDescent="0.2">
      <c r="A74" s="120"/>
      <c r="B74" s="119"/>
      <c r="C74" s="258"/>
      <c r="D74" s="110" t="s">
        <v>204</v>
      </c>
      <c r="E74" s="113">
        <v>5.9693877551020407</v>
      </c>
      <c r="F74" s="115">
        <v>117</v>
      </c>
      <c r="G74" s="114">
        <v>119</v>
      </c>
      <c r="H74" s="114">
        <v>127</v>
      </c>
      <c r="I74" s="114">
        <v>116</v>
      </c>
      <c r="J74" s="140">
        <v>110</v>
      </c>
      <c r="K74" s="114">
        <v>7</v>
      </c>
      <c r="L74" s="116">
        <v>6.3636363636363633</v>
      </c>
    </row>
    <row r="75" spans="1:12" s="110" customFormat="1" ht="15" customHeight="1" x14ac:dyDescent="0.2">
      <c r="A75" s="120"/>
      <c r="B75" s="119"/>
      <c r="C75" s="258"/>
      <c r="D75" s="267" t="s">
        <v>198</v>
      </c>
      <c r="E75" s="113">
        <v>66.666666666666671</v>
      </c>
      <c r="F75" s="115">
        <v>78</v>
      </c>
      <c r="G75" s="114">
        <v>79</v>
      </c>
      <c r="H75" s="114">
        <v>84</v>
      </c>
      <c r="I75" s="114">
        <v>75</v>
      </c>
      <c r="J75" s="140">
        <v>70</v>
      </c>
      <c r="K75" s="114">
        <v>8</v>
      </c>
      <c r="L75" s="116">
        <v>11.428571428571429</v>
      </c>
    </row>
    <row r="76" spans="1:12" s="110" customFormat="1" ht="15" customHeight="1" x14ac:dyDescent="0.2">
      <c r="A76" s="120"/>
      <c r="B76" s="119"/>
      <c r="C76" s="258"/>
      <c r="D76" s="267" t="s">
        <v>199</v>
      </c>
      <c r="E76" s="113">
        <v>33.333333333333336</v>
      </c>
      <c r="F76" s="115">
        <v>39</v>
      </c>
      <c r="G76" s="114">
        <v>40</v>
      </c>
      <c r="H76" s="114">
        <v>43</v>
      </c>
      <c r="I76" s="114">
        <v>41</v>
      </c>
      <c r="J76" s="140">
        <v>40</v>
      </c>
      <c r="K76" s="114">
        <v>-1</v>
      </c>
      <c r="L76" s="116">
        <v>-2.5</v>
      </c>
    </row>
    <row r="77" spans="1:12" s="110" customFormat="1" ht="15" customHeight="1" x14ac:dyDescent="0.2">
      <c r="A77" s="534"/>
      <c r="B77" s="119" t="s">
        <v>205</v>
      </c>
      <c r="C77" s="268"/>
      <c r="D77" s="182"/>
      <c r="E77" s="113">
        <v>3.7694533510596702</v>
      </c>
      <c r="F77" s="115">
        <v>964</v>
      </c>
      <c r="G77" s="114">
        <v>981</v>
      </c>
      <c r="H77" s="114">
        <v>1020</v>
      </c>
      <c r="I77" s="114">
        <v>1002</v>
      </c>
      <c r="J77" s="140">
        <v>1008</v>
      </c>
      <c r="K77" s="114">
        <v>-44</v>
      </c>
      <c r="L77" s="116">
        <v>-4.3650793650793647</v>
      </c>
    </row>
    <row r="78" spans="1:12" s="110" customFormat="1" ht="15" customHeight="1" x14ac:dyDescent="0.2">
      <c r="A78" s="120"/>
      <c r="B78" s="119"/>
      <c r="C78" s="268" t="s">
        <v>106</v>
      </c>
      <c r="D78" s="182"/>
      <c r="E78" s="113">
        <v>50.933609958506224</v>
      </c>
      <c r="F78" s="115">
        <v>491</v>
      </c>
      <c r="G78" s="114">
        <v>494</v>
      </c>
      <c r="H78" s="114">
        <v>526</v>
      </c>
      <c r="I78" s="114">
        <v>512</v>
      </c>
      <c r="J78" s="140">
        <v>500</v>
      </c>
      <c r="K78" s="114">
        <v>-9</v>
      </c>
      <c r="L78" s="116">
        <v>-1.8</v>
      </c>
    </row>
    <row r="79" spans="1:12" s="110" customFormat="1" ht="15" customHeight="1" x14ac:dyDescent="0.2">
      <c r="A79" s="123"/>
      <c r="B79" s="124"/>
      <c r="C79" s="260" t="s">
        <v>107</v>
      </c>
      <c r="D79" s="261"/>
      <c r="E79" s="125">
        <v>49.066390041493776</v>
      </c>
      <c r="F79" s="143">
        <v>473</v>
      </c>
      <c r="G79" s="144">
        <v>487</v>
      </c>
      <c r="H79" s="144">
        <v>494</v>
      </c>
      <c r="I79" s="144">
        <v>490</v>
      </c>
      <c r="J79" s="145">
        <v>508</v>
      </c>
      <c r="K79" s="144">
        <v>-35</v>
      </c>
      <c r="L79" s="146">
        <v>-6.8897637795275593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25574</v>
      </c>
      <c r="E11" s="114">
        <v>25395</v>
      </c>
      <c r="F11" s="114">
        <v>26124</v>
      </c>
      <c r="G11" s="114">
        <v>26000</v>
      </c>
      <c r="H11" s="140">
        <v>25948</v>
      </c>
      <c r="I11" s="115">
        <v>-374</v>
      </c>
      <c r="J11" s="116">
        <v>-1.4413442269153691</v>
      </c>
    </row>
    <row r="12" spans="1:15" s="110" customFormat="1" ht="24.95" customHeight="1" x14ac:dyDescent="0.2">
      <c r="A12" s="193" t="s">
        <v>132</v>
      </c>
      <c r="B12" s="194" t="s">
        <v>133</v>
      </c>
      <c r="C12" s="113">
        <v>0.89544068194259796</v>
      </c>
      <c r="D12" s="115">
        <v>229</v>
      </c>
      <c r="E12" s="114">
        <v>227</v>
      </c>
      <c r="F12" s="114">
        <v>237</v>
      </c>
      <c r="G12" s="114">
        <v>232</v>
      </c>
      <c r="H12" s="140">
        <v>226</v>
      </c>
      <c r="I12" s="115">
        <v>3</v>
      </c>
      <c r="J12" s="116">
        <v>1.3274336283185841</v>
      </c>
    </row>
    <row r="13" spans="1:15" s="110" customFormat="1" ht="24.95" customHeight="1" x14ac:dyDescent="0.2">
      <c r="A13" s="193" t="s">
        <v>134</v>
      </c>
      <c r="B13" s="199" t="s">
        <v>214</v>
      </c>
      <c r="C13" s="113">
        <v>2.1584421678266992</v>
      </c>
      <c r="D13" s="115">
        <v>552</v>
      </c>
      <c r="E13" s="114">
        <v>563</v>
      </c>
      <c r="F13" s="114">
        <v>579</v>
      </c>
      <c r="G13" s="114">
        <v>559</v>
      </c>
      <c r="H13" s="140">
        <v>556</v>
      </c>
      <c r="I13" s="115">
        <v>-4</v>
      </c>
      <c r="J13" s="116">
        <v>-0.71942446043165464</v>
      </c>
    </row>
    <row r="14" spans="1:15" s="287" customFormat="1" ht="24" customHeight="1" x14ac:dyDescent="0.2">
      <c r="A14" s="193" t="s">
        <v>215</v>
      </c>
      <c r="B14" s="199" t="s">
        <v>137</v>
      </c>
      <c r="C14" s="113">
        <v>45.018378040197078</v>
      </c>
      <c r="D14" s="115">
        <v>11513</v>
      </c>
      <c r="E14" s="114">
        <v>11297</v>
      </c>
      <c r="F14" s="114">
        <v>11863</v>
      </c>
      <c r="G14" s="114">
        <v>11970</v>
      </c>
      <c r="H14" s="140">
        <v>12079</v>
      </c>
      <c r="I14" s="115">
        <v>-566</v>
      </c>
      <c r="J14" s="116">
        <v>-4.6858183624472227</v>
      </c>
      <c r="K14" s="110"/>
      <c r="L14" s="110"/>
      <c r="M14" s="110"/>
      <c r="N14" s="110"/>
      <c r="O14" s="110"/>
    </row>
    <row r="15" spans="1:15" s="110" customFormat="1" ht="24.75" customHeight="1" x14ac:dyDescent="0.2">
      <c r="A15" s="193" t="s">
        <v>216</v>
      </c>
      <c r="B15" s="199" t="s">
        <v>217</v>
      </c>
      <c r="C15" s="113">
        <v>7.6953155548604055</v>
      </c>
      <c r="D15" s="115">
        <v>1968</v>
      </c>
      <c r="E15" s="114">
        <v>1826</v>
      </c>
      <c r="F15" s="114">
        <v>1861</v>
      </c>
      <c r="G15" s="114">
        <v>1858</v>
      </c>
      <c r="H15" s="140">
        <v>1903</v>
      </c>
      <c r="I15" s="115">
        <v>65</v>
      </c>
      <c r="J15" s="116">
        <v>3.4156594850236468</v>
      </c>
    </row>
    <row r="16" spans="1:15" s="287" customFormat="1" ht="24.95" customHeight="1" x14ac:dyDescent="0.2">
      <c r="A16" s="193" t="s">
        <v>218</v>
      </c>
      <c r="B16" s="199" t="s">
        <v>141</v>
      </c>
      <c r="C16" s="113">
        <v>12.751231719715335</v>
      </c>
      <c r="D16" s="115">
        <v>3261</v>
      </c>
      <c r="E16" s="114">
        <v>3180</v>
      </c>
      <c r="F16" s="114">
        <v>3614</v>
      </c>
      <c r="G16" s="114">
        <v>3737</v>
      </c>
      <c r="H16" s="140">
        <v>3746</v>
      </c>
      <c r="I16" s="115">
        <v>-485</v>
      </c>
      <c r="J16" s="116">
        <v>-12.947143619861185</v>
      </c>
      <c r="K16" s="110"/>
      <c r="L16" s="110"/>
      <c r="M16" s="110"/>
      <c r="N16" s="110"/>
      <c r="O16" s="110"/>
    </row>
    <row r="17" spans="1:15" s="110" customFormat="1" ht="24.95" customHeight="1" x14ac:dyDescent="0.2">
      <c r="A17" s="193" t="s">
        <v>219</v>
      </c>
      <c r="B17" s="199" t="s">
        <v>220</v>
      </c>
      <c r="C17" s="113">
        <v>24.571830765621336</v>
      </c>
      <c r="D17" s="115">
        <v>6284</v>
      </c>
      <c r="E17" s="114">
        <v>6291</v>
      </c>
      <c r="F17" s="114">
        <v>6388</v>
      </c>
      <c r="G17" s="114">
        <v>6375</v>
      </c>
      <c r="H17" s="140">
        <v>6430</v>
      </c>
      <c r="I17" s="115">
        <v>-146</v>
      </c>
      <c r="J17" s="116">
        <v>-2.2706065318818038</v>
      </c>
    </row>
    <row r="18" spans="1:15" s="287" customFormat="1" ht="24.95" customHeight="1" x14ac:dyDescent="0.2">
      <c r="A18" s="201" t="s">
        <v>144</v>
      </c>
      <c r="B18" s="202" t="s">
        <v>145</v>
      </c>
      <c r="C18" s="113">
        <v>4.5006647376241498</v>
      </c>
      <c r="D18" s="115">
        <v>1151</v>
      </c>
      <c r="E18" s="114">
        <v>1115</v>
      </c>
      <c r="F18" s="114">
        <v>1249</v>
      </c>
      <c r="G18" s="114">
        <v>1222</v>
      </c>
      <c r="H18" s="140">
        <v>1130</v>
      </c>
      <c r="I18" s="115">
        <v>21</v>
      </c>
      <c r="J18" s="116">
        <v>1.8584070796460177</v>
      </c>
      <c r="K18" s="110"/>
      <c r="L18" s="110"/>
      <c r="M18" s="110"/>
      <c r="N18" s="110"/>
      <c r="O18" s="110"/>
    </row>
    <row r="19" spans="1:15" s="110" customFormat="1" ht="24.95" customHeight="1" x14ac:dyDescent="0.2">
      <c r="A19" s="193" t="s">
        <v>146</v>
      </c>
      <c r="B19" s="199" t="s">
        <v>147</v>
      </c>
      <c r="C19" s="113">
        <v>10.354266051458513</v>
      </c>
      <c r="D19" s="115">
        <v>2648</v>
      </c>
      <c r="E19" s="114">
        <v>2713</v>
      </c>
      <c r="F19" s="114">
        <v>2738</v>
      </c>
      <c r="G19" s="114">
        <v>2647</v>
      </c>
      <c r="H19" s="140">
        <v>2653</v>
      </c>
      <c r="I19" s="115">
        <v>-5</v>
      </c>
      <c r="J19" s="116">
        <v>-0.18846588767433095</v>
      </c>
    </row>
    <row r="20" spans="1:15" s="287" customFormat="1" ht="24.95" customHeight="1" x14ac:dyDescent="0.2">
      <c r="A20" s="193" t="s">
        <v>148</v>
      </c>
      <c r="B20" s="199" t="s">
        <v>149</v>
      </c>
      <c r="C20" s="113">
        <v>3.222022366465942</v>
      </c>
      <c r="D20" s="115">
        <v>824</v>
      </c>
      <c r="E20" s="114">
        <v>848</v>
      </c>
      <c r="F20" s="114">
        <v>857</v>
      </c>
      <c r="G20" s="114">
        <v>834</v>
      </c>
      <c r="H20" s="140">
        <v>826</v>
      </c>
      <c r="I20" s="115">
        <v>-2</v>
      </c>
      <c r="J20" s="116">
        <v>-0.24213075060532688</v>
      </c>
      <c r="K20" s="110"/>
      <c r="L20" s="110"/>
      <c r="M20" s="110"/>
      <c r="N20" s="110"/>
      <c r="O20" s="110"/>
    </row>
    <row r="21" spans="1:15" s="110" customFormat="1" ht="24.95" customHeight="1" x14ac:dyDescent="0.2">
      <c r="A21" s="201" t="s">
        <v>150</v>
      </c>
      <c r="B21" s="202" t="s">
        <v>151</v>
      </c>
      <c r="C21" s="113">
        <v>1.7087667161961366</v>
      </c>
      <c r="D21" s="115">
        <v>437</v>
      </c>
      <c r="E21" s="114">
        <v>439</v>
      </c>
      <c r="F21" s="114">
        <v>439</v>
      </c>
      <c r="G21" s="114">
        <v>407</v>
      </c>
      <c r="H21" s="140">
        <v>402</v>
      </c>
      <c r="I21" s="115">
        <v>35</v>
      </c>
      <c r="J21" s="116">
        <v>8.7064676616915424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1.7244076014702432</v>
      </c>
      <c r="D23" s="115">
        <v>441</v>
      </c>
      <c r="E23" s="114">
        <v>446</v>
      </c>
      <c r="F23" s="114">
        <v>453</v>
      </c>
      <c r="G23" s="114">
        <v>452</v>
      </c>
      <c r="H23" s="140">
        <v>457</v>
      </c>
      <c r="I23" s="115">
        <v>-16</v>
      </c>
      <c r="J23" s="116">
        <v>-3.5010940919037199</v>
      </c>
    </row>
    <row r="24" spans="1:15" s="110" customFormat="1" ht="24.95" customHeight="1" x14ac:dyDescent="0.2">
      <c r="A24" s="193" t="s">
        <v>156</v>
      </c>
      <c r="B24" s="199" t="s">
        <v>221</v>
      </c>
      <c r="C24" s="113">
        <v>8.2036443262688667</v>
      </c>
      <c r="D24" s="115">
        <v>2098</v>
      </c>
      <c r="E24" s="114">
        <v>2101</v>
      </c>
      <c r="F24" s="114">
        <v>2020</v>
      </c>
      <c r="G24" s="114">
        <v>2030</v>
      </c>
      <c r="H24" s="140">
        <v>2010</v>
      </c>
      <c r="I24" s="115">
        <v>88</v>
      </c>
      <c r="J24" s="116">
        <v>4.378109452736318</v>
      </c>
    </row>
    <row r="25" spans="1:15" s="110" customFormat="1" ht="24.95" customHeight="1" x14ac:dyDescent="0.2">
      <c r="A25" s="193" t="s">
        <v>222</v>
      </c>
      <c r="B25" s="204" t="s">
        <v>159</v>
      </c>
      <c r="C25" s="113">
        <v>1.4858841010401189</v>
      </c>
      <c r="D25" s="115">
        <v>380</v>
      </c>
      <c r="E25" s="114">
        <v>362</v>
      </c>
      <c r="F25" s="114">
        <v>382</v>
      </c>
      <c r="G25" s="114">
        <v>391</v>
      </c>
      <c r="H25" s="140">
        <v>367</v>
      </c>
      <c r="I25" s="115">
        <v>13</v>
      </c>
      <c r="J25" s="116">
        <v>3.542234332425068</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3.1829201532806759</v>
      </c>
      <c r="D27" s="115">
        <v>814</v>
      </c>
      <c r="E27" s="114">
        <v>810</v>
      </c>
      <c r="F27" s="114">
        <v>815</v>
      </c>
      <c r="G27" s="114">
        <v>796</v>
      </c>
      <c r="H27" s="140">
        <v>797</v>
      </c>
      <c r="I27" s="115">
        <v>17</v>
      </c>
      <c r="J27" s="116">
        <v>2.1329987452948558</v>
      </c>
    </row>
    <row r="28" spans="1:15" s="110" customFormat="1" ht="24.95" customHeight="1" x14ac:dyDescent="0.2">
      <c r="A28" s="193" t="s">
        <v>163</v>
      </c>
      <c r="B28" s="199" t="s">
        <v>164</v>
      </c>
      <c r="C28" s="113">
        <v>2.3891452256197701</v>
      </c>
      <c r="D28" s="115">
        <v>611</v>
      </c>
      <c r="E28" s="114">
        <v>598</v>
      </c>
      <c r="F28" s="114">
        <v>595</v>
      </c>
      <c r="G28" s="114">
        <v>614</v>
      </c>
      <c r="H28" s="140">
        <v>606</v>
      </c>
      <c r="I28" s="115">
        <v>5</v>
      </c>
      <c r="J28" s="116">
        <v>0.82508250825082508</v>
      </c>
    </row>
    <row r="29" spans="1:15" s="110" customFormat="1" ht="24.95" customHeight="1" x14ac:dyDescent="0.2">
      <c r="A29" s="193">
        <v>86</v>
      </c>
      <c r="B29" s="199" t="s">
        <v>165</v>
      </c>
      <c r="C29" s="113">
        <v>5.525142723078126</v>
      </c>
      <c r="D29" s="115">
        <v>1413</v>
      </c>
      <c r="E29" s="114">
        <v>1418</v>
      </c>
      <c r="F29" s="114">
        <v>1402</v>
      </c>
      <c r="G29" s="114">
        <v>1386</v>
      </c>
      <c r="H29" s="140">
        <v>1387</v>
      </c>
      <c r="I29" s="115">
        <v>26</v>
      </c>
      <c r="J29" s="116">
        <v>1.8745493871665464</v>
      </c>
    </row>
    <row r="30" spans="1:15" s="110" customFormat="1" ht="24.95" customHeight="1" x14ac:dyDescent="0.2">
      <c r="A30" s="193">
        <v>87.88</v>
      </c>
      <c r="B30" s="204" t="s">
        <v>166</v>
      </c>
      <c r="C30" s="113">
        <v>6.5535309298506297</v>
      </c>
      <c r="D30" s="115">
        <v>1676</v>
      </c>
      <c r="E30" s="114">
        <v>1677</v>
      </c>
      <c r="F30" s="114">
        <v>1683</v>
      </c>
      <c r="G30" s="114">
        <v>1652</v>
      </c>
      <c r="H30" s="140">
        <v>1654</v>
      </c>
      <c r="I30" s="115">
        <v>22</v>
      </c>
      <c r="J30" s="116">
        <v>1.3301088270858525</v>
      </c>
    </row>
    <row r="31" spans="1:15" s="110" customFormat="1" ht="24.95" customHeight="1" x14ac:dyDescent="0.2">
      <c r="A31" s="193" t="s">
        <v>167</v>
      </c>
      <c r="B31" s="199" t="s">
        <v>168</v>
      </c>
      <c r="C31" s="113">
        <v>2.2679283647454445</v>
      </c>
      <c r="D31" s="115">
        <v>580</v>
      </c>
      <c r="E31" s="114">
        <v>579</v>
      </c>
      <c r="F31" s="114">
        <v>585</v>
      </c>
      <c r="G31" s="114">
        <v>574</v>
      </c>
      <c r="H31" s="140">
        <v>553</v>
      </c>
      <c r="I31" s="115">
        <v>27</v>
      </c>
      <c r="J31" s="116">
        <v>4.8824593128390594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0.89544068194259796</v>
      </c>
      <c r="D34" s="115">
        <v>229</v>
      </c>
      <c r="E34" s="114">
        <v>227</v>
      </c>
      <c r="F34" s="114">
        <v>237</v>
      </c>
      <c r="G34" s="114">
        <v>232</v>
      </c>
      <c r="H34" s="140">
        <v>226</v>
      </c>
      <c r="I34" s="115">
        <v>3</v>
      </c>
      <c r="J34" s="116">
        <v>1.3274336283185841</v>
      </c>
    </row>
    <row r="35" spans="1:10" s="110" customFormat="1" ht="24.95" customHeight="1" x14ac:dyDescent="0.2">
      <c r="A35" s="292" t="s">
        <v>171</v>
      </c>
      <c r="B35" s="293" t="s">
        <v>172</v>
      </c>
      <c r="C35" s="113">
        <v>51.677484945647926</v>
      </c>
      <c r="D35" s="115">
        <v>13216</v>
      </c>
      <c r="E35" s="114">
        <v>12975</v>
      </c>
      <c r="F35" s="114">
        <v>13691</v>
      </c>
      <c r="G35" s="114">
        <v>13751</v>
      </c>
      <c r="H35" s="140">
        <v>13765</v>
      </c>
      <c r="I35" s="115">
        <v>-549</v>
      </c>
      <c r="J35" s="116">
        <v>-3.9883763167453687</v>
      </c>
    </row>
    <row r="36" spans="1:10" s="110" customFormat="1" ht="24.95" customHeight="1" x14ac:dyDescent="0.2">
      <c r="A36" s="294" t="s">
        <v>173</v>
      </c>
      <c r="B36" s="295" t="s">
        <v>174</v>
      </c>
      <c r="C36" s="125">
        <v>47.427074372409479</v>
      </c>
      <c r="D36" s="143">
        <v>12129</v>
      </c>
      <c r="E36" s="144">
        <v>12193</v>
      </c>
      <c r="F36" s="144">
        <v>12196</v>
      </c>
      <c r="G36" s="144">
        <v>12017</v>
      </c>
      <c r="H36" s="145">
        <v>11957</v>
      </c>
      <c r="I36" s="143">
        <v>172</v>
      </c>
      <c r="J36" s="146">
        <v>1.4384879150288534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2020-09-25T11:35:01Z</dcterms:created>
  <dcterms:modified xsi:type="dcterms:W3CDTF">2020-09-28T08:11:35Z</dcterms:modified>
</cp:coreProperties>
</file>