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K44" i="24"/>
  <c r="I44" i="24"/>
  <c r="F44" i="24"/>
  <c r="C44" i="24"/>
  <c r="M44" i="24" s="1"/>
  <c r="B44" i="24"/>
  <c r="D44" i="24" s="1"/>
  <c r="M43" i="24"/>
  <c r="J43" i="24"/>
  <c r="G43" i="24"/>
  <c r="E43" i="24"/>
  <c r="C43" i="24"/>
  <c r="I43" i="24" s="1"/>
  <c r="B43" i="24"/>
  <c r="K42" i="24"/>
  <c r="I42" i="24"/>
  <c r="F42" i="24"/>
  <c r="C42" i="24"/>
  <c r="M42" i="24" s="1"/>
  <c r="B42" i="24"/>
  <c r="D42" i="24" s="1"/>
  <c r="M41" i="24"/>
  <c r="G41" i="24"/>
  <c r="E41" i="24"/>
  <c r="C41" i="24"/>
  <c r="I41" i="24" s="1"/>
  <c r="B41" i="24"/>
  <c r="K40" i="24"/>
  <c r="I40" i="24"/>
  <c r="F40" i="24"/>
  <c r="C40" i="24"/>
  <c r="M40" i="24" s="1"/>
  <c r="B40" i="24"/>
  <c r="D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L20" i="24" s="1"/>
  <c r="C19" i="24"/>
  <c r="C18" i="24"/>
  <c r="C17" i="24"/>
  <c r="C16" i="24"/>
  <c r="C15" i="24"/>
  <c r="C9" i="24"/>
  <c r="C8" i="24"/>
  <c r="C7" i="24"/>
  <c r="B38" i="24"/>
  <c r="B37" i="24"/>
  <c r="B35" i="24"/>
  <c r="B34" i="24"/>
  <c r="B33" i="24"/>
  <c r="B32" i="24"/>
  <c r="B31" i="24"/>
  <c r="B30" i="24"/>
  <c r="B29" i="24"/>
  <c r="B28" i="24"/>
  <c r="B27" i="24"/>
  <c r="B26" i="24"/>
  <c r="D26" i="24" s="1"/>
  <c r="B25" i="24"/>
  <c r="B24" i="24"/>
  <c r="B23" i="24"/>
  <c r="H23" i="24" s="1"/>
  <c r="B22" i="24"/>
  <c r="B21" i="24"/>
  <c r="B20" i="24"/>
  <c r="B19" i="24"/>
  <c r="B18" i="24"/>
  <c r="B17" i="24"/>
  <c r="B16" i="24"/>
  <c r="B15" i="24"/>
  <c r="B9" i="24"/>
  <c r="B8" i="24"/>
  <c r="B7" i="24"/>
  <c r="K28" i="24" l="1"/>
  <c r="J28" i="24"/>
  <c r="H28" i="24"/>
  <c r="F28" i="24"/>
  <c r="D28" i="24"/>
  <c r="F7" i="24"/>
  <c r="D7" i="24"/>
  <c r="J7" i="24"/>
  <c r="K7" i="24"/>
  <c r="H7" i="24"/>
  <c r="F21" i="24"/>
  <c r="D21" i="24"/>
  <c r="J21" i="24"/>
  <c r="K21" i="24"/>
  <c r="H21" i="24"/>
  <c r="F9" i="24"/>
  <c r="D9" i="24"/>
  <c r="J9" i="24"/>
  <c r="K9" i="24"/>
  <c r="H9" i="24"/>
  <c r="H37" i="24"/>
  <c r="F37" i="24"/>
  <c r="D37" i="24"/>
  <c r="K37" i="24"/>
  <c r="J37" i="24"/>
  <c r="K18" i="24"/>
  <c r="J18" i="24"/>
  <c r="H18" i="24"/>
  <c r="F18" i="24"/>
  <c r="I18" i="24"/>
  <c r="M18" i="24"/>
  <c r="E18" i="24"/>
  <c r="L18" i="24"/>
  <c r="G18" i="24"/>
  <c r="I28" i="24"/>
  <c r="M28" i="24"/>
  <c r="E28" i="24"/>
  <c r="G28" i="24"/>
  <c r="I34" i="24"/>
  <c r="M34" i="24"/>
  <c r="E34" i="24"/>
  <c r="L34" i="24"/>
  <c r="G34" i="24"/>
  <c r="D18" i="24"/>
  <c r="G9" i="24"/>
  <c r="M9" i="24"/>
  <c r="E9" i="24"/>
  <c r="L9" i="24"/>
  <c r="I9" i="24"/>
  <c r="G15" i="24"/>
  <c r="M15" i="24"/>
  <c r="E15" i="24"/>
  <c r="L15" i="24"/>
  <c r="I15" i="24"/>
  <c r="G31" i="24"/>
  <c r="M31" i="24"/>
  <c r="E31" i="24"/>
  <c r="L31" i="24"/>
  <c r="I31" i="24"/>
  <c r="K16" i="24"/>
  <c r="J16" i="24"/>
  <c r="H16" i="24"/>
  <c r="F16" i="24"/>
  <c r="D16" i="24"/>
  <c r="F31" i="24"/>
  <c r="D31" i="24"/>
  <c r="J31" i="24"/>
  <c r="K31" i="24"/>
  <c r="K34" i="24"/>
  <c r="J34" i="24"/>
  <c r="H34" i="24"/>
  <c r="F34" i="24"/>
  <c r="G19" i="24"/>
  <c r="M19" i="24"/>
  <c r="E19" i="24"/>
  <c r="L19" i="24"/>
  <c r="I19" i="24"/>
  <c r="G25" i="24"/>
  <c r="M25" i="24"/>
  <c r="E25" i="24"/>
  <c r="L25" i="24"/>
  <c r="I25" i="24"/>
  <c r="G35" i="24"/>
  <c r="M35" i="24"/>
  <c r="E35" i="24"/>
  <c r="L35" i="24"/>
  <c r="I35" i="24"/>
  <c r="K58" i="24"/>
  <c r="J58" i="24"/>
  <c r="I58" i="24"/>
  <c r="F27" i="24"/>
  <c r="D27" i="24"/>
  <c r="J27" i="24"/>
  <c r="K27" i="24"/>
  <c r="H27" i="24"/>
  <c r="F19" i="24"/>
  <c r="D19" i="24"/>
  <c r="J19" i="24"/>
  <c r="K19" i="24"/>
  <c r="H19" i="24"/>
  <c r="K22" i="24"/>
  <c r="J22" i="24"/>
  <c r="H22" i="24"/>
  <c r="F22" i="24"/>
  <c r="D22" i="24"/>
  <c r="D38" i="24"/>
  <c r="K38" i="24"/>
  <c r="J38" i="24"/>
  <c r="H38" i="24"/>
  <c r="F38" i="24"/>
  <c r="I16" i="24"/>
  <c r="M16" i="24"/>
  <c r="E16" i="24"/>
  <c r="L16" i="24"/>
  <c r="G16" i="24"/>
  <c r="G29" i="24"/>
  <c r="M29" i="24"/>
  <c r="E29" i="24"/>
  <c r="L29" i="24"/>
  <c r="I29" i="24"/>
  <c r="I32" i="24"/>
  <c r="M32" i="24"/>
  <c r="E32" i="24"/>
  <c r="L32" i="24"/>
  <c r="G32" i="24"/>
  <c r="K74" i="24"/>
  <c r="J74" i="24"/>
  <c r="I74" i="24"/>
  <c r="F25" i="24"/>
  <c r="D25" i="24"/>
  <c r="J25" i="24"/>
  <c r="H25" i="24"/>
  <c r="K25" i="24"/>
  <c r="K32" i="24"/>
  <c r="J32" i="24"/>
  <c r="H32" i="24"/>
  <c r="F32" i="24"/>
  <c r="D32" i="24"/>
  <c r="I20" i="24"/>
  <c r="M20" i="24"/>
  <c r="E20" i="24"/>
  <c r="G20" i="24"/>
  <c r="I26" i="24"/>
  <c r="M26" i="24"/>
  <c r="E26" i="24"/>
  <c r="L26" i="24"/>
  <c r="G26" i="24"/>
  <c r="I37" i="24"/>
  <c r="G37" i="24"/>
  <c r="L37" i="24"/>
  <c r="M37" i="24"/>
  <c r="E37" i="24"/>
  <c r="L28" i="24"/>
  <c r="K30" i="24"/>
  <c r="J30" i="24"/>
  <c r="H30" i="24"/>
  <c r="F30" i="24"/>
  <c r="D30" i="24"/>
  <c r="F17" i="24"/>
  <c r="D17" i="24"/>
  <c r="J17" i="24"/>
  <c r="H17" i="24"/>
  <c r="K17" i="24"/>
  <c r="F23" i="24"/>
  <c r="D23" i="24"/>
  <c r="J23" i="24"/>
  <c r="K23" i="24"/>
  <c r="K26" i="24"/>
  <c r="J26" i="24"/>
  <c r="H26" i="24"/>
  <c r="F26" i="24"/>
  <c r="F35" i="24"/>
  <c r="D35" i="24"/>
  <c r="J35" i="24"/>
  <c r="K35" i="24"/>
  <c r="H35" i="24"/>
  <c r="B39" i="24"/>
  <c r="B45" i="24"/>
  <c r="G23" i="24"/>
  <c r="M23" i="24"/>
  <c r="E23" i="24"/>
  <c r="L23" i="24"/>
  <c r="I23" i="24"/>
  <c r="H31" i="24"/>
  <c r="I8" i="24"/>
  <c r="M8" i="24"/>
  <c r="E8" i="24"/>
  <c r="G8" i="24"/>
  <c r="B14" i="24"/>
  <c r="B6" i="24"/>
  <c r="K20" i="24"/>
  <c r="J20" i="24"/>
  <c r="H20" i="24"/>
  <c r="F20" i="24"/>
  <c r="D20" i="24"/>
  <c r="F29" i="24"/>
  <c r="D29" i="24"/>
  <c r="J29" i="24"/>
  <c r="K29" i="24"/>
  <c r="H29" i="24"/>
  <c r="G17" i="24"/>
  <c r="M17" i="24"/>
  <c r="E17" i="24"/>
  <c r="L17" i="24"/>
  <c r="I17" i="24"/>
  <c r="G27" i="24"/>
  <c r="M27" i="24"/>
  <c r="E27" i="24"/>
  <c r="L27" i="24"/>
  <c r="I27" i="24"/>
  <c r="G33" i="24"/>
  <c r="M33" i="24"/>
  <c r="E33" i="24"/>
  <c r="L33" i="24"/>
  <c r="I33" i="24"/>
  <c r="L8" i="24"/>
  <c r="D34" i="24"/>
  <c r="F15" i="24"/>
  <c r="D15" i="24"/>
  <c r="J15" i="24"/>
  <c r="K15" i="24"/>
  <c r="G7" i="24"/>
  <c r="M7" i="24"/>
  <c r="E7" i="24"/>
  <c r="L7" i="24"/>
  <c r="I7" i="24"/>
  <c r="K8" i="24"/>
  <c r="J8" i="24"/>
  <c r="H8" i="24"/>
  <c r="F8" i="24"/>
  <c r="D8" i="24"/>
  <c r="K24" i="24"/>
  <c r="J24" i="24"/>
  <c r="H24" i="24"/>
  <c r="F24" i="24"/>
  <c r="D24" i="24"/>
  <c r="F33" i="24"/>
  <c r="D33" i="24"/>
  <c r="J33" i="24"/>
  <c r="H33" i="24"/>
  <c r="K33" i="24"/>
  <c r="G21" i="24"/>
  <c r="M21" i="24"/>
  <c r="E21" i="24"/>
  <c r="L21" i="24"/>
  <c r="I21" i="24"/>
  <c r="I24" i="24"/>
  <c r="M24" i="24"/>
  <c r="E24" i="24"/>
  <c r="L24" i="24"/>
  <c r="G24" i="24"/>
  <c r="M38" i="24"/>
  <c r="E38" i="24"/>
  <c r="L38" i="24"/>
  <c r="G38" i="24"/>
  <c r="I38" i="24"/>
  <c r="H15" i="24"/>
  <c r="K66" i="24"/>
  <c r="J66" i="24"/>
  <c r="I66" i="24"/>
  <c r="I77" i="24"/>
  <c r="H41" i="24"/>
  <c r="F41" i="24"/>
  <c r="D41" i="24"/>
  <c r="K41" i="24"/>
  <c r="K53" i="24"/>
  <c r="J53" i="24"/>
  <c r="K61" i="24"/>
  <c r="J61" i="24"/>
  <c r="K69" i="24"/>
  <c r="J69" i="24"/>
  <c r="K55" i="24"/>
  <c r="J55" i="24"/>
  <c r="K63" i="24"/>
  <c r="J63" i="24"/>
  <c r="K71" i="24"/>
  <c r="J71" i="24"/>
  <c r="H43" i="24"/>
  <c r="F43" i="24"/>
  <c r="D43" i="24"/>
  <c r="K43" i="24"/>
  <c r="K52" i="24"/>
  <c r="J52" i="24"/>
  <c r="K60" i="24"/>
  <c r="J60" i="24"/>
  <c r="K68" i="24"/>
  <c r="J68" i="24"/>
  <c r="C14" i="24"/>
  <c r="C6" i="24"/>
  <c r="I22" i="24"/>
  <c r="M22" i="24"/>
  <c r="E22" i="24"/>
  <c r="I30" i="24"/>
  <c r="M30" i="24"/>
  <c r="E30" i="24"/>
  <c r="C45" i="24"/>
  <c r="C39" i="24"/>
  <c r="J41" i="24"/>
  <c r="K57" i="24"/>
  <c r="J57" i="24"/>
  <c r="K65" i="24"/>
  <c r="J65" i="24"/>
  <c r="K73" i="24"/>
  <c r="J73" i="24"/>
  <c r="K54" i="24"/>
  <c r="J54" i="24"/>
  <c r="K62" i="24"/>
  <c r="J62" i="24"/>
  <c r="K70" i="24"/>
  <c r="J70" i="24"/>
  <c r="G22" i="24"/>
  <c r="G30" i="24"/>
  <c r="K51" i="24"/>
  <c r="J51" i="24"/>
  <c r="K59" i="24"/>
  <c r="J59" i="24"/>
  <c r="K67" i="24"/>
  <c r="J67" i="24"/>
  <c r="K75" i="24"/>
  <c r="K77" i="24" s="1"/>
  <c r="J75" i="24"/>
  <c r="L22" i="24"/>
  <c r="L30" i="24"/>
  <c r="K56" i="24"/>
  <c r="J56" i="24"/>
  <c r="K64" i="24"/>
  <c r="J64" i="24"/>
  <c r="K72" i="24"/>
  <c r="J72" i="24"/>
  <c r="G40" i="24"/>
  <c r="G42" i="24"/>
  <c r="G44" i="24"/>
  <c r="H40" i="24"/>
  <c r="L41" i="24"/>
  <c r="H42" i="24"/>
  <c r="L43" i="24"/>
  <c r="H44" i="24"/>
  <c r="J40" i="24"/>
  <c r="J42" i="24"/>
  <c r="J44" i="24"/>
  <c r="L40" i="24"/>
  <c r="L42" i="24"/>
  <c r="L44" i="24"/>
  <c r="E40" i="24"/>
  <c r="E42" i="24"/>
  <c r="E44" i="24"/>
  <c r="J77" i="24" l="1"/>
  <c r="I45" i="24"/>
  <c r="G45" i="24"/>
  <c r="L45" i="24"/>
  <c r="E45" i="24"/>
  <c r="M45" i="24"/>
  <c r="I14" i="24"/>
  <c r="M14" i="24"/>
  <c r="E14" i="24"/>
  <c r="L14" i="24"/>
  <c r="G14" i="24"/>
  <c r="K6" i="24"/>
  <c r="J6" i="24"/>
  <c r="H6" i="24"/>
  <c r="F6" i="24"/>
  <c r="D6" i="24"/>
  <c r="I78" i="24"/>
  <c r="I79" i="24"/>
  <c r="K14" i="24"/>
  <c r="J14" i="24"/>
  <c r="H14" i="24"/>
  <c r="F14" i="24"/>
  <c r="D14" i="24"/>
  <c r="K79" i="24"/>
  <c r="K78" i="24"/>
  <c r="H45" i="24"/>
  <c r="F45" i="24"/>
  <c r="D45" i="24"/>
  <c r="K45" i="24"/>
  <c r="J45" i="24"/>
  <c r="I39" i="24"/>
  <c r="G39" i="24"/>
  <c r="L39" i="24"/>
  <c r="M39" i="24"/>
  <c r="E39" i="24"/>
  <c r="I6" i="24"/>
  <c r="M6" i="24"/>
  <c r="E6" i="24"/>
  <c r="L6" i="24"/>
  <c r="G6" i="24"/>
  <c r="H39" i="24"/>
  <c r="F39" i="24"/>
  <c r="D39" i="24"/>
  <c r="K39" i="24"/>
  <c r="J39" i="24"/>
  <c r="I82" i="24" l="1"/>
  <c r="I81" i="24"/>
  <c r="J79" i="24"/>
  <c r="I83" i="24" s="1"/>
  <c r="J78" i="24"/>
</calcChain>
</file>

<file path=xl/sharedStrings.xml><?xml version="1.0" encoding="utf-8"?>
<sst xmlns="http://schemas.openxmlformats.org/spreadsheetml/2006/main" count="1944" uniqueCount="521">
  <si>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</si>
  <si>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</si>
  <si>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</si>
  <si>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</si>
  <si>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</si>
  <si>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</si>
  <si>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</si>
  <si>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</si>
  <si>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</si>
  <si>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</si>
  <si>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</si>
  <si>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</si>
  <si>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</si>
  <si>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Kulmbach (09477)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</si>
  <si>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</si>
  <si>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</si>
  <si>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</si>
  <si>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</si>
  <si>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</si>
  <si>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</si>
  <si>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</si>
  <si>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</si>
  <si>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</si>
  <si>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</si>
  <si>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</si>
  <si>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</si>
  <si>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</si>
  <si>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</si>
  <si>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</si>
  <si>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</si>
  <si>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</si>
  <si>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</si>
  <si>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</si>
  <si>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</si>
  <si>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</si>
  <si>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</si>
  <si>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</si>
  <si>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</si>
  <si>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</si>
  <si>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</si>
  <si>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</si>
  <si>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</si>
  <si>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</si>
  <si>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</si>
  <si>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</si>
  <si>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</si>
  <si>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</si>
  <si>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</si>
  <si>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</si>
  <si>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</si>
  <si>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</si>
  <si>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</si>
  <si>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</si>
  <si>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</si>
  <si>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</si>
  <si>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</si>
  <si>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</si>
  <si>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</si>
  <si>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</si>
  <si>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</si>
  <si>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</si>
  <si>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</si>
  <si>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</si>
  <si>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</si>
  <si>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</si>
  <si>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</si>
  <si>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</si>
  <si>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</si>
  <si>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</si>
  <si>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</si>
  <si>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</si>
  <si>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</si>
  <si>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</si>
  <si>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</si>
  <si>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</si>
  <si>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</si>
  <si>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</si>
  <si>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</si>
  <si>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</si>
  <si>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</si>
  <si>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</si>
  <si>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</si>
  <si>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</si>
  <si>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</si>
  <si>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</si>
  <si>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</si>
  <si>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</si>
  <si>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</si>
  <si>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</si>
  <si>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</si>
  <si>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</si>
  <si>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</si>
  <si>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Kulmbach (09477);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</si>
  <si>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</si>
  <si>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</si>
  <si>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</si>
  <si>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</si>
  <si>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</si>
  <si>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</si>
  <si>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</si>
  <si>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</si>
  <si>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</si>
  <si>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</si>
  <si>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</si>
  <si>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</si>
  <si>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</si>
  <si>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</si>
  <si>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</si>
  <si>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</si>
  <si>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</si>
  <si>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</si>
  <si>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</si>
  <si>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</si>
  <si>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</si>
  <si>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</si>
  <si>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</si>
  <si>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</si>
  <si>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</si>
  <si>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</si>
  <si>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</si>
  <si>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</si>
  <si>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</si>
  <si>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</si>
  <si>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</si>
  <si>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</si>
  <si>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</si>
  <si>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</si>
  <si>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</si>
  <si>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</si>
  <si>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</si>
  <si>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</si>
  <si>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</si>
  <si>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</si>
  <si>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</si>
  <si>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</si>
  <si>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</si>
  <si>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</si>
  <si>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</si>
  <si>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</si>
  <si>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</si>
  <si>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</si>
  <si>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</si>
  <si>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</si>
  <si>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</si>
  <si>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</si>
  <si>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</si>
  <si>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</si>
  <si>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</si>
  <si>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</si>
  <si>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</si>
  <si>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</si>
  <si>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</si>
  <si>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</si>
  <si>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</si>
  <si>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</si>
  <si>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</si>
  <si>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</si>
  <si>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</si>
  <si>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</si>
  <si>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</si>
  <si>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</si>
  <si>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</si>
  <si>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</si>
  <si>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</si>
  <si>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</si>
  <si>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</si>
  <si>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</si>
  <si>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</si>
  <si>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</si>
  <si>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</si>
  <si>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</si>
  <si>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</si>
  <si>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</si>
  <si>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</si>
  <si>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</si>
  <si>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</si>
  <si>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</si>
  <si>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</si>
  <si>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</si>
  <si>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</si>
  <si>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</si>
  <si>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</si>
  <si>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</si>
  <si>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Kulmbach (09477)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</si>
  <si>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</si>
  <si>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</si>
  <si>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</si>
  <si>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</si>
  <si>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</si>
  <si>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</si>
  <si>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</si>
  <si>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</si>
  <si>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</si>
  <si>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</si>
  <si>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</si>
  <si>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</si>
  <si>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</si>
  <si>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</si>
  <si>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</si>
  <si>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</si>
  <si>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</si>
  <si>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</si>
  <si>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</si>
  <si>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</si>
  <si>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</si>
  <si>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</si>
  <si>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</si>
  <si>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</si>
  <si>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</si>
  <si>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</si>
  <si>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</si>
  <si>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</si>
  <si>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</si>
  <si>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</si>
  <si>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</si>
  <si>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</si>
  <si>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</si>
  <si>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</si>
  <si>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</si>
  <si>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</si>
  <si>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</si>
  <si>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</si>
  <si>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</si>
  <si>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</si>
  <si>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</si>
  <si>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</si>
  <si>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</si>
  <si>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</si>
  <si>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</si>
  <si>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</si>
  <si>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</si>
  <si>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</si>
  <si>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</si>
  <si>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</si>
  <si>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</si>
  <si>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</si>
  <si>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</si>
  <si>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</si>
  <si>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</si>
  <si>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</si>
  <si>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</si>
  <si>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</si>
  <si>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</si>
  <si>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</si>
  <si>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</si>
  <si>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</si>
  <si>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</si>
  <si>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</si>
  <si>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</si>
  <si>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</si>
  <si>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</si>
  <si>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</si>
  <si>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</si>
  <si>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</si>
  <si>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</si>
  <si>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</si>
  <si>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</si>
  <si>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</si>
  <si>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</si>
  <si>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</si>
  <si>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</si>
  <si>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</si>
  <si>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</si>
  <si>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</si>
  <si>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</si>
  <si>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</si>
  <si>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</si>
  <si>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</si>
  <si>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</si>
  <si>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</si>
  <si>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</si>
  <si>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</si>
  <si>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</si>
  <si>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</si>
  <si>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</si>
  <si>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</si>
  <si>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</si>
  <si>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</si>
  <si>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</si>
  <si>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</si>
  <si>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</si>
  <si>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</si>
  <si>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</si>
  <si>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</si>
  <si>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</si>
  <si>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</si>
  <si>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</si>
  <si>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</si>
  <si>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</si>
  <si>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</si>
  <si>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</si>
  <si>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</si>
  <si>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</si>
  <si>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</si>
  <si>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</si>
  <si>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</si>
  <si>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</si>
  <si>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</si>
  <si>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</si>
  <si>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</si>
  <si>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</si>
  <si>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</si>
  <si>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</si>
  <si>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</si>
  <si>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</si>
  <si>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</si>
  <si>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</si>
  <si>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</si>
  <si>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</si>
  <si>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</si>
  <si>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</si>
  <si>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</si>
  <si>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</si>
  <si>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</si>
  <si>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</si>
  <si>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</si>
  <si>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</si>
  <si>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</si>
  <si>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</si>
  <si>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</si>
  <si>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</si>
  <si>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</si>
  <si>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</si>
  <si>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</si>
  <si>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</si>
  <si>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</si>
  <si>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</si>
  <si>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</si>
  <si>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</si>
  <si>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</si>
  <si>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</si>
  <si>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</si>
  <si>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</si>
  <si>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</si>
  <si>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</si>
  <si>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</si>
  <si>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</si>
  <si>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</si>
  <si>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</si>
  <si>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</si>
  <si>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</si>
  <si>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</si>
  <si>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</si>
  <si>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</si>
  <si>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</si>
  <si>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</si>
  <si>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</si>
  <si>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</si>
  <si>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</si>
  <si>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</si>
  <si>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</si>
  <si>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</si>
  <si>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</si>
  <si>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</si>
  <si>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</si>
  <si>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</si>
  <si>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</si>
  <si>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</si>
  <si>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</si>
  <si>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</si>
  <si>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</si>
  <si>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</si>
  <si>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</si>
  <si>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</si>
  <si>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</si>
  <si>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</si>
  <si>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</si>
  <si>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</si>
  <si>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</si>
  <si>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</si>
  <si>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</si>
  <si>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</si>
  <si>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</si>
  <si>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Kulmbach (09477);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</si>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</sst>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{D23367AD-99A3-4380-888B-B30AB4C998DD}</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EF06-4D30-AEAC-543C18BE6186}"/>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{CC4DFB3E-09AF-4EA1-8C37-4C24D3753648}</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EF06-4D30-AEAC-543C18BE618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{7F04A7CD-7670-486B-965E-11941049D94A}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F06-4D30-AEAC-543C18BE618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{72FB4ED2-B474-41E6-B3C4-DF047C9B1FDF}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F06-4D30-AEAC-543C18BE618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0.24986614313760486</c:v>
                </c:pt>
                <c:pt idx="1">
                  <c:v>1.0013227114154917</c:v>
                </c:pt>
                <c:pt idx="2">
                  <c:v>1.1186464311118853</c:v>
                </c:pt>
                <c:pt idx="3">
                  <c:v>1.0875687030768</c:v>
                </c:pt>
              </c:numCache>
            </c:numRef>
          </c:val>
          <c:extLst>
            <c:ext xmlns:c16="http://schemas.microsoft.com/office/drawing/2014/chart" uri="{C3380CC4-5D6E-409C-BE32-E72D297353CC}">
              <c16:uniqueId val="{00000004-EF06-4D30-AEAC-543C18BE618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{8BC0FAE6-BB41-4D53-8973-DD0047ECB443}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F06-4D30-AEAC-543C18BE618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{BB7F95EF-26A3-498D-89E0-6B87E7B9CB17}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F06-4D30-AEAC-543C18BE618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{D4C926C2-DA5C-4B57-BBCF-C41684E8F60A}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F06-4D30-AEAC-543C18BE618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{D31A4130-E3DC-46E3-A20D-8E6B49279480}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F06-4D30-AEAC-543C18BE618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F06-4D30-AEAC-543C18BE618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F06-4D30-AEAC-543C18BE618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{14CE6FA2-85F0-4E4D-B3AF-D69E90BE54E1}</c15:txfldGUID>
                      <c15:f>Daten_Diagramme!$E$6</c15:f>
                      <c15:dlblFieldTableCache>
                        <c:ptCount val="1"/>
                        <c:pt idx="0">
                          <c:v>-4.0</c:v>
                        </c:pt>
                      </c15:dlblFieldTableCache>
                    </c15:dlblFTEntry>
                  </c15:dlblFieldTable>
                  <c15:showDataLabelsRange val="0"/>
                </c:ext>
                <c:ext xmlns:c16="http://schemas.microsoft.com/office/drawing/2014/chart" uri="{C3380CC4-5D6E-409C-BE32-E72D297353CC}">
                  <c16:uniqueId val="{00000000-4B3E-4C23-9559-BB09DBE04C6F}"/>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{4C0ED114-C0B3-478F-8A82-DE91C4C51772}</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4B3E-4C23-9559-BB09DBE04C6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{541A2E4D-C6A1-4607-A812-A0282A33F7BC}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B3E-4C23-9559-BB09DBE04C6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{5C0B32F3-946A-4144-9BC9-8F7DF79189C4}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B3E-4C23-9559-BB09DBE04C6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-4.0253205648433692</c:v>
                </c:pt>
                <c:pt idx="1">
                  <c:v>-1.8915068707011207</c:v>
                </c:pt>
                <c:pt idx="2">
                  <c:v>-2.7637010795899166</c:v>
                </c:pt>
                <c:pt idx="3">
                  <c:v>-2.8655893304673015</c:v>
                </c:pt>
              </c:numCache>
            </c:numRef>
          </c:val>
          <c:extLst>
            <c:ext xmlns:c16="http://schemas.microsoft.com/office/drawing/2014/chart" uri="{C3380CC4-5D6E-409C-BE32-E72D297353CC}">
              <c16:uniqueId val="{00000004-4B3E-4C23-9559-BB09DBE04C6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{57AAB133-329F-45AA-9E2A-80ECBB45087C}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B3E-4C23-9559-BB09DBE04C6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{BD43493E-D0F6-484F-807A-6AF84207AEF8}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B3E-4C23-9559-BB09DBE04C6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{89B021EB-E156-4CCE-9A37-D4488C7AC1E6}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B3E-4C23-9559-BB09DBE04C6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{F1DB85A4-B2B1-47BF-AA5D-EAA524A2E0E5}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B3E-4C23-9559-BB09DBE04C6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B3E-4C23-9559-BB09DBE04C6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B3E-4C23-9559-BB09DBE04C6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{1605DB89-0D07-4F73-B1A5-6321EEB411D3}</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2631-4A94-BD2B-B6B7B2E6D24B}"/>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{072D6BD5-18CC-401C-BC9F-56DFDF4F0590}</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2631-4A94-BD2B-B6B7B2E6D24B}"/>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{98D69F5F-724C-40AC-831A-6DB97E6A5A4B}</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2631-4A94-BD2B-B6B7B2E6D24B}"/>
                </c:ext>
              </c:extLst>
            </c:dLbl>
            <c:dLbl>
              <c:idx val="3"/>
              <c:tx>
                <c:strRef>
                  <c:f>Daten_Diagramme!$D$17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{08A04A37-3870-415B-99E3-6F7F53B7BAE3}</c15:txfldGUID>
                      <c15:f>Daten_Diagramme!$D$17</c15:f>
                      <c15:dlblFieldTableCache>
                        <c:ptCount val="1"/>
                        <c:pt idx="0">
                          <c:v>-1.5</c:v>
                        </c:pt>
                      </c15:dlblFieldTableCache>
                    </c15:dlblFTEntry>
                  </c15:dlblFieldTable>
                  <c15:showDataLabelsRange val="0"/>
                </c:ext>
                <c:ext xmlns:c16="http://schemas.microsoft.com/office/drawing/2014/chart" uri="{C3380CC4-5D6E-409C-BE32-E72D297353CC}">
                  <c16:uniqueId val="{00000003-2631-4A94-BD2B-B6B7B2E6D24B}"/>
                </c:ext>
              </c:extLst>
            </c:dLbl>
            <c:dLbl>
              <c:idx val="4"/>
              <c:tx>
                <c:strRef>
                  <c:f>Daten_Diagramme!$D$18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{F6BD891C-A3A1-4AD4-A060-0AF0DCD1F73C}</c15:txfldGUID>
                      <c15:f>Daten_Diagramme!$D$18</c15:f>
                      <c15:dlblFieldTableCache>
                        <c:ptCount val="1"/>
                        <c:pt idx="0">
                          <c:v>-0.8</c:v>
                        </c:pt>
                      </c15:dlblFieldTableCache>
                    </c15:dlblFTEntry>
                  </c15:dlblFieldTable>
                  <c15:showDataLabelsRange val="0"/>
                </c:ext>
                <c:ext xmlns:c16="http://schemas.microsoft.com/office/drawing/2014/chart" uri="{C3380CC4-5D6E-409C-BE32-E72D297353CC}">
                  <c16:uniqueId val="{00000004-2631-4A94-BD2B-B6B7B2E6D24B}"/>
                </c:ext>
              </c:extLst>
            </c:dLbl>
            <c:dLbl>
              <c:idx val="5"/>
              <c:tx>
                <c:strRef>
                  <c:f>Daten_Diagramme!$D$19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{418727E1-CEAF-4F44-A0A5-4D5485DFAB5B}</c15:txfldGUID>
                      <c15:f>Daten_Diagramme!$D$19</c15:f>
                      <c15:dlblFieldTableCache>
                        <c:ptCount val="1"/>
                        <c:pt idx="0">
                          <c:v>-2.6</c:v>
                        </c:pt>
                      </c15:dlblFieldTableCache>
                    </c15:dlblFTEntry>
                  </c15:dlblFieldTable>
                  <c15:showDataLabelsRange val="0"/>
                </c:ext>
                <c:ext xmlns:c16="http://schemas.microsoft.com/office/drawing/2014/chart" uri="{C3380CC4-5D6E-409C-BE32-E72D297353CC}">
                  <c16:uniqueId val="{00000005-2631-4A94-BD2B-B6B7B2E6D24B}"/>
                </c:ext>
              </c:extLst>
            </c:dLbl>
            <c:dLbl>
              <c:idx val="6"/>
              <c:tx>
                <c:strRef>
                  <c:f>Daten_Diagramme!$D$20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{74EE9FD0-E2F0-42BD-9D43-7566E8598CFB}</c15:txfldGUID>
                      <c15:f>Daten_Diagramme!$D$20</c15:f>
                      <c15:dlblFieldTableCache>
                        <c:ptCount val="1"/>
                        <c:pt idx="0">
                          <c:v>1.2</c:v>
                        </c:pt>
                      </c15:dlblFieldTableCache>
                    </c15:dlblFTEntry>
                  </c15:dlblFieldTable>
                  <c15:showDataLabelsRange val="0"/>
                </c:ext>
                <c:ext xmlns:c16="http://schemas.microsoft.com/office/drawing/2014/chart" uri="{C3380CC4-5D6E-409C-BE32-E72D297353CC}">
                  <c16:uniqueId val="{00000006-2631-4A94-BD2B-B6B7B2E6D24B}"/>
                </c:ext>
              </c:extLst>
            </c:dLbl>
            <c:dLbl>
              <c:idx val="7"/>
              <c:tx>
                <c:strRef>
                  <c:f>Daten_Diagramme!$D$21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{346446E6-7936-4200-9EB2-A091B054FFA6}</c15:txfldGUID>
                      <c15:f>Daten_Diagramme!$D$21</c15:f>
                      <c15:dlblFieldTableCache>
                        <c:ptCount val="1"/>
                        <c:pt idx="0">
                          <c:v>-1.2</c:v>
                        </c:pt>
                      </c15:dlblFieldTableCache>
                    </c15:dlblFTEntry>
                  </c15:dlblFieldTable>
                  <c15:showDataLabelsRange val="0"/>
                </c:ext>
                <c:ext xmlns:c16="http://schemas.microsoft.com/office/drawing/2014/chart" uri="{C3380CC4-5D6E-409C-BE32-E72D297353CC}">
                  <c16:uniqueId val="{00000007-2631-4A94-BD2B-B6B7B2E6D24B}"/>
                </c:ext>
              </c:extLst>
            </c:dLbl>
            <c:dLbl>
              <c:idx val="8"/>
              <c:tx>
                <c:strRef>
                  <c:f>Daten_Diagramme!$D$22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{E159ECA7-FE2D-42F2-B610-7285785AD270}</c15:txfldGUID>
                      <c15:f>Daten_Diagramme!$D$22</c15:f>
                      <c15:dlblFieldTableCache>
                        <c:ptCount val="1"/>
                        <c:pt idx="0">
                          <c:v>-0.7</c:v>
                        </c:pt>
                      </c15:dlblFieldTableCache>
                    </c15:dlblFTEntry>
                  </c15:dlblFieldTable>
                  <c15:showDataLabelsRange val="0"/>
                </c:ext>
                <c:ext xmlns:c16="http://schemas.microsoft.com/office/drawing/2014/chart" uri="{C3380CC4-5D6E-409C-BE32-E72D297353CC}">
                  <c16:uniqueId val="{00000008-2631-4A94-BD2B-B6B7B2E6D24B}"/>
                </c:ext>
              </c:extLst>
            </c:dLbl>
            <c:dLbl>
              <c:idx val="9"/>
              <c:tx>
                <c:strRef>
                  <c:f>Daten_Diagramme!$D$23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{8D1F134A-B4A0-4AE9-B69C-37DDC11F43E8}</c15:txfldGUID>
                      <c15:f>Daten_Diagramme!$D$23</c15:f>
                      <c15:dlblFieldTableCache>
                        <c:ptCount val="1"/>
                        <c:pt idx="0">
                          <c:v>0.8</c:v>
                        </c:pt>
                      </c15:dlblFieldTableCache>
                    </c15:dlblFTEntry>
                  </c15:dlblFieldTable>
                  <c15:showDataLabelsRange val="0"/>
                </c:ext>
                <c:ext xmlns:c16="http://schemas.microsoft.com/office/drawing/2014/chart" uri="{C3380CC4-5D6E-409C-BE32-E72D297353CC}">
                  <c16:uniqueId val="{00000009-2631-4A94-BD2B-B6B7B2E6D24B}"/>
                </c:ext>
              </c:extLst>
            </c:dLbl>
            <c:dLbl>
              <c:idx val="10"/>
              <c:tx>
                <c:strRef>
                  <c:f>Daten_Diagramme!$D$24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{BA741C08-2DD2-4651-AAC5-D834E5CC082E}</c15:txfldGUID>
                      <c15:f>Daten_Diagramme!$D$24</c15:f>
                      <c15:dlblFieldTableCache>
                        <c:ptCount val="1"/>
                        <c:pt idx="0">
                          <c:v>0.1</c:v>
                        </c:pt>
                      </c15:dlblFieldTableCache>
                    </c15:dlblFTEntry>
                  </c15:dlblFieldTable>
                  <c15:showDataLabelsRange val="0"/>
                </c:ext>
                <c:ext xmlns:c16="http://schemas.microsoft.com/office/drawing/2014/chart" uri="{C3380CC4-5D6E-409C-BE32-E72D297353CC}">
                  <c16:uniqueId val="{0000000A-2631-4A94-BD2B-B6B7B2E6D24B}"/>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{B0FA1C27-B52D-48AB-9690-15E874C0C5D1}</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2631-4A94-BD2B-B6B7B2E6D24B}"/>
                </c:ext>
              </c:extLst>
            </c:dLbl>
            <c:dLbl>
              <c:idx val="12"/>
              <c:tx>
                <c:strRef>
                  <c:f>Daten_Diagramme!$D$26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{97B76F08-9593-47E0-B898-43A341D6CACC}</c15:txfldGUID>
                      <c15:f>Daten_Diagramme!$D$26</c15:f>
                      <c15:dlblFieldTableCache>
                        <c:ptCount val="1"/>
                        <c:pt idx="0">
                          <c:v>0.0</c:v>
                        </c:pt>
                      </c15:dlblFieldTableCache>
                    </c15:dlblFTEntry>
                  </c15:dlblFieldTable>
                  <c15:showDataLabelsRange val="0"/>
                </c:ext>
                <c:ext xmlns:c16="http://schemas.microsoft.com/office/drawing/2014/chart" uri="{C3380CC4-5D6E-409C-BE32-E72D297353CC}">
                  <c16:uniqueId val="{0000000C-2631-4A94-BD2B-B6B7B2E6D24B}"/>
                </c:ext>
              </c:extLst>
            </c:dLbl>
            <c:dLbl>
              <c:idx val="13"/>
              <c:tx>
                <c:strRef>
                  <c:f>Daten_Diagramme!$D$27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{EA307101-27C5-4621-8FA8-4055851F10E5}</c15:txfldGUID>
                      <c15:f>Daten_Diagramme!$D$27</c15:f>
                      <c15:dlblFieldTableCache>
                        <c:ptCount val="1"/>
                        <c:pt idx="0">
                          <c:v>1.6</c:v>
                        </c:pt>
                      </c15:dlblFieldTableCache>
                    </c15:dlblFTEntry>
                  </c15:dlblFieldTable>
                  <c15:showDataLabelsRange val="0"/>
                </c:ext>
                <c:ext xmlns:c16="http://schemas.microsoft.com/office/drawing/2014/chart" uri="{C3380CC4-5D6E-409C-BE32-E72D297353CC}">
                  <c16:uniqueId val="{0000000D-2631-4A94-BD2B-B6B7B2E6D24B}"/>
                </c:ext>
              </c:extLst>
            </c:dLbl>
            <c:dLbl>
              <c:idx val="14"/>
              <c:tx>
                <c:strRef>
                  <c:f>Daten_Diagramme!$D$28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{61E26377-9D9C-40E6-B92D-268072666E23}</c15:txfldGUID>
                      <c15:f>Daten_Diagramme!$D$28</c15:f>
                      <c15:dlblFieldTableCache>
                        <c:ptCount val="1"/>
                        <c:pt idx="0">
                          <c:v>*</c:v>
                        </c:pt>
                      </c15:dlblFieldTableCache>
                    </c15:dlblFTEntry>
                  </c15:dlblFieldTable>
                  <c15:showDataLabelsRange val="0"/>
                </c:ext>
                <c:ext xmlns:c16="http://schemas.microsoft.com/office/drawing/2014/chart" uri="{C3380CC4-5D6E-409C-BE32-E72D297353CC}">
                  <c16:uniqueId val="{0000000E-2631-4A94-BD2B-B6B7B2E6D24B}"/>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{FA170C95-78B8-4CC0-92C0-FD1E5049FB7F}</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2631-4A94-BD2B-B6B7B2E6D24B}"/>
                </c:ext>
              </c:extLst>
            </c:dLbl>
            <c:dLbl>
              <c:idx val="16"/>
              <c:tx>
                <c:strRef>
                  <c:f>Daten_Diagramme!$D$30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{76313560-49AF-475E-A24D-6C3DE4456C83}</c15:txfldGUID>
                      <c15:f>Daten_Diagramme!$D$30</c15:f>
                      <c15:dlblFieldTableCache>
                        <c:ptCount val="1"/>
                        <c:pt idx="0">
                          <c:v>2.1</c:v>
                        </c:pt>
                      </c15:dlblFieldTableCache>
                    </c15:dlblFTEntry>
                  </c15:dlblFieldTable>
                  <c15:showDataLabelsRange val="0"/>
                </c:ext>
                <c:ext xmlns:c16="http://schemas.microsoft.com/office/drawing/2014/chart" uri="{C3380CC4-5D6E-409C-BE32-E72D297353CC}">
                  <c16:uniqueId val="{00000010-2631-4A94-BD2B-B6B7B2E6D24B}"/>
                </c:ext>
              </c:extLst>
            </c:dLbl>
            <c:dLbl>
              <c:idx val="17"/>
              <c:tx>
                <c:strRef>
                  <c:f>Daten_Diagramme!$D$31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{18C420F1-7DF0-48A8-B440-55B1178D15A6}</c15:txfldGUID>
                      <c15:f>Daten_Diagramme!$D$31</c15:f>
                      <c15:dlblFieldTableCache>
                        <c:ptCount val="1"/>
                        <c:pt idx="0">
                          <c:v>2.3</c:v>
                        </c:pt>
                      </c15:dlblFieldTableCache>
                    </c15:dlblFTEntry>
                  </c15:dlblFieldTable>
                  <c15:showDataLabelsRange val="0"/>
                </c:ext>
                <c:ext xmlns:c16="http://schemas.microsoft.com/office/drawing/2014/chart" uri="{C3380CC4-5D6E-409C-BE32-E72D297353CC}">
                  <c16:uniqueId val="{00000011-2631-4A94-BD2B-B6B7B2E6D24B}"/>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{7BDFC151-649B-41B8-9F05-2693AC02FBD7}</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2631-4A94-BD2B-B6B7B2E6D24B}"/>
                </c:ext>
              </c:extLst>
            </c:dLbl>
            <c:dLbl>
              <c:idx val="19"/>
              <c:tx>
                <c:strRef>
                  <c:f>Daten_Diagramme!$D$33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{22BD2178-3EAB-4BAA-B5B5-0A6904CE2A46}</c15:txfldGUID>
                      <c15:f>Daten_Diagramme!$D$33</c15:f>
                      <c15:dlblFieldTableCache>
                        <c:ptCount val="1"/>
                        <c:pt idx="0">
                          <c:v>2.2</c:v>
                        </c:pt>
                      </c15:dlblFieldTableCache>
                    </c15:dlblFTEntry>
                  </c15:dlblFieldTable>
                  <c15:showDataLabelsRange val="0"/>
                </c:ext>
                <c:ext xmlns:c16="http://schemas.microsoft.com/office/drawing/2014/chart" uri="{C3380CC4-5D6E-409C-BE32-E72D297353CC}">
                  <c16:uniqueId val="{00000013-2631-4A94-BD2B-B6B7B2E6D24B}"/>
                </c:ext>
              </c:extLst>
            </c:dLbl>
            <c:dLbl>
              <c:idx val="20"/>
              <c:tx>
                <c:strRef>
                  <c:f>Daten_Diagramme!$D$34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{2FE19D2A-1F6E-45AE-A0FA-90A66F2413CE}</c15:txfldGUID>
                      <c15:f>Daten_Diagramme!$D$34</c15:f>
                      <c15:dlblFieldTableCache>
                        <c:ptCount val="1"/>
                        <c:pt idx="0">
                          <c:v>-3.7</c:v>
                        </c:pt>
                      </c15:dlblFieldTableCache>
                    </c15:dlblFTEntry>
                  </c15:dlblFieldTable>
                  <c15:showDataLabelsRange val="0"/>
                </c:ext>
                <c:ext xmlns:c16="http://schemas.microsoft.com/office/drawing/2014/chart" uri="{C3380CC4-5D6E-409C-BE32-E72D297353CC}">
                  <c16:uniqueId val="{00000014-2631-4A94-BD2B-B6B7B2E6D24B}"/>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{B593274E-1A2C-4084-9FA0-3549004D4219}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631-4A94-BD2B-B6B7B2E6D24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{C11B822D-48B7-4478-9854-FE57B677AB7A}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631-4A94-BD2B-B6B7B2E6D24B}"/>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{4071EDB7-7324-43C8-BB54-ED3F3B64143D}</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2631-4A94-BD2B-B6B7B2E6D24B}"/>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{B6FD650F-7DE5-4822-8286-2BA612727B18}</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2631-4A94-BD2B-B6B7B2E6D24B}"/>
                </c:ext>
              </c:extLst>
            </c:dLbl>
            <c:dLbl>
              <c:idx val="25"/>
              <c:tx>
                <c:strRef>
                  <c:f>Daten_Diagramme!$D$39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{EDC3D981-BAEB-4D45-8FBE-EA23C00E1909}</c15:txfldGUID>
                      <c15:f>Daten_Diagramme!$D$39</c15:f>
                      <c15:dlblFieldTableCache>
                        <c:ptCount val="1"/>
                        <c:pt idx="0">
                          <c:v>1.3</c:v>
                        </c:pt>
                      </c15:dlblFieldTableCache>
                    </c15:dlblFTEntry>
                  </c15:dlblFieldTable>
                  <c15:showDataLabelsRange val="0"/>
                </c:ext>
                <c:ext xmlns:c16="http://schemas.microsoft.com/office/drawing/2014/chart" uri="{C3380CC4-5D6E-409C-BE32-E72D297353CC}">
                  <c16:uniqueId val="{00000019-2631-4A94-BD2B-B6B7B2E6D24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{948CA417-9CDF-4F04-AD5F-854287AFBD69}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631-4A94-BD2B-B6B7B2E6D24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{129EA2CB-5A9F-4B75-95E6-C979AA60A0D8}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631-4A94-BD2B-B6B7B2E6D24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{60841AB4-7FEE-42FC-ACA5-72F082E97686}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631-4A94-BD2B-B6B7B2E6D24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{E6CE0A32-C4D8-45D5-841C-B88729C2DCBF}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631-4A94-BD2B-B6B7B2E6D24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{B0754B50-3225-470C-A257-7A7BCCF5C1B3}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631-4A94-BD2B-B6B7B2E6D24B}"/>
                </c:ext>
              </c:extLst>
            </c:dLbl>
            <c:dLbl>
              <c:idx val="31"/>
              <c:tx>
                <c:strRef>
                  <c:f>Daten_Diagramme!$D$45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{C5387303-2970-4229-94AE-C8490832061E}</c15:txfldGUID>
                      <c15:f>Daten_Diagramme!$D$45</c15:f>
                      <c15:dlblFieldTableCache>
                        <c:ptCount val="1"/>
                        <c:pt idx="0">
                          <c:v>1.3</c:v>
                        </c:pt>
                      </c15:dlblFieldTableCache>
                    </c15:dlblFTEntry>
                  </c15:dlblFieldTable>
                  <c15:showDataLabelsRange val="0"/>
                </c:ext>
                <c:ext xmlns:c16="http://schemas.microsoft.com/office/drawing/2014/chart" uri="{C3380CC4-5D6E-409C-BE32-E72D297353CC}">
                  <c16:uniqueId val="{0000001F-2631-4A94-BD2B-B6B7B2E6D24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0.24986614313760486</c:v>
                </c:pt>
                <c:pt idx="1">
                  <c:v>0</c:v>
                </c:pt>
                <c:pt idx="2">
                  <c:v>0</c:v>
                </c:pt>
                <c:pt idx="3">
                  <c:v>-1.4691151919866443</c:v>
                </c:pt>
                <c:pt idx="4">
                  <c:v>-0.79365079365079361</c:v>
                </c:pt>
                <c:pt idx="5">
                  <c:v>-2.6309257880367336</c:v>
                </c:pt>
                <c:pt idx="6">
                  <c:v>1.1904761904761905</c:v>
                </c:pt>
                <c:pt idx="7">
                  <c:v>-1.2149141181399246</c:v>
                </c:pt>
                <c:pt idx="8">
                  <c:v>-0.70844686648501365</c:v>
                </c:pt>
                <c:pt idx="9">
                  <c:v>0.83179297597042512</c:v>
                </c:pt>
                <c:pt idx="10">
                  <c:v>0.13755158184319119</c:v>
                </c:pt>
                <c:pt idx="11">
                  <c:v>0</c:v>
                </c:pt>
                <c:pt idx="12">
                  <c:v>0</c:v>
                </c:pt>
                <c:pt idx="13">
                  <c:v>1.5822784810126582</c:v>
                </c:pt>
                <c:pt idx="14">
                  <c:v>0</c:v>
                </c:pt>
                <c:pt idx="15">
                  <c:v>0</c:v>
                </c:pt>
                <c:pt idx="16">
                  <c:v>2.0609318996415769</c:v>
                </c:pt>
                <c:pt idx="17">
                  <c:v>2.3415977961432506</c:v>
                </c:pt>
                <c:pt idx="18">
                  <c:v>2.8375286041189933</c:v>
                </c:pt>
                <c:pt idx="19">
                  <c:v>2.2437841115827775</c:v>
                </c:pt>
                <c:pt idx="20">
                  <c:v>-3.6821705426356588</c:v>
                </c:pt>
                <c:pt idx="21">
                  <c:v>0</c:v>
                </c:pt>
                <c:pt idx="23">
                  <c:v>0</c:v>
                </c:pt>
                <c:pt idx="24">
                  <c:v>0</c:v>
                </c:pt>
                <c:pt idx="25">
                  <c:v>1.2611829025844929</c:v>
                </c:pt>
              </c:numCache>
            </c:numRef>
          </c:val>
          <c:extLst>
            <c:ext xmlns:c16="http://schemas.microsoft.com/office/drawing/2014/chart" uri="{C3380CC4-5D6E-409C-BE32-E72D297353CC}">
              <c16:uniqueId val="{00000020-2631-4A94-BD2B-B6B7B2E6D24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{8B63079A-3983-4967-BE2F-807AD6ADADDB}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631-4A94-BD2B-B6B7B2E6D24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{11BB3C75-2B1F-43E0-B9F0-90F072DC3201}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631-4A94-BD2B-B6B7B2E6D24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{A0601E51-FEB9-472B-B49C-6474381231C6}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631-4A94-BD2B-B6B7B2E6D24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{8B3FCFF2-C8C9-4495-8BA0-8850FEF5C5A5}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631-4A94-BD2B-B6B7B2E6D24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{2DDDABFC-1FED-4CFF-84B2-BA7B67A9EC95}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631-4A94-BD2B-B6B7B2E6D24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{D0DA4709-CE23-4AC6-9FF3-F664B0C3CE93}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631-4A94-BD2B-B6B7B2E6D24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{7208CE4E-3005-486C-B5ED-DA5511F9529F}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631-4A94-BD2B-B6B7B2E6D24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{1A114609-D40C-4B14-AB3A-263578FEB739}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631-4A94-BD2B-B6B7B2E6D24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{7D1DA4C9-4D15-4805-9D2C-06D0E7ABAB36}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631-4A94-BD2B-B6B7B2E6D24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{E168A327-BAC4-438F-8434-A3A38B5B87E5}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631-4A94-BD2B-B6B7B2E6D24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{056D8C60-98B3-42B8-92A5-898E851C98EF}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631-4A94-BD2B-B6B7B2E6D24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{97C13733-977E-4589-8042-AA62372FC89F}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631-4A94-BD2B-B6B7B2E6D24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{911ABAF3-D6F9-453B-A59A-F960D23A6284}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631-4A94-BD2B-B6B7B2E6D24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{D2021011-48E1-487E-9C3F-1D65F7833727}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631-4A94-BD2B-B6B7B2E6D24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{6DD02AB8-855F-402B-88B7-B2D719CE34D5}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631-4A94-BD2B-B6B7B2E6D24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{00640827-C7DE-4BA6-8453-7258006E20FE}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631-4A94-BD2B-B6B7B2E6D24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{2CA39DE9-ADC4-455D-A247-37D1A8F2B6D1}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631-4A94-BD2B-B6B7B2E6D24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{0A77C72D-6C19-41E6-AFB0-D9F93185F641}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631-4A94-BD2B-B6B7B2E6D24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{F745D2DD-A653-4450-9042-E03507D1ECB0}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631-4A94-BD2B-B6B7B2E6D24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{D7EDA213-FD58-4FC6-B329-AB5EFA501FE9}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631-4A94-BD2B-B6B7B2E6D24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{F81599F3-B329-4F28-BD62-6091CFC57DA6}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631-4A94-BD2B-B6B7B2E6D24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{1A3ED8E0-AF88-439B-AEB1-54C0DE64CA69}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631-4A94-BD2B-B6B7B2E6D24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{F978DC06-0730-4AC9-ACBB-F9777FC98FDD}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631-4A94-BD2B-B6B7B2E6D24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{4D90D2AF-E4B6-4AB1-825D-13D7831057BA}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631-4A94-BD2B-B6B7B2E6D24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{6E62049D-A20F-4389-B474-CB1C0004F9B2}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631-4A94-BD2B-B6B7B2E6D24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{7451AC64-4C70-4C76-A89A-9DDE2E45E13A}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631-4A94-BD2B-B6B7B2E6D24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{542ABE85-BE15-4DEF-AA0F-EB266C0F8EF8}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631-4A94-BD2B-B6B7B2E6D24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{07500B7A-14E3-41E4-A925-E6F3455AB85A}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631-4A94-BD2B-B6B7B2E6D24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{60FDCFB0-2B21-4A06-8FCC-05A66D27F344}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631-4A94-BD2B-B6B7B2E6D24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{C63B62E5-1E45-48EF-80B3-714E708C7D3D}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631-4A94-BD2B-B6B7B2E6D24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{BEC64608-28AF-4326-A85B-267D87BADD96}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631-4A94-BD2B-B6B7B2E6D24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{F1CFC4BA-1EC8-4253-B411-139E376EC942}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631-4A94-BD2B-B6B7B2E6D24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-0.75</c:v>
                </c:pt>
                <c:pt idx="12">
                  <c:v>0</c:v>
                </c:pt>
                <c:pt idx="13">
                  <c:v>0</c:v>
                </c:pt>
                <c:pt idx="14">
                  <c:v>-0.75</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2631-4A94-BD2B-B6B7B2E6D24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45</c:v>
                </c:pt>
                <c:pt idx="12">
                  <c:v>#N/A</c:v>
                </c:pt>
                <c:pt idx="13">
                  <c:v>#N/A</c:v>
                </c:pt>
                <c:pt idx="14">
                  <c:v>45</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118</c:v>
                </c:pt>
                <c:pt idx="12">
                  <c:v>#N/A</c:v>
                </c:pt>
                <c:pt idx="13">
                  <c:v>#N/A</c:v>
                </c:pt>
                <c:pt idx="14">
                  <c:v>149</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2631-4A94-BD2B-B6B7B2E6D24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{4D95854E-CBDB-4325-B032-EB8F850FBE03}</c15:txfldGUID>
                      <c15:f>Daten_Diagramme!$E$14</c15:f>
                      <c15:dlblFieldTableCache>
                        <c:ptCount val="1"/>
                        <c:pt idx="0">
                          <c:v>-4.0</c:v>
                        </c:pt>
                      </c15:dlblFieldTableCache>
                    </c15:dlblFTEntry>
                  </c15:dlblFieldTable>
                  <c15:showDataLabelsRange val="0"/>
                </c:ext>
                <c:ext xmlns:c16="http://schemas.microsoft.com/office/drawing/2014/chart" uri="{C3380CC4-5D6E-409C-BE32-E72D297353CC}">
                  <c16:uniqueId val="{00000000-4E18-45B0-99D7-1A3B2145129B}"/>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{B6052AAD-847C-4F9F-959D-F34698165897}</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4E18-45B0-99D7-1A3B2145129B}"/>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{88833560-EA0C-4528-96BF-BE6CEFC5BD4C}</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4E18-45B0-99D7-1A3B2145129B}"/>
                </c:ext>
              </c:extLst>
            </c:dLbl>
            <c:dLbl>
              <c:idx val="3"/>
              <c:tx>
                <c:strRef>
                  <c:f>Daten_Diagramme!$E$17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{236D71EB-06A9-4A0A-92DA-0811E3FE0576}</c15:txfldGUID>
                      <c15:f>Daten_Diagramme!$E$17</c15:f>
                      <c15:dlblFieldTableCache>
                        <c:ptCount val="1"/>
                        <c:pt idx="0">
                          <c:v>-2.4</c:v>
                        </c:pt>
                      </c15:dlblFieldTableCache>
                    </c15:dlblFTEntry>
                  </c15:dlblFieldTable>
                  <c15:showDataLabelsRange val="0"/>
                </c:ext>
                <c:ext xmlns:c16="http://schemas.microsoft.com/office/drawing/2014/chart" uri="{C3380CC4-5D6E-409C-BE32-E72D297353CC}">
                  <c16:uniqueId val="{00000003-4E18-45B0-99D7-1A3B2145129B}"/>
                </c:ext>
              </c:extLst>
            </c:dLbl>
            <c:dLbl>
              <c:idx val="4"/>
              <c:tx>
                <c:strRef>
                  <c:f>Daten_Diagramme!$E$18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{79B7DA06-368A-4562-8026-3A814921E0DD}</c15:txfldGUID>
                      <c15:f>Daten_Diagramme!$E$18</c15:f>
                      <c15:dlblFieldTableCache>
                        <c:ptCount val="1"/>
                        <c:pt idx="0">
                          <c:v>1.6</c:v>
                        </c:pt>
                      </c15:dlblFieldTableCache>
                    </c15:dlblFTEntry>
                  </c15:dlblFieldTable>
                  <c15:showDataLabelsRange val="0"/>
                </c:ext>
                <c:ext xmlns:c16="http://schemas.microsoft.com/office/drawing/2014/chart" uri="{C3380CC4-5D6E-409C-BE32-E72D297353CC}">
                  <c16:uniqueId val="{00000004-4E18-45B0-99D7-1A3B2145129B}"/>
                </c:ext>
              </c:extLst>
            </c:dLbl>
            <c:dLbl>
              <c:idx val="5"/>
              <c:tx>
                <c:strRef>
                  <c:f>Daten_Diagramme!$E$19</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{0408B50B-3CFB-4EB9-ADD5-97AAF9A6ABDE}</c15:txfldGUID>
                      <c15:f>Daten_Diagramme!$E$19</c15:f>
                      <c15:dlblFieldTableCache>
                        <c:ptCount val="1"/>
                        <c:pt idx="0">
                          <c:v>-9.9</c:v>
                        </c:pt>
                      </c15:dlblFieldTableCache>
                    </c15:dlblFTEntry>
                  </c15:dlblFieldTable>
                  <c15:showDataLabelsRange val="0"/>
                </c:ext>
                <c:ext xmlns:c16="http://schemas.microsoft.com/office/drawing/2014/chart" uri="{C3380CC4-5D6E-409C-BE32-E72D297353CC}">
                  <c16:uniqueId val="{00000005-4E18-45B0-99D7-1A3B2145129B}"/>
                </c:ext>
              </c:extLst>
            </c:dLbl>
            <c:dLbl>
              <c:idx val="6"/>
              <c:tx>
                <c:strRef>
                  <c:f>Daten_Diagramme!$E$20</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{74093A10-8B1D-4C9F-B469-1C2CA04B1946}</c15:txfldGUID>
                      <c15:f>Daten_Diagramme!$E$20</c15:f>
                      <c15:dlblFieldTableCache>
                        <c:ptCount val="1"/>
                        <c:pt idx="0">
                          <c:v>6.8</c:v>
                        </c:pt>
                      </c15:dlblFieldTableCache>
                    </c15:dlblFTEntry>
                  </c15:dlblFieldTable>
                  <c15:showDataLabelsRange val="0"/>
                </c:ext>
                <c:ext xmlns:c16="http://schemas.microsoft.com/office/drawing/2014/chart" uri="{C3380CC4-5D6E-409C-BE32-E72D297353CC}">
                  <c16:uniqueId val="{00000006-4E18-45B0-99D7-1A3B2145129B}"/>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{FC5E7338-A0BF-49A7-ADB4-913B0C0DE541}</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4E18-45B0-99D7-1A3B2145129B}"/>
                </c:ext>
              </c:extLst>
            </c:dLbl>
            <c:dLbl>
              <c:idx val="8"/>
              <c:tx>
                <c:strRef>
                  <c:f>Daten_Diagramme!$E$22</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{620DBC2F-91FF-49B4-9E39-1F96195B8281}</c15:txfldGUID>
                      <c15:f>Daten_Diagramme!$E$22</c15:f>
                      <c15:dlblFieldTableCache>
                        <c:ptCount val="1"/>
                        <c:pt idx="0">
                          <c:v>-5.4</c:v>
                        </c:pt>
                      </c15:dlblFieldTableCache>
                    </c15:dlblFTEntry>
                  </c15:dlblFieldTable>
                  <c15:showDataLabelsRange val="0"/>
                </c:ext>
                <c:ext xmlns:c16="http://schemas.microsoft.com/office/drawing/2014/chart" uri="{C3380CC4-5D6E-409C-BE32-E72D297353CC}">
                  <c16:uniqueId val="{00000008-4E18-45B0-99D7-1A3B2145129B}"/>
                </c:ext>
              </c:extLst>
            </c:dLbl>
            <c:dLbl>
              <c:idx val="9"/>
              <c:tx>
                <c:strRef>
                  <c:f>Daten_Diagramme!$E$23</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{9D3CF58E-09CC-4A55-A3E9-4426F37C1B11}</c15:txfldGUID>
                      <c15:f>Daten_Diagramme!$E$23</c15:f>
                      <c15:dlblFieldTableCache>
                        <c:ptCount val="1"/>
                        <c:pt idx="0">
                          <c:v>7.7</c:v>
                        </c:pt>
                      </c15:dlblFieldTableCache>
                    </c15:dlblFTEntry>
                  </c15:dlblFieldTable>
                  <c15:showDataLabelsRange val="0"/>
                </c:ext>
                <c:ext xmlns:c16="http://schemas.microsoft.com/office/drawing/2014/chart" uri="{C3380CC4-5D6E-409C-BE32-E72D297353CC}">
                  <c16:uniqueId val="{00000009-4E18-45B0-99D7-1A3B2145129B}"/>
                </c:ext>
              </c:extLst>
            </c:dLbl>
            <c:dLbl>
              <c:idx val="10"/>
              <c:tx>
                <c:strRef>
                  <c:f>Daten_Diagramme!$E$24</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{0813B03D-CDF5-4217-8532-DA12F1B879DE}</c15:txfldGUID>
                      <c15:f>Daten_Diagramme!$E$24</c15:f>
                      <c15:dlblFieldTableCache>
                        <c:ptCount val="1"/>
                        <c:pt idx="0">
                          <c:v>-5.8</c:v>
                        </c:pt>
                      </c15:dlblFieldTableCache>
                    </c15:dlblFTEntry>
                  </c15:dlblFieldTable>
                  <c15:showDataLabelsRange val="0"/>
                </c:ext>
                <c:ext xmlns:c16="http://schemas.microsoft.com/office/drawing/2014/chart" uri="{C3380CC4-5D6E-409C-BE32-E72D297353CC}">
                  <c16:uniqueId val="{0000000A-4E18-45B0-99D7-1A3B2145129B}"/>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{AF9DAD12-2BE4-42CC-B172-53573EEBE20F}</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4E18-45B0-99D7-1A3B2145129B}"/>
                </c:ext>
              </c:extLst>
            </c:dLbl>
            <c:dLbl>
              <c:idx val="12"/>
              <c:tx>
                <c:strRef>
                  <c:f>Daten_Diagramme!$E$26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{3044F43C-1D40-4734-9C8A-ED968D5C0A13}</c15:txfldGUID>
                      <c15:f>Daten_Diagramme!$E$26</c15:f>
                      <c15:dlblFieldTableCache>
                        <c:ptCount val="1"/>
                        <c:pt idx="0">
                          <c:v>1.0</c:v>
                        </c:pt>
                      </c15:dlblFieldTableCache>
                    </c15:dlblFTEntry>
                  </c15:dlblFieldTable>
                  <c15:showDataLabelsRange val="0"/>
                </c:ext>
                <c:ext xmlns:c16="http://schemas.microsoft.com/office/drawing/2014/chart" uri="{C3380CC4-5D6E-409C-BE32-E72D297353CC}">
                  <c16:uniqueId val="{0000000C-4E18-45B0-99D7-1A3B2145129B}"/>
                </c:ext>
              </c:extLst>
            </c:dLbl>
            <c:dLbl>
              <c:idx val="13"/>
              <c:tx>
                <c:strRef>
                  <c:f>Daten_Diagramme!$E$27</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{28C0A173-F46F-4B0F-9405-3E30565446C9}</c15:txfldGUID>
                      <c15:f>Daten_Diagramme!$E$27</c15:f>
                      <c15:dlblFieldTableCache>
                        <c:ptCount val="1"/>
                        <c:pt idx="0">
                          <c:v>-16.3</c:v>
                        </c:pt>
                      </c15:dlblFieldTableCache>
                    </c15:dlblFTEntry>
                  </c15:dlblFieldTable>
                  <c15:showDataLabelsRange val="0"/>
                </c:ext>
                <c:ext xmlns:c16="http://schemas.microsoft.com/office/drawing/2014/chart" uri="{C3380CC4-5D6E-409C-BE32-E72D297353CC}">
                  <c16:uniqueId val="{0000000D-4E18-45B0-99D7-1A3B2145129B}"/>
                </c:ext>
              </c:extLst>
            </c:dLbl>
            <c:dLbl>
              <c:idx val="14"/>
              <c:tx>
                <c:strRef>
                  <c:f>Daten_Diagramme!$E$28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{46400208-EC23-4848-B9BC-9CE1D2CE49BC}</c15:txfldGUID>
                      <c15:f>Daten_Diagramme!$E$28</c15:f>
                      <c15:dlblFieldTableCache>
                        <c:ptCount val="1"/>
                        <c:pt idx="0">
                          <c:v>*</c:v>
                        </c:pt>
                      </c15:dlblFieldTableCache>
                    </c15:dlblFTEntry>
                  </c15:dlblFieldTable>
                  <c15:showDataLabelsRange val="0"/>
                </c:ext>
                <c:ext xmlns:c16="http://schemas.microsoft.com/office/drawing/2014/chart" uri="{C3380CC4-5D6E-409C-BE32-E72D297353CC}">
                  <c16:uniqueId val="{0000000E-4E18-45B0-99D7-1A3B2145129B}"/>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{DA10CC7E-790C-42F3-8D2D-6B0F548981FC}</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4E18-45B0-99D7-1A3B2145129B}"/>
                </c:ext>
              </c:extLst>
            </c:dLbl>
            <c:dLbl>
              <c:idx val="16"/>
              <c:tx>
                <c:strRef>
                  <c:f>Daten_Diagramme!$E$30</c:f>
                  <c:strCache>
                    <c:ptCount val="1"/>
                    <c:pt idx="0">
                      <c:v>29.0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{037DA4BE-4749-4ADD-A2FE-8B581B5C33C7}</c15:txfldGUID>
                      <c15:f>Daten_Diagramme!$E$30</c15:f>
                      <c15:dlblFieldTableCache>
                        <c:ptCount val="1"/>
                        <c:pt idx="0">
                          <c:v>29.0</c:v>
                        </c:pt>
                      </c15:dlblFieldTableCache>
                    </c15:dlblFTEntry>
                  </c15:dlblFieldTable>
                  <c15:showDataLabelsRange val="0"/>
                </c:ext>
                <c:ext xmlns:c16="http://schemas.microsoft.com/office/drawing/2014/chart" uri="{C3380CC4-5D6E-409C-BE32-E72D297353CC}">
                  <c16:uniqueId val="{00000010-4E18-45B0-99D7-1A3B2145129B}"/>
                </c:ext>
              </c:extLst>
            </c:dLbl>
            <c:dLbl>
              <c:idx val="17"/>
              <c:tx>
                <c:strRef>
                  <c:f>Daten_Diagramme!$E$31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{FD2B14FC-2860-4FE6-9947-F0D320841967}</c15:txfldGUID>
                      <c15:f>Daten_Diagramme!$E$31</c15:f>
                      <c15:dlblFieldTableCache>
                        <c:ptCount val="1"/>
                        <c:pt idx="0">
                          <c:v>-1.7</c:v>
                        </c:pt>
                      </c15:dlblFieldTableCache>
                    </c15:dlblFTEntry>
                  </c15:dlblFieldTable>
                  <c15:showDataLabelsRange val="0"/>
                </c:ext>
                <c:ext xmlns:c16="http://schemas.microsoft.com/office/drawing/2014/chart" uri="{C3380CC4-5D6E-409C-BE32-E72D297353CC}">
                  <c16:uniqueId val="{00000011-4E18-45B0-99D7-1A3B2145129B}"/>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{9FE12285-9EE4-4477-AC65-A74A992BE0A5}</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4E18-45B0-99D7-1A3B2145129B}"/>
                </c:ext>
              </c:extLst>
            </c:dLbl>
            <c:dLbl>
              <c:idx val="19"/>
              <c:tx>
                <c:strRef>
                  <c:f>Daten_Diagramme!$E$33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{C63024A9-184F-49A5-9B79-D27DABCBC640}</c15:txfldGUID>
                      <c15:f>Daten_Diagramme!$E$33</c15:f>
                      <c15:dlblFieldTableCache>
                        <c:ptCount val="1"/>
                        <c:pt idx="0">
                          <c:v>-1.8</c:v>
                        </c:pt>
                      </c15:dlblFieldTableCache>
                    </c15:dlblFTEntry>
                  </c15:dlblFieldTable>
                  <c15:showDataLabelsRange val="0"/>
                </c:ext>
                <c:ext xmlns:c16="http://schemas.microsoft.com/office/drawing/2014/chart" uri="{C3380CC4-5D6E-409C-BE32-E72D297353CC}">
                  <c16:uniqueId val="{00000013-4E18-45B0-99D7-1A3B2145129B}"/>
                </c:ext>
              </c:extLst>
            </c:dLbl>
            <c:dLbl>
              <c:idx val="20"/>
              <c:tx>
                <c:strRef>
                  <c:f>Daten_Diagramme!$E$34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{6282A3E7-C53A-4BEC-BB35-2152554CE2D5}</c15:txfldGUID>
                      <c15:f>Daten_Diagramme!$E$34</c15:f>
                      <c15:dlblFieldTableCache>
                        <c:ptCount val="1"/>
                        <c:pt idx="0">
                          <c:v>-2.6</c:v>
                        </c:pt>
                      </c15:dlblFieldTableCache>
                    </c15:dlblFTEntry>
                  </c15:dlblFieldTable>
                  <c15:showDataLabelsRange val="0"/>
                </c:ext>
                <c:ext xmlns:c16="http://schemas.microsoft.com/office/drawing/2014/chart" uri="{C3380CC4-5D6E-409C-BE32-E72D297353CC}">
                  <c16:uniqueId val="{00000014-4E18-45B0-99D7-1A3B2145129B}"/>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{84CEBAA6-4CDE-4E56-91B0-0040191544DB}</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4E18-45B0-99D7-1A3B2145129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{B7DC4B4A-5CC9-4350-8EA9-94C8D074017A}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E18-45B0-99D7-1A3B2145129B}"/>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{071DB0CA-21A3-4CBD-9792-59B86AD29434}</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4E18-45B0-99D7-1A3B2145129B}"/>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{119904AF-A73F-486B-A9B0-D59465C064E3}</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4E18-45B0-99D7-1A3B2145129B}"/>
                </c:ext>
              </c:extLst>
            </c:dLbl>
            <c:dLbl>
              <c:idx val="25"/>
              <c:tx>
                <c:strRef>
                  <c:f>Daten_Diagramme!$E$39</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{E56E4220-8B0C-410F-A1E5-A0753DCE2403}</c15:txfldGUID>
                      <c15:f>Daten_Diagramme!$E$39</c15:f>
                      <c15:dlblFieldTableCache>
                        <c:ptCount val="1"/>
                        <c:pt idx="0">
                          <c:v>-4.7</c:v>
                        </c:pt>
                      </c15:dlblFieldTableCache>
                    </c15:dlblFTEntry>
                  </c15:dlblFieldTable>
                  <c15:showDataLabelsRange val="0"/>
                </c:ext>
                <c:ext xmlns:c16="http://schemas.microsoft.com/office/drawing/2014/chart" uri="{C3380CC4-5D6E-409C-BE32-E72D297353CC}">
                  <c16:uniqueId val="{00000019-4E18-45B0-99D7-1A3B2145129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{40C55491-A1C1-49FB-897D-78C53172DE84}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E18-45B0-99D7-1A3B2145129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{C84A30DB-F782-4A8E-B528-E97800F17098}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E18-45B0-99D7-1A3B2145129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{28766B27-8CA0-4CC2-9119-1EBFE926C92A}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E18-45B0-99D7-1A3B2145129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{34E60B99-BA7A-4E81-8000-542C08C3CD90}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E18-45B0-99D7-1A3B2145129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{4258EE49-F9C6-4685-A143-DE2A6C60CDC4}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E18-45B0-99D7-1A3B2145129B}"/>
                </c:ext>
              </c:extLst>
            </c:dLbl>
            <c:dLbl>
              <c:idx val="31"/>
              <c:tx>
                <c:strRef>
                  <c:f>Daten_Diagramme!$E$45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{B0F2D0E9-DBB9-4E55-A380-CE29561288D9}</c15:txfldGUID>
                      <c15:f>Daten_Diagramme!$E$45</c15:f>
                      <c15:dlblFieldTableCache>
                        <c:ptCount val="1"/>
                        <c:pt idx="0">
                          <c:v>-4.7</c:v>
                        </c:pt>
                      </c15:dlblFieldTableCache>
                    </c15:dlblFTEntry>
                  </c15:dlblFieldTable>
                  <c15:showDataLabelsRange val="0"/>
                </c:ext>
                <c:ext xmlns:c16="http://schemas.microsoft.com/office/drawing/2014/chart" uri="{C3380CC4-5D6E-409C-BE32-E72D297353CC}">
                  <c16:uniqueId val="{0000001F-4E18-45B0-99D7-1A3B214512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-4.0253205648433692</c:v>
                </c:pt>
                <c:pt idx="1">
                  <c:v>0</c:v>
                </c:pt>
                <c:pt idx="2">
                  <c:v>0</c:v>
                </c:pt>
                <c:pt idx="3">
                  <c:v>-2.3696682464454977</c:v>
                </c:pt>
                <c:pt idx="4">
                  <c:v>1.6339869281045751</c:v>
                </c:pt>
                <c:pt idx="5">
                  <c:v>-9.8814229249011856</c:v>
                </c:pt>
                <c:pt idx="6">
                  <c:v>6.756756756756757</c:v>
                </c:pt>
                <c:pt idx="7">
                  <c:v>0</c:v>
                </c:pt>
                <c:pt idx="8">
                  <c:v>-5.3672316384180787</c:v>
                </c:pt>
                <c:pt idx="9">
                  <c:v>7.731958762886598</c:v>
                </c:pt>
                <c:pt idx="10">
                  <c:v>-5.825242718446602</c:v>
                </c:pt>
                <c:pt idx="11">
                  <c:v>0</c:v>
                </c:pt>
                <c:pt idx="12">
                  <c:v>0.95238095238095233</c:v>
                </c:pt>
                <c:pt idx="13">
                  <c:v>-16.274509803921568</c:v>
                </c:pt>
                <c:pt idx="14">
                  <c:v>0</c:v>
                </c:pt>
                <c:pt idx="15">
                  <c:v>0</c:v>
                </c:pt>
                <c:pt idx="16">
                  <c:v>29</c:v>
                </c:pt>
                <c:pt idx="17">
                  <c:v>-1.7094017094017093</c:v>
                </c:pt>
                <c:pt idx="18">
                  <c:v>-0.28818443804034583</c:v>
                </c:pt>
                <c:pt idx="19">
                  <c:v>-1.7964071856287425</c:v>
                </c:pt>
                <c:pt idx="20">
                  <c:v>-2.5862068965517242</c:v>
                </c:pt>
                <c:pt idx="21">
                  <c:v>0</c:v>
                </c:pt>
                <c:pt idx="23">
                  <c:v>0</c:v>
                </c:pt>
                <c:pt idx="24">
                  <c:v>0</c:v>
                </c:pt>
                <c:pt idx="25">
                  <c:v>-4.6850393700787398</c:v>
                </c:pt>
              </c:numCache>
            </c:numRef>
          </c:val>
          <c:extLst>
            <c:ext xmlns:c16="http://schemas.microsoft.com/office/drawing/2014/chart" uri="{C3380CC4-5D6E-409C-BE32-E72D297353CC}">
              <c16:uniqueId val="{00000020-4E18-45B0-99D7-1A3B2145129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{8E161B91-2912-495F-B9CB-FE30F9A0E0FC}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E18-45B0-99D7-1A3B2145129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{F2EAF42F-DB56-4BAB-A449-9D8FFE1BA72F}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E18-45B0-99D7-1A3B2145129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{E2E42056-2024-42BD-89EB-ED689227B5A3}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E18-45B0-99D7-1A3B2145129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{2F03CCDC-DA14-4729-B521-80B0B4EB0C76}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E18-45B0-99D7-1A3B2145129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{6A32633D-4629-404C-886C-FE17173D17CF}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E18-45B0-99D7-1A3B2145129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{0DEE428C-D7E4-4BDE-9639-65C510D4F95E}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E18-45B0-99D7-1A3B2145129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{434FBD53-8C78-46F0-8710-733119C35F6E}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E18-45B0-99D7-1A3B2145129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{D7BAA7AF-1DA0-4AEB-A0E8-D7E1D7C8333D}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E18-45B0-99D7-1A3B2145129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{8CFF126C-0CD8-47A2-902B-69E25B30BC01}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E18-45B0-99D7-1A3B2145129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{8CDE8B53-A9F1-4CF2-854A-A5225FF291EE}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E18-45B0-99D7-1A3B2145129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{CA679D79-4C67-4217-BF07-CC8ADA81C25E}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E18-45B0-99D7-1A3B2145129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{1FD780DF-A2A8-4DC7-ADFA-42450D78B575}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E18-45B0-99D7-1A3B2145129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{8DD0DC00-EA0C-4836-BC2E-F0510D28CB02}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E18-45B0-99D7-1A3B2145129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{C56E9F4B-842B-4E62-9C49-7CA0648549A4}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E18-45B0-99D7-1A3B2145129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{20D6DFD5-90BE-40AF-9F8B-3CF4437EDCC0}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E18-45B0-99D7-1A3B2145129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{2C6EA15E-0064-4275-956D-C9D2FE11429A}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E18-45B0-99D7-1A3B2145129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{113023C1-2FC8-4388-9C55-FB20B4230C5D}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E18-45B0-99D7-1A3B2145129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{056D7016-15BA-4C99-B54D-C304E0D5BAAE}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E18-45B0-99D7-1A3B2145129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{AF4194BE-580D-4E36-94F4-DD1CE62D491B}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E18-45B0-99D7-1A3B2145129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{179FF2A2-4F69-457C-8E53-56056C6B00A4}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E18-45B0-99D7-1A3B2145129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{5BC308B6-5B6E-4D6D-80E6-DF9EBA665A1E}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E18-45B0-99D7-1A3B2145129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{6774D906-8EC9-41A1-A16A-09C9EA200355}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E18-45B0-99D7-1A3B2145129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{3C2BCE71-B181-4BAC-A982-8F1CBC46D7B7}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E18-45B0-99D7-1A3B2145129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{E6904DB9-5DB8-40FC-8D1A-A8C01E1CEFA8}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E18-45B0-99D7-1A3B2145129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{AED10176-E146-4D38-AC7D-D777C64FE168}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E18-45B0-99D7-1A3B2145129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{6E661130-F14B-47A7-A83F-53FCBF13FFCC}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E18-45B0-99D7-1A3B2145129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{80CAFF7C-E562-4862-93A3-816C0CE9E70D}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E18-45B0-99D7-1A3B2145129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{57F69FCD-D254-4BF3-870A-2DFE28941073}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E18-45B0-99D7-1A3B2145129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{3DEFDC1E-6353-4389-AD73-857FFC589F51}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E18-45B0-99D7-1A3B2145129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{542073A5-46C1-45DC-81C8-72316F5EEDA1}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E18-45B0-99D7-1A3B2145129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{E8CA322F-BAC7-4764-8A8A-DF158CE0E251}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E18-45B0-99D7-1A3B2145129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{13D76896-A38F-495A-8FE9-83A86074AC73}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E18-45B0-99D7-1A3B214512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-0.75</c:v>
                </c:pt>
                <c:pt idx="12">
                  <c:v>0</c:v>
                </c:pt>
                <c:pt idx="13">
                  <c:v>0</c:v>
                </c:pt>
                <c:pt idx="14">
                  <c:v>-0.75</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4E18-45B0-99D7-1A3B2145129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45</c:v>
                </c:pt>
                <c:pt idx="12">
                  <c:v>#N/A</c:v>
                </c:pt>
                <c:pt idx="13">
                  <c:v>#N/A</c:v>
                </c:pt>
                <c:pt idx="14">
                  <c:v>45</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118</c:v>
                </c:pt>
                <c:pt idx="12">
                  <c:v>#N/A</c:v>
                </c:pt>
                <c:pt idx="13">
                  <c:v>#N/A</c:v>
                </c:pt>
                <c:pt idx="14">
                  <c:v>149</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4E18-45B0-99D7-1A3B2145129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{EE4991FA-030C-4482-9053-BD19D4A94632}</c15:txfldGUID>
                      <c15:f>Diagramm!$I$46</c15:f>
                      <c15:dlblFieldTableCache>
                        <c:ptCount val="1"/>
                      </c15:dlblFieldTableCache>
                    </c15:dlblFTEntry>
                  </c15:dlblFieldTable>
                  <c15:showDataLabelsRange val="0"/>
                </c:ext>
                <c:ext xmlns:c16="http://schemas.microsoft.com/office/drawing/2014/chart" uri="{C3380CC4-5D6E-409C-BE32-E72D297353CC}">
                  <c16:uniqueId val="{00000000-13B4-4182-9341-7C5AF4A9C3A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{A682264F-BD52-4E5E-B5F2-E803ECE36E6F}</c15:txfldGUID>
                      <c15:f>Diagramm!$I$47</c15:f>
                      <c15:dlblFieldTableCache>
                        <c:ptCount val="1"/>
                      </c15:dlblFieldTableCache>
                    </c15:dlblFTEntry>
                  </c15:dlblFieldTable>
                  <c15:showDataLabelsRange val="0"/>
                </c:ext>
                <c:ext xmlns:c16="http://schemas.microsoft.com/office/drawing/2014/chart" uri="{C3380CC4-5D6E-409C-BE32-E72D297353CC}">
                  <c16:uniqueId val="{00000001-13B4-4182-9341-7C5AF4A9C3A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{99116FA2-6E6C-4C7A-BEED-8A8BFCCBD8F7}</c15:txfldGUID>
                      <c15:f>Diagramm!$I$48</c15:f>
                      <c15:dlblFieldTableCache>
                        <c:ptCount val="1"/>
                      </c15:dlblFieldTableCache>
                    </c15:dlblFTEntry>
                  </c15:dlblFieldTable>
                  <c15:showDataLabelsRange val="0"/>
                </c:ext>
                <c:ext xmlns:c16="http://schemas.microsoft.com/office/drawing/2014/chart" uri="{C3380CC4-5D6E-409C-BE32-E72D297353CC}">
                  <c16:uniqueId val="{00000002-13B4-4182-9341-7C5AF4A9C3A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{850840D9-3BBE-45CC-9A95-B0DAAC357DA0}</c15:txfldGUID>
                      <c15:f>Diagramm!$I$49</c15:f>
                      <c15:dlblFieldTableCache>
                        <c:ptCount val="1"/>
                      </c15:dlblFieldTableCache>
                    </c15:dlblFTEntry>
                  </c15:dlblFieldTable>
                  <c15:showDataLabelsRange val="0"/>
                </c:ext>
                <c:ext xmlns:c16="http://schemas.microsoft.com/office/drawing/2014/chart" uri="{C3380CC4-5D6E-409C-BE32-E72D297353CC}">
                  <c16:uniqueId val="{00000003-13B4-4182-9341-7C5AF4A9C3A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{8870A195-03AF-4DA9-BE8C-E24567DD78D7}</c15:txfldGUID>
                      <c15:f>Diagramm!$I$50</c15:f>
                      <c15:dlblFieldTableCache>
                        <c:ptCount val="1"/>
                      </c15:dlblFieldTableCache>
                    </c15:dlblFTEntry>
                  </c15:dlblFieldTable>
                  <c15:showDataLabelsRange val="0"/>
                </c:ext>
                <c:ext xmlns:c16="http://schemas.microsoft.com/office/drawing/2014/chart" uri="{C3380CC4-5D6E-409C-BE32-E72D297353CC}">
                  <c16:uniqueId val="{00000004-13B4-4182-9341-7C5AF4A9C3A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{9006E9C7-1974-485D-BC7F-FBAD81936CC7}</c15:txfldGUID>
                      <c15:f>Diagramm!$I$51</c15:f>
                      <c15:dlblFieldTableCache>
                        <c:ptCount val="1"/>
                      </c15:dlblFieldTableCache>
                    </c15:dlblFTEntry>
                  </c15:dlblFieldTable>
                  <c15:showDataLabelsRange val="0"/>
                </c:ext>
                <c:ext xmlns:c16="http://schemas.microsoft.com/office/drawing/2014/chart" uri="{C3380CC4-5D6E-409C-BE32-E72D297353CC}">
                  <c16:uniqueId val="{00000005-13B4-4182-9341-7C5AF4A9C3A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{37332121-80ED-4846-8D05-48B6B3DBE118}</c15:txfldGUID>
                      <c15:f>Diagramm!$I$52</c15:f>
                      <c15:dlblFieldTableCache>
                        <c:ptCount val="1"/>
                      </c15:dlblFieldTableCache>
                    </c15:dlblFTEntry>
                  </c15:dlblFieldTable>
                  <c15:showDataLabelsRange val="0"/>
                </c:ext>
                <c:ext xmlns:c16="http://schemas.microsoft.com/office/drawing/2014/chart" uri="{C3380CC4-5D6E-409C-BE32-E72D297353CC}">
                  <c16:uniqueId val="{00000006-13B4-4182-9341-7C5AF4A9C3A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{A2DF1777-04B7-45FE-B72B-7C0161CE812A}</c15:txfldGUID>
                      <c15:f>Diagramm!$I$53</c15:f>
                      <c15:dlblFieldTableCache>
                        <c:ptCount val="1"/>
                      </c15:dlblFieldTableCache>
                    </c15:dlblFTEntry>
                  </c15:dlblFieldTable>
                  <c15:showDataLabelsRange val="0"/>
                </c:ext>
                <c:ext xmlns:c16="http://schemas.microsoft.com/office/drawing/2014/chart" uri="{C3380CC4-5D6E-409C-BE32-E72D297353CC}">
                  <c16:uniqueId val="{00000007-13B4-4182-9341-7C5AF4A9C3A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{EEA3151B-992A-4D9C-BF27-DF127638A960}</c15:txfldGUID>
                      <c15:f>Diagramm!$I$54</c15:f>
                      <c15:dlblFieldTableCache>
                        <c:ptCount val="1"/>
                      </c15:dlblFieldTableCache>
                    </c15:dlblFTEntry>
                  </c15:dlblFieldTable>
                  <c15:showDataLabelsRange val="0"/>
                </c:ext>
                <c:ext xmlns:c16="http://schemas.microsoft.com/office/drawing/2014/chart" uri="{C3380CC4-5D6E-409C-BE32-E72D297353CC}">
                  <c16:uniqueId val="{00000008-13B4-4182-9341-7C5AF4A9C3A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{7CB995BA-DBC5-45F6-A33C-2831508D3E39}</c15:txfldGUID>
                      <c15:f>Diagramm!$I$55</c15:f>
                      <c15:dlblFieldTableCache>
                        <c:ptCount val="1"/>
                      </c15:dlblFieldTableCache>
                    </c15:dlblFTEntry>
                  </c15:dlblFieldTable>
                  <c15:showDataLabelsRange val="0"/>
                </c:ext>
                <c:ext xmlns:c16="http://schemas.microsoft.com/office/drawing/2014/chart" uri="{C3380CC4-5D6E-409C-BE32-E72D297353CC}">
                  <c16:uniqueId val="{00000009-13B4-4182-9341-7C5AF4A9C3A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{57899B15-DFEB-4186-9B03-E3C104421885}</c15:txfldGUID>
                      <c15:f>Diagramm!$I$56</c15:f>
                      <c15:dlblFieldTableCache>
                        <c:ptCount val="1"/>
                      </c15:dlblFieldTableCache>
                    </c15:dlblFTEntry>
                  </c15:dlblFieldTable>
                  <c15:showDataLabelsRange val="0"/>
                </c:ext>
                <c:ext xmlns:c16="http://schemas.microsoft.com/office/drawing/2014/chart" uri="{C3380CC4-5D6E-409C-BE32-E72D297353CC}">
                  <c16:uniqueId val="{0000000A-13B4-4182-9341-7C5AF4A9C3A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{66F4D83B-F54D-4560-9832-20A8762848E4}</c15:txfldGUID>
                      <c15:f>Diagramm!$I$57</c15:f>
                      <c15:dlblFieldTableCache>
                        <c:ptCount val="1"/>
                      </c15:dlblFieldTableCache>
                    </c15:dlblFTEntry>
                  </c15:dlblFieldTable>
                  <c15:showDataLabelsRange val="0"/>
                </c:ext>
                <c:ext xmlns:c16="http://schemas.microsoft.com/office/drawing/2014/chart" uri="{C3380CC4-5D6E-409C-BE32-E72D297353CC}">
                  <c16:uniqueId val="{0000000B-13B4-4182-9341-7C5AF4A9C3A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{3F5CED85-277F-4AC3-B112-23DCD3A71216}</c15:txfldGUID>
                      <c15:f>Diagramm!$I$58</c15:f>
                      <c15:dlblFieldTableCache>
                        <c:ptCount val="1"/>
                      </c15:dlblFieldTableCache>
                    </c15:dlblFTEntry>
                  </c15:dlblFieldTable>
                  <c15:showDataLabelsRange val="0"/>
                </c:ext>
                <c:ext xmlns:c16="http://schemas.microsoft.com/office/drawing/2014/chart" uri="{C3380CC4-5D6E-409C-BE32-E72D297353CC}">
                  <c16:uniqueId val="{0000000C-13B4-4182-9341-7C5AF4A9C3A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{15ABF9CF-636B-4186-98A3-34DA1B2CE572}</c15:txfldGUID>
                      <c15:f>Diagramm!$I$59</c15:f>
                      <c15:dlblFieldTableCache>
                        <c:ptCount val="1"/>
                      </c15:dlblFieldTableCache>
                    </c15:dlblFTEntry>
                  </c15:dlblFieldTable>
                  <c15:showDataLabelsRange val="0"/>
                </c:ext>
                <c:ext xmlns:c16="http://schemas.microsoft.com/office/drawing/2014/chart" uri="{C3380CC4-5D6E-409C-BE32-E72D297353CC}">
                  <c16:uniqueId val="{0000000D-13B4-4182-9341-7C5AF4A9C3A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{E1281BD2-7024-4464-8281-3391D7D077D0}</c15:txfldGUID>
                      <c15:f>Diagramm!$I$60</c15:f>
                      <c15:dlblFieldTableCache>
                        <c:ptCount val="1"/>
                      </c15:dlblFieldTableCache>
                    </c15:dlblFTEntry>
                  </c15:dlblFieldTable>
                  <c15:showDataLabelsRange val="0"/>
                </c:ext>
                <c:ext xmlns:c16="http://schemas.microsoft.com/office/drawing/2014/chart" uri="{C3380CC4-5D6E-409C-BE32-E72D297353CC}">
                  <c16:uniqueId val="{0000000E-13B4-4182-9341-7C5AF4A9C3A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{E1282E89-AFCD-4BC8-B2AA-43B1DF8B6320}</c15:txfldGUID>
                      <c15:f>Diagramm!$I$61</c15:f>
                      <c15:dlblFieldTableCache>
                        <c:ptCount val="1"/>
                      </c15:dlblFieldTableCache>
                    </c15:dlblFTEntry>
                  </c15:dlblFieldTable>
                  <c15:showDataLabelsRange val="0"/>
                </c:ext>
                <c:ext xmlns:c16="http://schemas.microsoft.com/office/drawing/2014/chart" uri="{C3380CC4-5D6E-409C-BE32-E72D297353CC}">
                  <c16:uniqueId val="{0000000F-13B4-4182-9341-7C5AF4A9C3A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{09AA14E6-587C-48D2-9AB2-BD9F41B2199B}</c15:txfldGUID>
                      <c15:f>Diagramm!$I$62</c15:f>
                      <c15:dlblFieldTableCache>
                        <c:ptCount val="1"/>
                      </c15:dlblFieldTableCache>
                    </c15:dlblFTEntry>
                  </c15:dlblFieldTable>
                  <c15:showDataLabelsRange val="0"/>
                </c:ext>
                <c:ext xmlns:c16="http://schemas.microsoft.com/office/drawing/2014/chart" uri="{C3380CC4-5D6E-409C-BE32-E72D297353CC}">
                  <c16:uniqueId val="{00000010-13B4-4182-9341-7C5AF4A9C3A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{2175E1E9-01CF-4464-A1C3-C52BB358EDA6}</c15:txfldGUID>
                      <c15:f>Diagramm!$I$63</c15:f>
                      <c15:dlblFieldTableCache>
                        <c:ptCount val="1"/>
                      </c15:dlblFieldTableCache>
                    </c15:dlblFTEntry>
                  </c15:dlblFieldTable>
                  <c15:showDataLabelsRange val="0"/>
                </c:ext>
                <c:ext xmlns:c16="http://schemas.microsoft.com/office/drawing/2014/chart" uri="{C3380CC4-5D6E-409C-BE32-E72D297353CC}">
                  <c16:uniqueId val="{00000011-13B4-4182-9341-7C5AF4A9C3A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{A4F6E9A3-631D-414F-AEFB-F2B9665E6A5E}</c15:txfldGUID>
                      <c15:f>Diagramm!$I$64</c15:f>
                      <c15:dlblFieldTableCache>
                        <c:ptCount val="1"/>
                      </c15:dlblFieldTableCache>
                    </c15:dlblFTEntry>
                  </c15:dlblFieldTable>
                  <c15:showDataLabelsRange val="0"/>
                </c:ext>
                <c:ext xmlns:c16="http://schemas.microsoft.com/office/drawing/2014/chart" uri="{C3380CC4-5D6E-409C-BE32-E72D297353CC}">
                  <c16:uniqueId val="{00000012-13B4-4182-9341-7C5AF4A9C3A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{641B4FC4-0745-456D-BEA4-FDBDF8FD609E}</c15:txfldGUID>
                      <c15:f>Diagramm!$I$65</c15:f>
                      <c15:dlblFieldTableCache>
                        <c:ptCount val="1"/>
                      </c15:dlblFieldTableCache>
                    </c15:dlblFTEntry>
                  </c15:dlblFieldTable>
                  <c15:showDataLabelsRange val="0"/>
                </c:ext>
                <c:ext xmlns:c16="http://schemas.microsoft.com/office/drawing/2014/chart" uri="{C3380CC4-5D6E-409C-BE32-E72D297353CC}">
                  <c16:uniqueId val="{00000013-13B4-4182-9341-7C5AF4A9C3A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{5211D367-9D70-4438-A744-B95D070620C8}</c15:txfldGUID>
                      <c15:f>Diagramm!$I$66</c15:f>
                      <c15:dlblFieldTableCache>
                        <c:ptCount val="1"/>
                      </c15:dlblFieldTableCache>
                    </c15:dlblFTEntry>
                  </c15:dlblFieldTable>
                  <c15:showDataLabelsRange val="0"/>
                </c:ext>
                <c:ext xmlns:c16="http://schemas.microsoft.com/office/drawing/2014/chart" uri="{C3380CC4-5D6E-409C-BE32-E72D297353CC}">
                  <c16:uniqueId val="{00000014-13B4-4182-9341-7C5AF4A9C3A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{C46487CB-0977-4503-8272-F1A92DBFC6D0}</c15:txfldGUID>
                      <c15:f>Diagramm!$I$67</c15:f>
                      <c15:dlblFieldTableCache>
                        <c:ptCount val="1"/>
                      </c15:dlblFieldTableCache>
                    </c15:dlblFTEntry>
                  </c15:dlblFieldTable>
                  <c15:showDataLabelsRange val="0"/>
                </c:ext>
                <c:ext xmlns:c16="http://schemas.microsoft.com/office/drawing/2014/chart" uri="{C3380CC4-5D6E-409C-BE32-E72D297353CC}">
                  <c16:uniqueId val="{00000015-13B4-4182-9341-7C5AF4A9C3A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3B4-4182-9341-7C5AF4A9C3A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{73F8A415-7C58-47D4-97A5-E23CE8FCE264}</c15:txfldGUID>
                      <c15:f>Diagramm!$K$46</c15:f>
                      <c15:dlblFieldTableCache>
                        <c:ptCount val="1"/>
                      </c15:dlblFieldTableCache>
                    </c15:dlblFTEntry>
                  </c15:dlblFieldTable>
                  <c15:showDataLabelsRange val="0"/>
                </c:ext>
                <c:ext xmlns:c16="http://schemas.microsoft.com/office/drawing/2014/chart" uri="{C3380CC4-5D6E-409C-BE32-E72D297353CC}">
                  <c16:uniqueId val="{00000017-13B4-4182-9341-7C5AF4A9C3A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{50324A43-6B0C-4FCB-8607-3CC0EA94F258}</c15:txfldGUID>
                      <c15:f>Diagramm!$K$47</c15:f>
                      <c15:dlblFieldTableCache>
                        <c:ptCount val="1"/>
                      </c15:dlblFieldTableCache>
                    </c15:dlblFTEntry>
                  </c15:dlblFieldTable>
                  <c15:showDataLabelsRange val="0"/>
                </c:ext>
                <c:ext xmlns:c16="http://schemas.microsoft.com/office/drawing/2014/chart" uri="{C3380CC4-5D6E-409C-BE32-E72D297353CC}">
                  <c16:uniqueId val="{00000018-13B4-4182-9341-7C5AF4A9C3A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{2E558F37-9079-4C7A-BE48-507FADAD82A7}</c15:txfldGUID>
                      <c15:f>Diagramm!$K$48</c15:f>
                      <c15:dlblFieldTableCache>
                        <c:ptCount val="1"/>
                      </c15:dlblFieldTableCache>
                    </c15:dlblFTEntry>
                  </c15:dlblFieldTable>
                  <c15:showDataLabelsRange val="0"/>
                </c:ext>
                <c:ext xmlns:c16="http://schemas.microsoft.com/office/drawing/2014/chart" uri="{C3380CC4-5D6E-409C-BE32-E72D297353CC}">
                  <c16:uniqueId val="{00000019-13B4-4182-9341-7C5AF4A9C3A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{A4FBCA5F-AB98-492F-906E-5E335568C5A1}</c15:txfldGUID>
                      <c15:f>Diagramm!$K$49</c15:f>
                      <c15:dlblFieldTableCache>
                        <c:ptCount val="1"/>
                      </c15:dlblFieldTableCache>
                    </c15:dlblFTEntry>
                  </c15:dlblFieldTable>
                  <c15:showDataLabelsRange val="0"/>
                </c:ext>
                <c:ext xmlns:c16="http://schemas.microsoft.com/office/drawing/2014/chart" uri="{C3380CC4-5D6E-409C-BE32-E72D297353CC}">
                  <c16:uniqueId val="{0000001A-13B4-4182-9341-7C5AF4A9C3A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{745AC775-4ACA-49FB-8F40-A4E5FA7E72EF}</c15:txfldGUID>
                      <c15:f>Diagramm!$K$50</c15:f>
                      <c15:dlblFieldTableCache>
                        <c:ptCount val="1"/>
                      </c15:dlblFieldTableCache>
                    </c15:dlblFTEntry>
                  </c15:dlblFieldTable>
                  <c15:showDataLabelsRange val="0"/>
                </c:ext>
                <c:ext xmlns:c16="http://schemas.microsoft.com/office/drawing/2014/chart" uri="{C3380CC4-5D6E-409C-BE32-E72D297353CC}">
                  <c16:uniqueId val="{0000001B-13B4-4182-9341-7C5AF4A9C3A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{6F676D4C-44F1-4420-8D08-6B613F457339}</c15:txfldGUID>
                      <c15:f>Diagramm!$K$51</c15:f>
                      <c15:dlblFieldTableCache>
                        <c:ptCount val="1"/>
                      </c15:dlblFieldTableCache>
                    </c15:dlblFTEntry>
                  </c15:dlblFieldTable>
                  <c15:showDataLabelsRange val="0"/>
                </c:ext>
                <c:ext xmlns:c16="http://schemas.microsoft.com/office/drawing/2014/chart" uri="{C3380CC4-5D6E-409C-BE32-E72D297353CC}">
                  <c16:uniqueId val="{0000001C-13B4-4182-9341-7C5AF4A9C3A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{73796A62-3353-44D4-8358-65875BA27AA9}</c15:txfldGUID>
                      <c15:f>Diagramm!$K$52</c15:f>
                      <c15:dlblFieldTableCache>
                        <c:ptCount val="1"/>
                      </c15:dlblFieldTableCache>
                    </c15:dlblFTEntry>
                  </c15:dlblFieldTable>
                  <c15:showDataLabelsRange val="0"/>
                </c:ext>
                <c:ext xmlns:c16="http://schemas.microsoft.com/office/drawing/2014/chart" uri="{C3380CC4-5D6E-409C-BE32-E72D297353CC}">
                  <c16:uniqueId val="{0000001D-13B4-4182-9341-7C5AF4A9C3A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{670E2626-6A91-46C1-8DD8-57C1C90F1AE0}</c15:txfldGUID>
                      <c15:f>Diagramm!$K$53</c15:f>
                      <c15:dlblFieldTableCache>
                        <c:ptCount val="1"/>
                      </c15:dlblFieldTableCache>
                    </c15:dlblFTEntry>
                  </c15:dlblFieldTable>
                  <c15:showDataLabelsRange val="0"/>
                </c:ext>
                <c:ext xmlns:c16="http://schemas.microsoft.com/office/drawing/2014/chart" uri="{C3380CC4-5D6E-409C-BE32-E72D297353CC}">
                  <c16:uniqueId val="{0000001E-13B4-4182-9341-7C5AF4A9C3A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{02F0D7EF-2034-4726-A780-D464DECAEB43}</c15:txfldGUID>
                      <c15:f>Diagramm!$K$54</c15:f>
                      <c15:dlblFieldTableCache>
                        <c:ptCount val="1"/>
                      </c15:dlblFieldTableCache>
                    </c15:dlblFTEntry>
                  </c15:dlblFieldTable>
                  <c15:showDataLabelsRange val="0"/>
                </c:ext>
                <c:ext xmlns:c16="http://schemas.microsoft.com/office/drawing/2014/chart" uri="{C3380CC4-5D6E-409C-BE32-E72D297353CC}">
                  <c16:uniqueId val="{0000001F-13B4-4182-9341-7C5AF4A9C3A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{3756750C-5190-496A-9FBD-42CFB4020198}</c15:txfldGUID>
                      <c15:f>Diagramm!$K$55</c15:f>
                      <c15:dlblFieldTableCache>
                        <c:ptCount val="1"/>
                      </c15:dlblFieldTableCache>
                    </c15:dlblFTEntry>
                  </c15:dlblFieldTable>
                  <c15:showDataLabelsRange val="0"/>
                </c:ext>
                <c:ext xmlns:c16="http://schemas.microsoft.com/office/drawing/2014/chart" uri="{C3380CC4-5D6E-409C-BE32-E72D297353CC}">
                  <c16:uniqueId val="{00000020-13B4-4182-9341-7C5AF4A9C3A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{F38BB5A2-EC1B-4B78-A8D9-6DF794379E59}</c15:txfldGUID>
                      <c15:f>Diagramm!$K$56</c15:f>
                      <c15:dlblFieldTableCache>
                        <c:ptCount val="1"/>
                      </c15:dlblFieldTableCache>
                    </c15:dlblFTEntry>
                  </c15:dlblFieldTable>
                  <c15:showDataLabelsRange val="0"/>
                </c:ext>
                <c:ext xmlns:c16="http://schemas.microsoft.com/office/drawing/2014/chart" uri="{C3380CC4-5D6E-409C-BE32-E72D297353CC}">
                  <c16:uniqueId val="{00000021-13B4-4182-9341-7C5AF4A9C3A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{2D5B93EB-397A-4ACF-9BAD-E0B5E549BD7D}</c15:txfldGUID>
                      <c15:f>Diagramm!$K$57</c15:f>
                      <c15:dlblFieldTableCache>
                        <c:ptCount val="1"/>
                      </c15:dlblFieldTableCache>
                    </c15:dlblFTEntry>
                  </c15:dlblFieldTable>
                  <c15:showDataLabelsRange val="0"/>
                </c:ext>
                <c:ext xmlns:c16="http://schemas.microsoft.com/office/drawing/2014/chart" uri="{C3380CC4-5D6E-409C-BE32-E72D297353CC}">
                  <c16:uniqueId val="{00000022-13B4-4182-9341-7C5AF4A9C3A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{A410E515-52CB-45A5-9392-1E27080ED94D}</c15:txfldGUID>
                      <c15:f>Diagramm!$K$58</c15:f>
                      <c15:dlblFieldTableCache>
                        <c:ptCount val="1"/>
                      </c15:dlblFieldTableCache>
                    </c15:dlblFTEntry>
                  </c15:dlblFieldTable>
                  <c15:showDataLabelsRange val="0"/>
                </c:ext>
                <c:ext xmlns:c16="http://schemas.microsoft.com/office/drawing/2014/chart" uri="{C3380CC4-5D6E-409C-BE32-E72D297353CC}">
                  <c16:uniqueId val="{00000023-13B4-4182-9341-7C5AF4A9C3A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{49BB322E-6D11-47F7-968F-3D8AE2B95806}</c15:txfldGUID>
                      <c15:f>Diagramm!$K$59</c15:f>
                      <c15:dlblFieldTableCache>
                        <c:ptCount val="1"/>
                      </c15:dlblFieldTableCache>
                    </c15:dlblFTEntry>
                  </c15:dlblFieldTable>
                  <c15:showDataLabelsRange val="0"/>
                </c:ext>
                <c:ext xmlns:c16="http://schemas.microsoft.com/office/drawing/2014/chart" uri="{C3380CC4-5D6E-409C-BE32-E72D297353CC}">
                  <c16:uniqueId val="{00000024-13B4-4182-9341-7C5AF4A9C3A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{9B6A6BC1-13AE-48FD-B05B-6E7C12048B3E}</c15:txfldGUID>
                      <c15:f>Diagramm!$K$60</c15:f>
                      <c15:dlblFieldTableCache>
                        <c:ptCount val="1"/>
                      </c15:dlblFieldTableCache>
                    </c15:dlblFTEntry>
                  </c15:dlblFieldTable>
                  <c15:showDataLabelsRange val="0"/>
                </c:ext>
                <c:ext xmlns:c16="http://schemas.microsoft.com/office/drawing/2014/chart" uri="{C3380CC4-5D6E-409C-BE32-E72D297353CC}">
                  <c16:uniqueId val="{00000025-13B4-4182-9341-7C5AF4A9C3A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{0AB607ED-3AA1-4263-AF91-E4D8FDA14466}</c15:txfldGUID>
                      <c15:f>Diagramm!$K$61</c15:f>
                      <c15:dlblFieldTableCache>
                        <c:ptCount val="1"/>
                      </c15:dlblFieldTableCache>
                    </c15:dlblFTEntry>
                  </c15:dlblFieldTable>
                  <c15:showDataLabelsRange val="0"/>
                </c:ext>
                <c:ext xmlns:c16="http://schemas.microsoft.com/office/drawing/2014/chart" uri="{C3380CC4-5D6E-409C-BE32-E72D297353CC}">
                  <c16:uniqueId val="{00000026-13B4-4182-9341-7C5AF4A9C3A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{1C5D0DC9-0020-4F03-9762-2054E26DDE73}</c15:txfldGUID>
                      <c15:f>Diagramm!$K$62</c15:f>
                      <c15:dlblFieldTableCache>
                        <c:ptCount val="1"/>
                      </c15:dlblFieldTableCache>
                    </c15:dlblFTEntry>
                  </c15:dlblFieldTable>
                  <c15:showDataLabelsRange val="0"/>
                </c:ext>
                <c:ext xmlns:c16="http://schemas.microsoft.com/office/drawing/2014/chart" uri="{C3380CC4-5D6E-409C-BE32-E72D297353CC}">
                  <c16:uniqueId val="{00000027-13B4-4182-9341-7C5AF4A9C3A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{7958151A-3CE6-4184-BA3A-BEB0E29FA7BA}</c15:txfldGUID>
                      <c15:f>Diagramm!$K$63</c15:f>
                      <c15:dlblFieldTableCache>
                        <c:ptCount val="1"/>
                      </c15:dlblFieldTableCache>
                    </c15:dlblFTEntry>
                  </c15:dlblFieldTable>
                  <c15:showDataLabelsRange val="0"/>
                </c:ext>
                <c:ext xmlns:c16="http://schemas.microsoft.com/office/drawing/2014/chart" uri="{C3380CC4-5D6E-409C-BE32-E72D297353CC}">
                  <c16:uniqueId val="{00000028-13B4-4182-9341-7C5AF4A9C3A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{9863BC1B-AAE9-48EF-BD95-A84757633FC3}</c15:txfldGUID>
                      <c15:f>Diagramm!$K$64</c15:f>
                      <c15:dlblFieldTableCache>
                        <c:ptCount val="1"/>
                      </c15:dlblFieldTableCache>
                    </c15:dlblFTEntry>
                  </c15:dlblFieldTable>
                  <c15:showDataLabelsRange val="0"/>
                </c:ext>
                <c:ext xmlns:c16="http://schemas.microsoft.com/office/drawing/2014/chart" uri="{C3380CC4-5D6E-409C-BE32-E72D297353CC}">
                  <c16:uniqueId val="{00000029-13B4-4182-9341-7C5AF4A9C3A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{9CCBEC88-3079-404C-A838-24A5ACBF974A}</c15:txfldGUID>
                      <c15:f>Diagramm!$K$65</c15:f>
                      <c15:dlblFieldTableCache>
                        <c:ptCount val="1"/>
                      </c15:dlblFieldTableCache>
                    </c15:dlblFTEntry>
                  </c15:dlblFieldTable>
                  <c15:showDataLabelsRange val="0"/>
                </c:ext>
                <c:ext xmlns:c16="http://schemas.microsoft.com/office/drawing/2014/chart" uri="{C3380CC4-5D6E-409C-BE32-E72D297353CC}">
                  <c16:uniqueId val="{0000002A-13B4-4182-9341-7C5AF4A9C3A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{9D537039-E525-4700-B232-8CE6E10737E0}</c15:txfldGUID>
                      <c15:f>Diagramm!$K$66</c15:f>
                      <c15:dlblFieldTableCache>
                        <c:ptCount val="1"/>
                      </c15:dlblFieldTableCache>
                    </c15:dlblFTEntry>
                  </c15:dlblFieldTable>
                  <c15:showDataLabelsRange val="0"/>
                </c:ext>
                <c:ext xmlns:c16="http://schemas.microsoft.com/office/drawing/2014/chart" uri="{C3380CC4-5D6E-409C-BE32-E72D297353CC}">
                  <c16:uniqueId val="{0000002B-13B4-4182-9341-7C5AF4A9C3A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{CDC6D5FC-A0FD-4B59-9A34-C22D3C0AABFF}</c15:txfldGUID>
                      <c15:f>Diagramm!$K$67</c15:f>
                      <c15:dlblFieldTableCache>
                        <c:ptCount val="1"/>
                      </c15:dlblFieldTableCache>
                    </c15:dlblFTEntry>
                  </c15:dlblFieldTable>
                  <c15:showDataLabelsRange val="0"/>
                </c:ext>
                <c:ext xmlns:c16="http://schemas.microsoft.com/office/drawing/2014/chart" uri="{C3380CC4-5D6E-409C-BE32-E72D297353CC}">
                  <c16:uniqueId val="{0000002C-13B4-4182-9341-7C5AF4A9C3A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3B4-4182-9341-7C5AF4A9C3A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{A167A4D9-C626-47AB-90F3-E361713DA902}</c15:txfldGUID>
                      <c15:f>Diagramm!$J$46</c15:f>
                      <c15:dlblFieldTableCache>
                        <c:ptCount val="1"/>
                      </c15:dlblFieldTableCache>
                    </c15:dlblFTEntry>
                  </c15:dlblFieldTable>
                  <c15:showDataLabelsRange val="0"/>
                </c:ext>
                <c:ext xmlns:c16="http://schemas.microsoft.com/office/drawing/2014/chart" uri="{C3380CC4-5D6E-409C-BE32-E72D297353CC}">
                  <c16:uniqueId val="{0000002E-13B4-4182-9341-7C5AF4A9C3A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{E70389CC-FCA6-4DFD-B889-96064B84F4BE}</c15:txfldGUID>
                      <c15:f>Diagramm!$J$47</c15:f>
                      <c15:dlblFieldTableCache>
                        <c:ptCount val="1"/>
                      </c15:dlblFieldTableCache>
                    </c15:dlblFTEntry>
                  </c15:dlblFieldTable>
                  <c15:showDataLabelsRange val="0"/>
                </c:ext>
                <c:ext xmlns:c16="http://schemas.microsoft.com/office/drawing/2014/chart" uri="{C3380CC4-5D6E-409C-BE32-E72D297353CC}">
                  <c16:uniqueId val="{0000002F-13B4-4182-9341-7C5AF4A9C3A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{0ADBD46F-0464-4F4E-BC17-1D610E2579EC}</c15:txfldGUID>
                      <c15:f>Diagramm!$J$48</c15:f>
                      <c15:dlblFieldTableCache>
                        <c:ptCount val="1"/>
                      </c15:dlblFieldTableCache>
                    </c15:dlblFTEntry>
                  </c15:dlblFieldTable>
                  <c15:showDataLabelsRange val="0"/>
                </c:ext>
                <c:ext xmlns:c16="http://schemas.microsoft.com/office/drawing/2014/chart" uri="{C3380CC4-5D6E-409C-BE32-E72D297353CC}">
                  <c16:uniqueId val="{00000030-13B4-4182-9341-7C5AF4A9C3A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{EDA21F96-F5CA-480B-BA69-A478ACE85F54}</c15:txfldGUID>
                      <c15:f>Diagramm!$J$49</c15:f>
                      <c15:dlblFieldTableCache>
                        <c:ptCount val="1"/>
                      </c15:dlblFieldTableCache>
                    </c15:dlblFTEntry>
                  </c15:dlblFieldTable>
                  <c15:showDataLabelsRange val="0"/>
                </c:ext>
                <c:ext xmlns:c16="http://schemas.microsoft.com/office/drawing/2014/chart" uri="{C3380CC4-5D6E-409C-BE32-E72D297353CC}">
                  <c16:uniqueId val="{00000031-13B4-4182-9341-7C5AF4A9C3A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{E014F1A2-73E3-4226-AAAE-23088C151B5F}</c15:txfldGUID>
                      <c15:f>Diagramm!$J$50</c15:f>
                      <c15:dlblFieldTableCache>
                        <c:ptCount val="1"/>
                      </c15:dlblFieldTableCache>
                    </c15:dlblFTEntry>
                  </c15:dlblFieldTable>
                  <c15:showDataLabelsRange val="0"/>
                </c:ext>
                <c:ext xmlns:c16="http://schemas.microsoft.com/office/drawing/2014/chart" uri="{C3380CC4-5D6E-409C-BE32-E72D297353CC}">
                  <c16:uniqueId val="{00000032-13B4-4182-9341-7C5AF4A9C3A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{EFF2D0C5-FF2D-420B-AAD3-74674A445E88}</c15:txfldGUID>
                      <c15:f>Diagramm!$J$51</c15:f>
                      <c15:dlblFieldTableCache>
                        <c:ptCount val="1"/>
                      </c15:dlblFieldTableCache>
                    </c15:dlblFTEntry>
                  </c15:dlblFieldTable>
                  <c15:showDataLabelsRange val="0"/>
                </c:ext>
                <c:ext xmlns:c16="http://schemas.microsoft.com/office/drawing/2014/chart" uri="{C3380CC4-5D6E-409C-BE32-E72D297353CC}">
                  <c16:uniqueId val="{00000033-13B4-4182-9341-7C5AF4A9C3A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{759482B3-682B-491D-B7A7-D322DFBFB3BB}</c15:txfldGUID>
                      <c15:f>Diagramm!$J$52</c15:f>
                      <c15:dlblFieldTableCache>
                        <c:ptCount val="1"/>
                      </c15:dlblFieldTableCache>
                    </c15:dlblFTEntry>
                  </c15:dlblFieldTable>
                  <c15:showDataLabelsRange val="0"/>
                </c:ext>
                <c:ext xmlns:c16="http://schemas.microsoft.com/office/drawing/2014/chart" uri="{C3380CC4-5D6E-409C-BE32-E72D297353CC}">
                  <c16:uniqueId val="{00000034-13B4-4182-9341-7C5AF4A9C3A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{7DC879EB-7001-4BD6-A725-11EB6D9B876C}</c15:txfldGUID>
                      <c15:f>Diagramm!$J$53</c15:f>
                      <c15:dlblFieldTableCache>
                        <c:ptCount val="1"/>
                      </c15:dlblFieldTableCache>
                    </c15:dlblFTEntry>
                  </c15:dlblFieldTable>
                  <c15:showDataLabelsRange val="0"/>
                </c:ext>
                <c:ext xmlns:c16="http://schemas.microsoft.com/office/drawing/2014/chart" uri="{C3380CC4-5D6E-409C-BE32-E72D297353CC}">
                  <c16:uniqueId val="{00000035-13B4-4182-9341-7C5AF4A9C3A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{C404B09E-8F66-4D4A-8FEF-6B0AC5F1EA39}</c15:txfldGUID>
                      <c15:f>Diagramm!$J$54</c15:f>
                      <c15:dlblFieldTableCache>
                        <c:ptCount val="1"/>
                      </c15:dlblFieldTableCache>
                    </c15:dlblFTEntry>
                  </c15:dlblFieldTable>
                  <c15:showDataLabelsRange val="0"/>
                </c:ext>
                <c:ext xmlns:c16="http://schemas.microsoft.com/office/drawing/2014/chart" uri="{C3380CC4-5D6E-409C-BE32-E72D297353CC}">
                  <c16:uniqueId val="{00000036-13B4-4182-9341-7C5AF4A9C3A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{FFD046B8-0F48-4B47-B981-B7287BC791F7}</c15:txfldGUID>
                      <c15:f>Diagramm!$J$55</c15:f>
                      <c15:dlblFieldTableCache>
                        <c:ptCount val="1"/>
                      </c15:dlblFieldTableCache>
                    </c15:dlblFTEntry>
                  </c15:dlblFieldTable>
                  <c15:showDataLabelsRange val="0"/>
                </c:ext>
                <c:ext xmlns:c16="http://schemas.microsoft.com/office/drawing/2014/chart" uri="{C3380CC4-5D6E-409C-BE32-E72D297353CC}">
                  <c16:uniqueId val="{00000037-13B4-4182-9341-7C5AF4A9C3A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{EEDB7E40-AEA6-412E-9A0C-D47814C8585D}</c15:txfldGUID>
                      <c15:f>Diagramm!$J$56</c15:f>
                      <c15:dlblFieldTableCache>
                        <c:ptCount val="1"/>
                      </c15:dlblFieldTableCache>
                    </c15:dlblFTEntry>
                  </c15:dlblFieldTable>
                  <c15:showDataLabelsRange val="0"/>
                </c:ext>
                <c:ext xmlns:c16="http://schemas.microsoft.com/office/drawing/2014/chart" uri="{C3380CC4-5D6E-409C-BE32-E72D297353CC}">
                  <c16:uniqueId val="{00000038-13B4-4182-9341-7C5AF4A9C3A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{330DE2CF-E589-4764-99B8-C0BBCA4B5FA7}</c15:txfldGUID>
                      <c15:f>Diagramm!$J$57</c15:f>
                      <c15:dlblFieldTableCache>
                        <c:ptCount val="1"/>
                      </c15:dlblFieldTableCache>
                    </c15:dlblFTEntry>
                  </c15:dlblFieldTable>
                  <c15:showDataLabelsRange val="0"/>
                </c:ext>
                <c:ext xmlns:c16="http://schemas.microsoft.com/office/drawing/2014/chart" uri="{C3380CC4-5D6E-409C-BE32-E72D297353CC}">
                  <c16:uniqueId val="{00000039-13B4-4182-9341-7C5AF4A9C3A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{FDC2BF78-9803-402D-B8DC-9F959791C16B}</c15:txfldGUID>
                      <c15:f>Diagramm!$J$58</c15:f>
                      <c15:dlblFieldTableCache>
                        <c:ptCount val="1"/>
                      </c15:dlblFieldTableCache>
                    </c15:dlblFTEntry>
                  </c15:dlblFieldTable>
                  <c15:showDataLabelsRange val="0"/>
                </c:ext>
                <c:ext xmlns:c16="http://schemas.microsoft.com/office/drawing/2014/chart" uri="{C3380CC4-5D6E-409C-BE32-E72D297353CC}">
                  <c16:uniqueId val="{0000003A-13B4-4182-9341-7C5AF4A9C3A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{CAEF3841-FE20-4B66-8A7E-9C3B4995767A}</c15:txfldGUID>
                      <c15:f>Diagramm!$J$59</c15:f>
                      <c15:dlblFieldTableCache>
                        <c:ptCount val="1"/>
                      </c15:dlblFieldTableCache>
                    </c15:dlblFTEntry>
                  </c15:dlblFieldTable>
                  <c15:showDataLabelsRange val="0"/>
                </c:ext>
                <c:ext xmlns:c16="http://schemas.microsoft.com/office/drawing/2014/chart" uri="{C3380CC4-5D6E-409C-BE32-E72D297353CC}">
                  <c16:uniqueId val="{0000003B-13B4-4182-9341-7C5AF4A9C3A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{1462B442-92F4-4A05-999B-873046461FA7}</c15:txfldGUID>
                      <c15:f>Diagramm!$J$60</c15:f>
                      <c15:dlblFieldTableCache>
                        <c:ptCount val="1"/>
                      </c15:dlblFieldTableCache>
                    </c15:dlblFTEntry>
                  </c15:dlblFieldTable>
                  <c15:showDataLabelsRange val="0"/>
                </c:ext>
                <c:ext xmlns:c16="http://schemas.microsoft.com/office/drawing/2014/chart" uri="{C3380CC4-5D6E-409C-BE32-E72D297353CC}">
                  <c16:uniqueId val="{0000003C-13B4-4182-9341-7C5AF4A9C3A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{FE5404DF-A3E0-4303-A7F1-41FEDBB18B9B}</c15:txfldGUID>
                      <c15:f>Diagramm!$J$61</c15:f>
                      <c15:dlblFieldTableCache>
                        <c:ptCount val="1"/>
                      </c15:dlblFieldTableCache>
                    </c15:dlblFTEntry>
                  </c15:dlblFieldTable>
                  <c15:showDataLabelsRange val="0"/>
                </c:ext>
                <c:ext xmlns:c16="http://schemas.microsoft.com/office/drawing/2014/chart" uri="{C3380CC4-5D6E-409C-BE32-E72D297353CC}">
                  <c16:uniqueId val="{0000003D-13B4-4182-9341-7C5AF4A9C3A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{282298A3-BDD7-4904-B651-FE74BBC9C8A2}</c15:txfldGUID>
                      <c15:f>Diagramm!$J$62</c15:f>
                      <c15:dlblFieldTableCache>
                        <c:ptCount val="1"/>
                      </c15:dlblFieldTableCache>
                    </c15:dlblFTEntry>
                  </c15:dlblFieldTable>
                  <c15:showDataLabelsRange val="0"/>
                </c:ext>
                <c:ext xmlns:c16="http://schemas.microsoft.com/office/drawing/2014/chart" uri="{C3380CC4-5D6E-409C-BE32-E72D297353CC}">
                  <c16:uniqueId val="{0000003E-13B4-4182-9341-7C5AF4A9C3A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{CCD8BF99-6637-4E26-AEFD-3699ED2C0162}</c15:txfldGUID>
                      <c15:f>Diagramm!$J$63</c15:f>
                      <c15:dlblFieldTableCache>
                        <c:ptCount val="1"/>
                      </c15:dlblFieldTableCache>
                    </c15:dlblFTEntry>
                  </c15:dlblFieldTable>
                  <c15:showDataLabelsRange val="0"/>
                </c:ext>
                <c:ext xmlns:c16="http://schemas.microsoft.com/office/drawing/2014/chart" uri="{C3380CC4-5D6E-409C-BE32-E72D297353CC}">
                  <c16:uniqueId val="{0000003F-13B4-4182-9341-7C5AF4A9C3A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{2177AE42-320C-4382-B335-E9A59D36177E}</c15:txfldGUID>
                      <c15:f>Diagramm!$J$64</c15:f>
                      <c15:dlblFieldTableCache>
                        <c:ptCount val="1"/>
                      </c15:dlblFieldTableCache>
                    </c15:dlblFTEntry>
                  </c15:dlblFieldTable>
                  <c15:showDataLabelsRange val="0"/>
                </c:ext>
                <c:ext xmlns:c16="http://schemas.microsoft.com/office/drawing/2014/chart" uri="{C3380CC4-5D6E-409C-BE32-E72D297353CC}">
                  <c16:uniqueId val="{00000040-13B4-4182-9341-7C5AF4A9C3A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{7EB6ED4D-468E-4B3A-B719-8FC363872A36}</c15:txfldGUID>
                      <c15:f>Diagramm!$J$65</c15:f>
                      <c15:dlblFieldTableCache>
                        <c:ptCount val="1"/>
                      </c15:dlblFieldTableCache>
                    </c15:dlblFTEntry>
                  </c15:dlblFieldTable>
                  <c15:showDataLabelsRange val="0"/>
                </c:ext>
                <c:ext xmlns:c16="http://schemas.microsoft.com/office/drawing/2014/chart" uri="{C3380CC4-5D6E-409C-BE32-E72D297353CC}">
                  <c16:uniqueId val="{00000041-13B4-4182-9341-7C5AF4A9C3A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{923465FA-F534-4235-BD6C-B1E8D13DF745}</c15:txfldGUID>
                      <c15:f>Diagramm!$J$66</c15:f>
                      <c15:dlblFieldTableCache>
                        <c:ptCount val="1"/>
                      </c15:dlblFieldTableCache>
                    </c15:dlblFTEntry>
                  </c15:dlblFieldTable>
                  <c15:showDataLabelsRange val="0"/>
                </c:ext>
                <c:ext xmlns:c16="http://schemas.microsoft.com/office/drawing/2014/chart" uri="{C3380CC4-5D6E-409C-BE32-E72D297353CC}">
                  <c16:uniqueId val="{00000042-13B4-4182-9341-7C5AF4A9C3A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{F74D4CA7-AB0A-45CD-B692-85658DF34279}</c15:txfldGUID>
                      <c15:f>Diagramm!$J$67</c15:f>
                      <c15:dlblFieldTableCache>
                        <c:ptCount val="1"/>
                      </c15:dlblFieldTableCache>
                    </c15:dlblFTEntry>
                  </c15:dlblFieldTable>
                  <c15:showDataLabelsRange val="0"/>
                </c:ext>
                <c:ext xmlns:c16="http://schemas.microsoft.com/office/drawing/2014/chart" uri="{C3380CC4-5D6E-409C-BE32-E72D297353CC}">
                  <c16:uniqueId val="{00000043-13B4-4182-9341-7C5AF4A9C3A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3B4-4182-9341-7C5AF4A9C3A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6B3-4BC6-A5FC-601FA696510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6B3-4BC6-A5FC-601FA696510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6B3-4BC6-A5FC-601FA696510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6B3-4BC6-A5FC-601FA696510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6B3-4BC6-A5FC-601FA696510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6B3-4BC6-A5FC-601FA696510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6B3-4BC6-A5FC-601FA696510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6B3-4BC6-A5FC-601FA696510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6B3-4BC6-A5FC-601FA696510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6B3-4BC6-A5FC-601FA696510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6B3-4BC6-A5FC-601FA696510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6B3-4BC6-A5FC-601FA696510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6B3-4BC6-A5FC-601FA696510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6B3-4BC6-A5FC-601FA696510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6B3-4BC6-A5FC-601FA696510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6B3-4BC6-A5FC-601FA696510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6B3-4BC6-A5FC-601FA696510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6B3-4BC6-A5FC-601FA696510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6B3-4BC6-A5FC-601FA696510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6B3-4BC6-A5FC-601FA696510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6B3-4BC6-A5FC-601FA696510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6B3-4BC6-A5FC-601FA696510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6B3-4BC6-A5FC-601FA696510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6B3-4BC6-A5FC-601FA696510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6B3-4BC6-A5FC-601FA696510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6B3-4BC6-A5FC-601FA696510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6B3-4BC6-A5FC-601FA696510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6B3-4BC6-A5FC-601FA696510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6B3-4BC6-A5FC-601FA696510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6B3-4BC6-A5FC-601FA696510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6B3-4BC6-A5FC-601FA696510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6B3-4BC6-A5FC-601FA696510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6B3-4BC6-A5FC-601FA696510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6B3-4BC6-A5FC-601FA696510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6B3-4BC6-A5FC-601FA696510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6B3-4BC6-A5FC-601FA696510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6B3-4BC6-A5FC-601FA696510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6B3-4BC6-A5FC-601FA696510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6B3-4BC6-A5FC-601FA696510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6B3-4BC6-A5FC-601FA696510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6B3-4BC6-A5FC-601FA696510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6B3-4BC6-A5FC-601FA696510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6B3-4BC6-A5FC-601FA696510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6B3-4BC6-A5FC-601FA696510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6B3-4BC6-A5FC-601FA696510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6B3-4BC6-A5FC-601FA696510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6B3-4BC6-A5FC-601FA696510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6B3-4BC6-A5FC-601FA696510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6B3-4BC6-A5FC-601FA696510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6B3-4BC6-A5FC-601FA696510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6B3-4BC6-A5FC-601FA696510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6B3-4BC6-A5FC-601FA696510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6B3-4BC6-A5FC-601FA696510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6B3-4BC6-A5FC-601FA696510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6B3-4BC6-A5FC-601FA696510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6B3-4BC6-A5FC-601FA696510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6B3-4BC6-A5FC-601FA696510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6B3-4BC6-A5FC-601FA696510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6B3-4BC6-A5FC-601FA696510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6B3-4BC6-A5FC-601FA696510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6B3-4BC6-A5FC-601FA696510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6B3-4BC6-A5FC-601FA696510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6B3-4BC6-A5FC-601FA696510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6B3-4BC6-A5FC-601FA696510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6B3-4BC6-A5FC-601FA696510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6B3-4BC6-A5FC-601FA696510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6B3-4BC6-A5FC-601FA696510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6B3-4BC6-A5FC-601FA696510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6B3-4BC6-A5FC-601FA696510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100.2885059239883</c:v>
                </c:pt>
                <c:pt idx="2">
                  <c:v>101.23865210032312</c:v>
                </c:pt>
                <c:pt idx="3">
                  <c:v>100.18464379135253</c:v>
                </c:pt>
                <c:pt idx="4">
                  <c:v>100.03077396522542</c:v>
                </c:pt>
                <c:pt idx="5">
                  <c:v>101.33097399599937</c:v>
                </c:pt>
                <c:pt idx="6">
                  <c:v>102.95814740729344</c:v>
                </c:pt>
                <c:pt idx="7">
                  <c:v>101.85413140483151</c:v>
                </c:pt>
                <c:pt idx="8">
                  <c:v>101.81566394829973</c:v>
                </c:pt>
                <c:pt idx="9">
                  <c:v>102.0272349592245</c:v>
                </c:pt>
                <c:pt idx="10">
                  <c:v>103.5428527465764</c:v>
                </c:pt>
                <c:pt idx="11">
                  <c:v>102.39267579627635</c:v>
                </c:pt>
                <c:pt idx="12">
                  <c:v>102.40806277888905</c:v>
                </c:pt>
                <c:pt idx="13">
                  <c:v>103.41591014002154</c:v>
                </c:pt>
                <c:pt idx="14">
                  <c:v>105.93168179719956</c:v>
                </c:pt>
                <c:pt idx="15">
                  <c:v>105.24311432528081</c:v>
                </c:pt>
                <c:pt idx="16">
                  <c:v>105.92398830589322</c:v>
                </c:pt>
                <c:pt idx="17">
                  <c:v>106.57024157562702</c:v>
                </c:pt>
                <c:pt idx="18">
                  <c:v>108.31281735651639</c:v>
                </c:pt>
                <c:pt idx="19">
                  <c:v>107.77042621941837</c:v>
                </c:pt>
                <c:pt idx="20">
                  <c:v>107.7665794737652</c:v>
                </c:pt>
                <c:pt idx="21">
                  <c:v>108.27819664563778</c:v>
                </c:pt>
                <c:pt idx="22">
                  <c:v>109.64379135251576</c:v>
                </c:pt>
                <c:pt idx="23">
                  <c:v>108.22049546084014</c:v>
                </c:pt>
                <c:pt idx="24">
                  <c:v>108.03585166948761</c:v>
                </c:pt>
              </c:numCache>
            </c:numRef>
          </c:val>
          <c:smooth val="0"/>
          <c:extLst>
            <c:ext xmlns:c16="http://schemas.microsoft.com/office/drawing/2014/chart" uri="{C3380CC4-5D6E-409C-BE32-E72D297353CC}">
              <c16:uniqueId val="{00000000-9FF8-4B44-ACD7-CB0737D443E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99.262332872291381</c:v>
                </c:pt>
                <c:pt idx="2">
                  <c:v>101.6136468418626</c:v>
                </c:pt>
                <c:pt idx="3">
                  <c:v>98.847395112955283</c:v>
                </c:pt>
                <c:pt idx="4">
                  <c:v>95.896726602120793</c:v>
                </c:pt>
                <c:pt idx="5">
                  <c:v>100.32272936837252</c:v>
                </c:pt>
                <c:pt idx="6">
                  <c:v>105.25587828492394</c:v>
                </c:pt>
                <c:pt idx="7">
                  <c:v>102.81235592438911</c:v>
                </c:pt>
                <c:pt idx="8">
                  <c:v>103.87275242047028</c:v>
                </c:pt>
                <c:pt idx="9">
                  <c:v>107.51498386353158</c:v>
                </c:pt>
                <c:pt idx="10">
                  <c:v>110.78838174273859</c:v>
                </c:pt>
                <c:pt idx="11">
                  <c:v>108.85200553250345</c:v>
                </c:pt>
                <c:pt idx="12">
                  <c:v>109.72798524665745</c:v>
                </c:pt>
                <c:pt idx="13">
                  <c:v>112.90917473490087</c:v>
                </c:pt>
                <c:pt idx="14">
                  <c:v>115.7676348547718</c:v>
                </c:pt>
                <c:pt idx="15">
                  <c:v>112.12540341171047</c:v>
                </c:pt>
                <c:pt idx="16">
                  <c:v>113.32411249423697</c:v>
                </c:pt>
                <c:pt idx="17">
                  <c:v>120.74688796680498</c:v>
                </c:pt>
                <c:pt idx="18">
                  <c:v>123.5592438911941</c:v>
                </c:pt>
                <c:pt idx="19">
                  <c:v>122.08390963577686</c:v>
                </c:pt>
                <c:pt idx="20">
                  <c:v>121.4845550945136</c:v>
                </c:pt>
                <c:pt idx="21">
                  <c:v>122.31443061318581</c:v>
                </c:pt>
                <c:pt idx="22">
                  <c:v>123.60534808667589</c:v>
                </c:pt>
                <c:pt idx="23">
                  <c:v>121.30013831258644</c:v>
                </c:pt>
                <c:pt idx="24">
                  <c:v>117.75011526048871</c:v>
                </c:pt>
              </c:numCache>
            </c:numRef>
          </c:val>
          <c:smooth val="0"/>
          <c:extLst>
            <c:ext xmlns:c16="http://schemas.microsoft.com/office/drawing/2014/chart" uri="{C3380CC4-5D6E-409C-BE32-E72D297353CC}">
              <c16:uniqueId val="{00000001-9FF8-4B44-ACD7-CB0737D443E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100.70635721493441</c:v>
                </c:pt>
                <c:pt idx="2">
                  <c:v>98.81432896064581</c:v>
                </c:pt>
                <c:pt idx="3">
                  <c:v>98.057517658930365</c:v>
                </c:pt>
                <c:pt idx="4">
                  <c:v>93.743693239152364</c:v>
                </c:pt>
                <c:pt idx="5">
                  <c:v>95.484359233097877</c:v>
                </c:pt>
                <c:pt idx="6">
                  <c:v>93.81937436932391</c:v>
                </c:pt>
                <c:pt idx="7">
                  <c:v>91.498486377396574</c:v>
                </c:pt>
                <c:pt idx="8">
                  <c:v>90.312815338042384</c:v>
                </c:pt>
                <c:pt idx="9">
                  <c:v>92.507568113017157</c:v>
                </c:pt>
                <c:pt idx="10">
                  <c:v>90.893037336024221</c:v>
                </c:pt>
                <c:pt idx="11">
                  <c:v>90.993945509586268</c:v>
                </c:pt>
                <c:pt idx="12">
                  <c:v>92.381432896064581</c:v>
                </c:pt>
                <c:pt idx="13">
                  <c:v>93.995963673057517</c:v>
                </c:pt>
                <c:pt idx="14">
                  <c:v>91.498486377396574</c:v>
                </c:pt>
                <c:pt idx="15">
                  <c:v>90.842583249243191</c:v>
                </c:pt>
                <c:pt idx="16">
                  <c:v>91.801210898082743</c:v>
                </c:pt>
                <c:pt idx="17">
                  <c:v>92.961654894046418</c:v>
                </c:pt>
                <c:pt idx="18">
                  <c:v>91.750756811301713</c:v>
                </c:pt>
                <c:pt idx="19">
                  <c:v>91.725529767911198</c:v>
                </c:pt>
                <c:pt idx="20">
                  <c:v>88.950554994954587</c:v>
                </c:pt>
                <c:pt idx="21">
                  <c:v>89.530776992936424</c:v>
                </c:pt>
                <c:pt idx="22">
                  <c:v>87.487386478304742</c:v>
                </c:pt>
                <c:pt idx="23">
                  <c:v>85.998990918264383</c:v>
                </c:pt>
                <c:pt idx="24">
                  <c:v>84.737638748738647</c:v>
                </c:pt>
              </c:numCache>
            </c:numRef>
          </c:val>
          <c:smooth val="0"/>
          <c:extLst>
            <c:ext xmlns:c16="http://schemas.microsoft.com/office/drawing/2014/chart" uri="{C3380CC4-5D6E-409C-BE32-E72D297353CC}">
              <c16:uniqueId val="{00000002-9FF8-4B44-ACD7-CB0737D443E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FF8-4B44-ACD7-CB0737D443E3}"/>
                </c:ext>
              </c:extLst>
            </c:dLbl>
            <c:dLbl>
              <c:idx val="1"/>
              <c:delete val="1"/>
              <c:extLst>
                <c:ext xmlns:c15="http://schemas.microsoft.com/office/drawing/2012/chart" uri="{CE6537A1-D6FC-4f65-9D91-7224C49458BB}"/>
                <c:ext xmlns:c16="http://schemas.microsoft.com/office/drawing/2014/chart" uri="{C3380CC4-5D6E-409C-BE32-E72D297353CC}">
                  <c16:uniqueId val="{00000004-9FF8-4B44-ACD7-CB0737D443E3}"/>
                </c:ext>
              </c:extLst>
            </c:dLbl>
            <c:dLbl>
              <c:idx val="2"/>
              <c:delete val="1"/>
              <c:extLst>
                <c:ext xmlns:c15="http://schemas.microsoft.com/office/drawing/2012/chart" uri="{CE6537A1-D6FC-4f65-9D91-7224C49458BB}"/>
                <c:ext xmlns:c16="http://schemas.microsoft.com/office/drawing/2014/chart" uri="{C3380CC4-5D6E-409C-BE32-E72D297353CC}">
                  <c16:uniqueId val="{00000005-9FF8-4B44-ACD7-CB0737D443E3}"/>
                </c:ext>
              </c:extLst>
            </c:dLbl>
            <c:dLbl>
              <c:idx val="3"/>
              <c:delete val="1"/>
              <c:extLst>
                <c:ext xmlns:c15="http://schemas.microsoft.com/office/drawing/2012/chart" uri="{CE6537A1-D6FC-4f65-9D91-7224C49458BB}"/>
                <c:ext xmlns:c16="http://schemas.microsoft.com/office/drawing/2014/chart" uri="{C3380CC4-5D6E-409C-BE32-E72D297353CC}">
                  <c16:uniqueId val="{00000006-9FF8-4B44-ACD7-CB0737D443E3}"/>
                </c:ext>
              </c:extLst>
            </c:dLbl>
            <c:dLbl>
              <c:idx val="4"/>
              <c:delete val="1"/>
              <c:extLst>
                <c:ext xmlns:c15="http://schemas.microsoft.com/office/drawing/2012/chart" uri="{CE6537A1-D6FC-4f65-9D91-7224C49458BB}"/>
                <c:ext xmlns:c16="http://schemas.microsoft.com/office/drawing/2014/chart" uri="{C3380CC4-5D6E-409C-BE32-E72D297353CC}">
                  <c16:uniqueId val="{00000007-9FF8-4B44-ACD7-CB0737D443E3}"/>
                </c:ext>
              </c:extLst>
            </c:dLbl>
            <c:dLbl>
              <c:idx val="5"/>
              <c:delete val="1"/>
              <c:extLst>
                <c:ext xmlns:c15="http://schemas.microsoft.com/office/drawing/2012/chart" uri="{CE6537A1-D6FC-4f65-9D91-7224C49458BB}"/>
                <c:ext xmlns:c16="http://schemas.microsoft.com/office/drawing/2014/chart" uri="{C3380CC4-5D6E-409C-BE32-E72D297353CC}">
                  <c16:uniqueId val="{00000008-9FF8-4B44-ACD7-CB0737D443E3}"/>
                </c:ext>
              </c:extLst>
            </c:dLbl>
            <c:dLbl>
              <c:idx val="6"/>
              <c:delete val="1"/>
              <c:extLst>
                <c:ext xmlns:c15="http://schemas.microsoft.com/office/drawing/2012/chart" uri="{CE6537A1-D6FC-4f65-9D91-7224C49458BB}"/>
                <c:ext xmlns:c16="http://schemas.microsoft.com/office/drawing/2014/chart" uri="{C3380CC4-5D6E-409C-BE32-E72D297353CC}">
                  <c16:uniqueId val="{00000009-9FF8-4B44-ACD7-CB0737D443E3}"/>
                </c:ext>
              </c:extLst>
            </c:dLbl>
            <c:dLbl>
              <c:idx val="7"/>
              <c:delete val="1"/>
              <c:extLst>
                <c:ext xmlns:c15="http://schemas.microsoft.com/office/drawing/2012/chart" uri="{CE6537A1-D6FC-4f65-9D91-7224C49458BB}"/>
                <c:ext xmlns:c16="http://schemas.microsoft.com/office/drawing/2014/chart" uri="{C3380CC4-5D6E-409C-BE32-E72D297353CC}">
                  <c16:uniqueId val="{0000000A-9FF8-4B44-ACD7-CB0737D443E3}"/>
                </c:ext>
              </c:extLst>
            </c:dLbl>
            <c:dLbl>
              <c:idx val="8"/>
              <c:delete val="1"/>
              <c:extLst>
                <c:ext xmlns:c15="http://schemas.microsoft.com/office/drawing/2012/chart" uri="{CE6537A1-D6FC-4f65-9D91-7224C49458BB}"/>
                <c:ext xmlns:c16="http://schemas.microsoft.com/office/drawing/2014/chart" uri="{C3380CC4-5D6E-409C-BE32-E72D297353CC}">
                  <c16:uniqueId val="{0000000B-9FF8-4B44-ACD7-CB0737D443E3}"/>
                </c:ext>
              </c:extLst>
            </c:dLbl>
            <c:dLbl>
              <c:idx val="9"/>
              <c:delete val="1"/>
              <c:extLst>
                <c:ext xmlns:c15="http://schemas.microsoft.com/office/drawing/2012/chart" uri="{CE6537A1-D6FC-4f65-9D91-7224C49458BB}"/>
                <c:ext xmlns:c16="http://schemas.microsoft.com/office/drawing/2014/chart" uri="{C3380CC4-5D6E-409C-BE32-E72D297353CC}">
                  <c16:uniqueId val="{0000000C-9FF8-4B44-ACD7-CB0737D443E3}"/>
                </c:ext>
              </c:extLst>
            </c:dLbl>
            <c:dLbl>
              <c:idx val="10"/>
              <c:delete val="1"/>
              <c:extLst>
                <c:ext xmlns:c15="http://schemas.microsoft.com/office/drawing/2012/chart" uri="{CE6537A1-D6FC-4f65-9D91-7224C49458BB}"/>
                <c:ext xmlns:c16="http://schemas.microsoft.com/office/drawing/2014/chart" uri="{C3380CC4-5D6E-409C-BE32-E72D297353CC}">
                  <c16:uniqueId val="{0000000D-9FF8-4B44-ACD7-CB0737D443E3}"/>
                </c:ext>
              </c:extLst>
            </c:dLbl>
            <c:dLbl>
              <c:idx val="11"/>
              <c:delete val="1"/>
              <c:extLst>
                <c:ext xmlns:c15="http://schemas.microsoft.com/office/drawing/2012/chart" uri="{CE6537A1-D6FC-4f65-9D91-7224C49458BB}"/>
                <c:ext xmlns:c16="http://schemas.microsoft.com/office/drawing/2014/chart" uri="{C3380CC4-5D6E-409C-BE32-E72D297353CC}">
                  <c16:uniqueId val="{0000000E-9FF8-4B44-ACD7-CB0737D443E3}"/>
                </c:ext>
              </c:extLst>
            </c:dLbl>
            <c:dLbl>
              <c:idx val="12"/>
              <c:delete val="1"/>
              <c:extLst>
                <c:ext xmlns:c15="http://schemas.microsoft.com/office/drawing/2012/chart" uri="{CE6537A1-D6FC-4f65-9D91-7224C49458BB}"/>
                <c:ext xmlns:c16="http://schemas.microsoft.com/office/drawing/2014/chart" uri="{C3380CC4-5D6E-409C-BE32-E72D297353CC}">
                  <c16:uniqueId val="{0000000F-9FF8-4B44-ACD7-CB0737D443E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FF8-4B44-ACD7-CB0737D443E3}"/>
                </c:ext>
              </c:extLst>
            </c:dLbl>
            <c:dLbl>
              <c:idx val="14"/>
              <c:delete val="1"/>
              <c:extLst>
                <c:ext xmlns:c15="http://schemas.microsoft.com/office/drawing/2012/chart" uri="{CE6537A1-D6FC-4f65-9D91-7224C49458BB}"/>
                <c:ext xmlns:c16="http://schemas.microsoft.com/office/drawing/2014/chart" uri="{C3380CC4-5D6E-409C-BE32-E72D297353CC}">
                  <c16:uniqueId val="{00000011-9FF8-4B44-ACD7-CB0737D443E3}"/>
                </c:ext>
              </c:extLst>
            </c:dLbl>
            <c:dLbl>
              <c:idx val="15"/>
              <c:delete val="1"/>
              <c:extLst>
                <c:ext xmlns:c15="http://schemas.microsoft.com/office/drawing/2012/chart" uri="{CE6537A1-D6FC-4f65-9D91-7224C49458BB}"/>
                <c:ext xmlns:c16="http://schemas.microsoft.com/office/drawing/2014/chart" uri="{C3380CC4-5D6E-409C-BE32-E72D297353CC}">
                  <c16:uniqueId val="{00000012-9FF8-4B44-ACD7-CB0737D443E3}"/>
                </c:ext>
              </c:extLst>
            </c:dLbl>
            <c:dLbl>
              <c:idx val="16"/>
              <c:delete val="1"/>
              <c:extLst>
                <c:ext xmlns:c15="http://schemas.microsoft.com/office/drawing/2012/chart" uri="{CE6537A1-D6FC-4f65-9D91-7224C49458BB}"/>
                <c:ext xmlns:c16="http://schemas.microsoft.com/office/drawing/2014/chart" uri="{C3380CC4-5D6E-409C-BE32-E72D297353CC}">
                  <c16:uniqueId val="{00000013-9FF8-4B44-ACD7-CB0737D443E3}"/>
                </c:ext>
              </c:extLst>
            </c:dLbl>
            <c:dLbl>
              <c:idx val="17"/>
              <c:delete val="1"/>
              <c:extLst>
                <c:ext xmlns:c15="http://schemas.microsoft.com/office/drawing/2012/chart" uri="{CE6537A1-D6FC-4f65-9D91-7224C49458BB}"/>
                <c:ext xmlns:c16="http://schemas.microsoft.com/office/drawing/2014/chart" uri="{C3380CC4-5D6E-409C-BE32-E72D297353CC}">
                  <c16:uniqueId val="{00000014-9FF8-4B44-ACD7-CB0737D443E3}"/>
                </c:ext>
              </c:extLst>
            </c:dLbl>
            <c:dLbl>
              <c:idx val="18"/>
              <c:delete val="1"/>
              <c:extLst>
                <c:ext xmlns:c15="http://schemas.microsoft.com/office/drawing/2012/chart" uri="{CE6537A1-D6FC-4f65-9D91-7224C49458BB}"/>
                <c:ext xmlns:c16="http://schemas.microsoft.com/office/drawing/2014/chart" uri="{C3380CC4-5D6E-409C-BE32-E72D297353CC}">
                  <c16:uniqueId val="{00000015-9FF8-4B44-ACD7-CB0737D443E3}"/>
                </c:ext>
              </c:extLst>
            </c:dLbl>
            <c:dLbl>
              <c:idx val="19"/>
              <c:delete val="1"/>
              <c:extLst>
                <c:ext xmlns:c15="http://schemas.microsoft.com/office/drawing/2012/chart" uri="{CE6537A1-D6FC-4f65-9D91-7224C49458BB}"/>
                <c:ext xmlns:c16="http://schemas.microsoft.com/office/drawing/2014/chart" uri="{C3380CC4-5D6E-409C-BE32-E72D297353CC}">
                  <c16:uniqueId val="{00000016-9FF8-4B44-ACD7-CB0737D443E3}"/>
                </c:ext>
              </c:extLst>
            </c:dLbl>
            <c:dLbl>
              <c:idx val="20"/>
              <c:delete val="1"/>
              <c:extLst>
                <c:ext xmlns:c15="http://schemas.microsoft.com/office/drawing/2012/chart" uri="{CE6537A1-D6FC-4f65-9D91-7224C49458BB}"/>
                <c:ext xmlns:c16="http://schemas.microsoft.com/office/drawing/2014/chart" uri="{C3380CC4-5D6E-409C-BE32-E72D297353CC}">
                  <c16:uniqueId val="{00000017-9FF8-4B44-ACD7-CB0737D443E3}"/>
                </c:ext>
              </c:extLst>
            </c:dLbl>
            <c:dLbl>
              <c:idx val="21"/>
              <c:delete val="1"/>
              <c:extLst>
                <c:ext xmlns:c15="http://schemas.microsoft.com/office/drawing/2012/chart" uri="{CE6537A1-D6FC-4f65-9D91-7224C49458BB}"/>
                <c:ext xmlns:c16="http://schemas.microsoft.com/office/drawing/2014/chart" uri="{C3380CC4-5D6E-409C-BE32-E72D297353CC}">
                  <c16:uniqueId val="{00000018-9FF8-4B44-ACD7-CB0737D443E3}"/>
                </c:ext>
              </c:extLst>
            </c:dLbl>
            <c:dLbl>
              <c:idx val="22"/>
              <c:delete val="1"/>
              <c:extLst>
                <c:ext xmlns:c15="http://schemas.microsoft.com/office/drawing/2012/chart" uri="{CE6537A1-D6FC-4f65-9D91-7224C49458BB}"/>
                <c:ext xmlns:c16="http://schemas.microsoft.com/office/drawing/2014/chart" uri="{C3380CC4-5D6E-409C-BE32-E72D297353CC}">
                  <c16:uniqueId val="{00000019-9FF8-4B44-ACD7-CB0737D443E3}"/>
                </c:ext>
              </c:extLst>
            </c:dLbl>
            <c:dLbl>
              <c:idx val="23"/>
              <c:delete val="1"/>
              <c:extLst>
                <c:ext xmlns:c15="http://schemas.microsoft.com/office/drawing/2012/chart" uri="{CE6537A1-D6FC-4f65-9D91-7224C49458BB}"/>
                <c:ext xmlns:c16="http://schemas.microsoft.com/office/drawing/2014/chart" uri="{C3380CC4-5D6E-409C-BE32-E72D297353CC}">
                  <c16:uniqueId val="{0000001A-9FF8-4B44-ACD7-CB0737D443E3}"/>
                </c:ext>
              </c:extLst>
            </c:dLbl>
            <c:dLbl>
              <c:idx val="24"/>
              <c:delete val="1"/>
              <c:extLst>
                <c:ext xmlns:c15="http://schemas.microsoft.com/office/drawing/2012/chart" uri="{CE6537A1-D6FC-4f65-9D91-7224C49458BB}"/>
                <c:ext xmlns:c16="http://schemas.microsoft.com/office/drawing/2014/chart" uri="{C3380CC4-5D6E-409C-BE32-E72D297353CC}">
                  <c16:uniqueId val="{0000001B-9FF8-4B44-ACD7-CB0737D443E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FF8-4B44-ACD7-CB0737D443E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Kulmbach (09477)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28085</v>
      </c>
      <c r="F11" s="238">
        <v>28133</v>
      </c>
      <c r="G11" s="238">
        <v>28503</v>
      </c>
      <c r="H11" s="238">
        <v>28148</v>
      </c>
      <c r="I11" s="265">
        <v>28015</v>
      </c>
      <c r="J11" s="263">
        <v>70</v>
      </c>
      <c r="K11" s="266">
        <v>0.24986614313760486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15.851878226811465</v>
      </c>
      <c r="E13" s="115">
        <v>4452</v>
      </c>
      <c r="F13" s="114">
        <v>4411</v>
      </c>
      <c r="G13" s="114">
        <v>4595</v>
      </c>
      <c r="H13" s="114">
        <v>4604</v>
      </c>
      <c r="I13" s="140">
        <v>4489</v>
      </c>
      <c r="J13" s="115">
        <v>-37</v>
      </c>
      <c r="K13" s="116">
        <v>-0.82423702383604369</v>
      </c>
    </row>
    <row r="14" spans="1:255" ht="14.1" customHeight="1" x14ac:dyDescent="0.2">
      <c r="A14" s="306" t="s">
        <v>230</v>
      </c>
      <c r="B14" s="307"/>
      <c r="C14" s="308"/>
      <c r="D14" s="113">
        <v>64.187288588214344</v>
      </c>
      <c r="E14" s="115">
        <v>18027</v>
      </c>
      <c r="F14" s="114">
        <v>18108</v>
      </c>
      <c r="G14" s="114">
        <v>18334</v>
      </c>
      <c r="H14" s="114">
        <v>18003</v>
      </c>
      <c r="I14" s="140">
        <v>17953</v>
      </c>
      <c r="J14" s="115">
        <v>74</v>
      </c>
      <c r="K14" s="116">
        <v>0.41218737815406897</v>
      </c>
    </row>
    <row r="15" spans="1:255" ht="14.1" customHeight="1" x14ac:dyDescent="0.2">
      <c r="A15" s="306" t="s">
        <v>231</v>
      </c>
      <c r="B15" s="307"/>
      <c r="C15" s="308"/>
      <c r="D15" s="113">
        <v>11.02723873954068</v>
      </c>
      <c r="E15" s="115">
        <v>3097</v>
      </c>
      <c r="F15" s="114">
        <v>3107</v>
      </c>
      <c r="G15" s="114">
        <v>3094</v>
      </c>
      <c r="H15" s="114">
        <v>3064</v>
      </c>
      <c r="I15" s="140">
        <v>3101</v>
      </c>
      <c r="J15" s="115">
        <v>-4</v>
      </c>
      <c r="K15" s="116">
        <v>-0.12899064817800709</v>
      </c>
    </row>
    <row r="16" spans="1:255" ht="14.1" customHeight="1" x14ac:dyDescent="0.2">
      <c r="A16" s="306" t="s">
        <v>232</v>
      </c>
      <c r="B16" s="307"/>
      <c r="C16" s="308"/>
      <c r="D16" s="113">
        <v>8.7057147943742219</v>
      </c>
      <c r="E16" s="115">
        <v>2445</v>
      </c>
      <c r="F16" s="114">
        <v>2444</v>
      </c>
      <c r="G16" s="114">
        <v>2417</v>
      </c>
      <c r="H16" s="114">
        <v>2415</v>
      </c>
      <c r="I16" s="140">
        <v>2408</v>
      </c>
      <c r="J16" s="115">
        <v>37</v>
      </c>
      <c r="K16" s="116">
        <v>1.5365448504983388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0.63022965996083313</v>
      </c>
      <c r="E18" s="115">
        <v>177</v>
      </c>
      <c r="F18" s="114">
        <v>159</v>
      </c>
      <c r="G18" s="114">
        <v>174</v>
      </c>
      <c r="H18" s="114">
        <v>174</v>
      </c>
      <c r="I18" s="140">
        <v>175</v>
      </c>
      <c r="J18" s="115">
        <v>2</v>
      </c>
      <c r="K18" s="116">
        <v>1.1428571428571428</v>
      </c>
    </row>
    <row r="19" spans="1:255" ht="14.1" customHeight="1" x14ac:dyDescent="0.2">
      <c r="A19" s="306" t="s">
        <v>235</v>
      </c>
      <c r="B19" s="307" t="s">
        <v>236</v>
      </c>
      <c r="C19" s="308"/>
      <c r="D19" s="113">
        <v>0.40947124799715151</v>
      </c>
      <c r="E19" s="115">
        <v>115</v>
      </c>
      <c r="F19" s="114">
        <v>96</v>
      </c>
      <c r="G19" s="114">
        <v>110</v>
      </c>
      <c r="H19" s="114">
        <v>111</v>
      </c>
      <c r="I19" s="140">
        <v>107</v>
      </c>
      <c r="J19" s="115">
        <v>8</v>
      </c>
      <c r="K19" s="116">
        <v>7.4766355140186915</v>
      </c>
    </row>
    <row r="20" spans="1:255" ht="14.1" customHeight="1" x14ac:dyDescent="0.2">
      <c r="A20" s="306">
        <v>12</v>
      </c>
      <c r="B20" s="307" t="s">
        <v>237</v>
      </c>
      <c r="C20" s="308"/>
      <c r="D20" s="113">
        <v>0.59462346448282</v>
      </c>
      <c r="E20" s="115">
        <v>167</v>
      </c>
      <c r="F20" s="114">
        <v>160</v>
      </c>
      <c r="G20" s="114">
        <v>182</v>
      </c>
      <c r="H20" s="114">
        <v>182</v>
      </c>
      <c r="I20" s="140">
        <v>173</v>
      </c>
      <c r="J20" s="115">
        <v>-6</v>
      </c>
      <c r="K20" s="116">
        <v>-3.4682080924855492</v>
      </c>
    </row>
    <row r="21" spans="1:255" ht="14.1" customHeight="1" x14ac:dyDescent="0.2">
      <c r="A21" s="306">
        <v>21</v>
      </c>
      <c r="B21" s="307" t="s">
        <v>238</v>
      </c>
      <c r="C21" s="308"/>
      <c r="D21" s="113">
        <v>0.224319031511483</v>
      </c>
      <c r="E21" s="115">
        <v>63</v>
      </c>
      <c r="F21" s="114">
        <v>63</v>
      </c>
      <c r="G21" s="114">
        <v>68</v>
      </c>
      <c r="H21" s="114">
        <v>63</v>
      </c>
      <c r="I21" s="140">
        <v>58</v>
      </c>
      <c r="J21" s="115">
        <v>5</v>
      </c>
      <c r="K21" s="116">
        <v>8.6206896551724146</v>
      </c>
    </row>
    <row r="22" spans="1:255" ht="14.1" customHeight="1" x14ac:dyDescent="0.2">
      <c r="A22" s="306">
        <v>22</v>
      </c>
      <c r="B22" s="307" t="s">
        <v>239</v>
      </c>
      <c r="C22" s="308"/>
      <c r="D22" s="113">
        <v>2.0473562399857577</v>
      </c>
      <c r="E22" s="115">
        <v>575</v>
      </c>
      <c r="F22" s="114">
        <v>586</v>
      </c>
      <c r="G22" s="114">
        <v>596</v>
      </c>
      <c r="H22" s="114">
        <v>583</v>
      </c>
      <c r="I22" s="140">
        <v>567</v>
      </c>
      <c r="J22" s="115">
        <v>8</v>
      </c>
      <c r="K22" s="116">
        <v>1.4109347442680775</v>
      </c>
    </row>
    <row r="23" spans="1:255" ht="14.1" customHeight="1" x14ac:dyDescent="0.2">
      <c r="A23" s="306">
        <v>23</v>
      </c>
      <c r="B23" s="307" t="s">
        <v>240</v>
      </c>
      <c r="C23" s="308"/>
      <c r="D23" s="113">
        <v>1.8159159693786719</v>
      </c>
      <c r="E23" s="115">
        <v>510</v>
      </c>
      <c r="F23" s="114">
        <v>527</v>
      </c>
      <c r="G23" s="114">
        <v>534</v>
      </c>
      <c r="H23" s="114">
        <v>534</v>
      </c>
      <c r="I23" s="140">
        <v>546</v>
      </c>
      <c r="J23" s="115">
        <v>-36</v>
      </c>
      <c r="K23" s="116">
        <v>-6.5934065934065931</v>
      </c>
    </row>
    <row r="24" spans="1:255" ht="14.1" customHeight="1" x14ac:dyDescent="0.2">
      <c r="A24" s="306">
        <v>24</v>
      </c>
      <c r="B24" s="307" t="s">
        <v>241</v>
      </c>
      <c r="C24" s="308"/>
      <c r="D24" s="113">
        <v>3.4253160049848672</v>
      </c>
      <c r="E24" s="115">
        <v>962</v>
      </c>
      <c r="F24" s="114">
        <v>988</v>
      </c>
      <c r="G24" s="114">
        <v>1022</v>
      </c>
      <c r="H24" s="114">
        <v>1043</v>
      </c>
      <c r="I24" s="140">
        <v>1048</v>
      </c>
      <c r="J24" s="115">
        <v>-86</v>
      </c>
      <c r="K24" s="116">
        <v>-8.2061068702290072</v>
      </c>
    </row>
    <row r="25" spans="1:255" ht="14.1" customHeight="1" x14ac:dyDescent="0.2">
      <c r="A25" s="306">
        <v>25</v>
      </c>
      <c r="B25" s="307" t="s">
        <v>242</v>
      </c>
      <c r="C25" s="308"/>
      <c r="D25" s="113">
        <v>5.9818408403062131</v>
      </c>
      <c r="E25" s="115">
        <v>1680</v>
      </c>
      <c r="F25" s="114">
        <v>1688</v>
      </c>
      <c r="G25" s="114">
        <v>1689</v>
      </c>
      <c r="H25" s="114">
        <v>1669</v>
      </c>
      <c r="I25" s="140">
        <v>1681</v>
      </c>
      <c r="J25" s="115">
        <v>-1</v>
      </c>
      <c r="K25" s="116">
        <v>-5.9488399762046403E-2</v>
      </c>
    </row>
    <row r="26" spans="1:255" ht="14.1" customHeight="1" x14ac:dyDescent="0.2">
      <c r="A26" s="306">
        <v>26</v>
      </c>
      <c r="B26" s="307" t="s">
        <v>243</v>
      </c>
      <c r="C26" s="308"/>
      <c r="D26" s="113">
        <v>3.2686487448816095</v>
      </c>
      <c r="E26" s="115">
        <v>918</v>
      </c>
      <c r="F26" s="114">
        <v>928</v>
      </c>
      <c r="G26" s="114">
        <v>928</v>
      </c>
      <c r="H26" s="114">
        <v>886</v>
      </c>
      <c r="I26" s="140">
        <v>898</v>
      </c>
      <c r="J26" s="115">
        <v>20</v>
      </c>
      <c r="K26" s="116">
        <v>2.2271714922048997</v>
      </c>
    </row>
    <row r="27" spans="1:255" ht="14.1" customHeight="1" x14ac:dyDescent="0.2">
      <c r="A27" s="306">
        <v>27</v>
      </c>
      <c r="B27" s="307" t="s">
        <v>244</v>
      </c>
      <c r="C27" s="308"/>
      <c r="D27" s="113">
        <v>2.5778885526081536</v>
      </c>
      <c r="E27" s="115">
        <v>724</v>
      </c>
      <c r="F27" s="114">
        <v>725</v>
      </c>
      <c r="G27" s="114">
        <v>731</v>
      </c>
      <c r="H27" s="114">
        <v>720</v>
      </c>
      <c r="I27" s="140">
        <v>727</v>
      </c>
      <c r="J27" s="115">
        <v>-3</v>
      </c>
      <c r="K27" s="116">
        <v>-0.4126547455295736</v>
      </c>
    </row>
    <row r="28" spans="1:255" ht="14.1" customHeight="1" x14ac:dyDescent="0.2">
      <c r="A28" s="306">
        <v>28</v>
      </c>
      <c r="B28" s="307" t="s">
        <v>245</v>
      </c>
      <c r="C28" s="308"/>
      <c r="D28" s="113">
        <v>1.4954602100765533</v>
      </c>
      <c r="E28" s="115">
        <v>420</v>
      </c>
      <c r="F28" s="114">
        <v>434</v>
      </c>
      <c r="G28" s="114">
        <v>456</v>
      </c>
      <c r="H28" s="114">
        <v>470</v>
      </c>
      <c r="I28" s="140">
        <v>481</v>
      </c>
      <c r="J28" s="115">
        <v>-61</v>
      </c>
      <c r="K28" s="116">
        <v>-12.681912681912682</v>
      </c>
    </row>
    <row r="29" spans="1:255" ht="14.1" customHeight="1" x14ac:dyDescent="0.2">
      <c r="A29" s="306">
        <v>29</v>
      </c>
      <c r="B29" s="307" t="s">
        <v>246</v>
      </c>
      <c r="C29" s="308"/>
      <c r="D29" s="113">
        <v>3.849029731173224</v>
      </c>
      <c r="E29" s="115">
        <v>1081</v>
      </c>
      <c r="F29" s="114">
        <v>1081</v>
      </c>
      <c r="G29" s="114">
        <v>1089</v>
      </c>
      <c r="H29" s="114">
        <v>1074</v>
      </c>
      <c r="I29" s="140">
        <v>1056</v>
      </c>
      <c r="J29" s="115">
        <v>25</v>
      </c>
      <c r="K29" s="116">
        <v>2.3674242424242422</v>
      </c>
    </row>
    <row r="30" spans="1:255" ht="14.1" customHeight="1" x14ac:dyDescent="0.2">
      <c r="A30" s="306" t="s">
        <v>247</v>
      </c>
      <c r="B30" s="307" t="s">
        <v>248</v>
      </c>
      <c r="C30" s="308"/>
      <c r="D30" s="113">
        <v>2.0794018159159693</v>
      </c>
      <c r="E30" s="115">
        <v>584</v>
      </c>
      <c r="F30" s="114">
        <v>582</v>
      </c>
      <c r="G30" s="114">
        <v>588</v>
      </c>
      <c r="H30" s="114">
        <v>567</v>
      </c>
      <c r="I30" s="140">
        <v>562</v>
      </c>
      <c r="J30" s="115">
        <v>22</v>
      </c>
      <c r="K30" s="116">
        <v>3.9145907473309607</v>
      </c>
    </row>
    <row r="31" spans="1:255" ht="14.1" customHeight="1" x14ac:dyDescent="0.2">
      <c r="A31" s="306" t="s">
        <v>249</v>
      </c>
      <c r="B31" s="307" t="s">
        <v>250</v>
      </c>
      <c r="C31" s="308"/>
      <c r="D31" s="113">
        <v>1.424247819120527</v>
      </c>
      <c r="E31" s="115">
        <v>400</v>
      </c>
      <c r="F31" s="114">
        <v>403</v>
      </c>
      <c r="G31" s="114">
        <v>402</v>
      </c>
      <c r="H31" s="114">
        <v>412</v>
      </c>
      <c r="I31" s="140">
        <v>397</v>
      </c>
      <c r="J31" s="115">
        <v>3</v>
      </c>
      <c r="K31" s="116">
        <v>0.75566750629722923</v>
      </c>
    </row>
    <row r="32" spans="1:255" ht="14.1" customHeight="1" x14ac:dyDescent="0.2">
      <c r="A32" s="306">
        <v>31</v>
      </c>
      <c r="B32" s="307" t="s">
        <v>251</v>
      </c>
      <c r="C32" s="308"/>
      <c r="D32" s="113">
        <v>0.39878938935374753</v>
      </c>
      <c r="E32" s="115">
        <v>112</v>
      </c>
      <c r="F32" s="114">
        <v>119</v>
      </c>
      <c r="G32" s="114">
        <v>121</v>
      </c>
      <c r="H32" s="114">
        <v>124</v>
      </c>
      <c r="I32" s="140">
        <v>118</v>
      </c>
      <c r="J32" s="115">
        <v>-6</v>
      </c>
      <c r="K32" s="116">
        <v>-5.0847457627118642</v>
      </c>
    </row>
    <row r="33" spans="1:11" ht="14.1" customHeight="1" x14ac:dyDescent="0.2">
      <c r="A33" s="306">
        <v>32</v>
      </c>
      <c r="B33" s="307" t="s">
        <v>252</v>
      </c>
      <c r="C33" s="308"/>
      <c r="D33" s="113">
        <v>1.9049314580737049</v>
      </c>
      <c r="E33" s="115">
        <v>535</v>
      </c>
      <c r="F33" s="114">
        <v>512</v>
      </c>
      <c r="G33" s="114">
        <v>638</v>
      </c>
      <c r="H33" s="114">
        <v>623</v>
      </c>
      <c r="I33" s="140">
        <v>572</v>
      </c>
      <c r="J33" s="115">
        <v>-37</v>
      </c>
      <c r="K33" s="116">
        <v>-6.4685314685314683</v>
      </c>
    </row>
    <row r="34" spans="1:11" ht="14.1" customHeight="1" x14ac:dyDescent="0.2">
      <c r="A34" s="306">
        <v>33</v>
      </c>
      <c r="B34" s="307" t="s">
        <v>253</v>
      </c>
      <c r="C34" s="308"/>
      <c r="D34" s="113">
        <v>1.8052341107352678</v>
      </c>
      <c r="E34" s="115">
        <v>507</v>
      </c>
      <c r="F34" s="114">
        <v>488</v>
      </c>
      <c r="G34" s="114">
        <v>530</v>
      </c>
      <c r="H34" s="114">
        <v>516</v>
      </c>
      <c r="I34" s="140">
        <v>494</v>
      </c>
      <c r="J34" s="115">
        <v>13</v>
      </c>
      <c r="K34" s="116">
        <v>2.6315789473684212</v>
      </c>
    </row>
    <row r="35" spans="1:11" ht="14.1" customHeight="1" x14ac:dyDescent="0.2">
      <c r="A35" s="306">
        <v>34</v>
      </c>
      <c r="B35" s="307" t="s">
        <v>254</v>
      </c>
      <c r="C35" s="308"/>
      <c r="D35" s="113">
        <v>3.8169841552430124</v>
      </c>
      <c r="E35" s="115">
        <v>1072</v>
      </c>
      <c r="F35" s="114">
        <v>1087</v>
      </c>
      <c r="G35" s="114">
        <v>1103</v>
      </c>
      <c r="H35" s="114">
        <v>1080</v>
      </c>
      <c r="I35" s="140">
        <v>1075</v>
      </c>
      <c r="J35" s="115">
        <v>-3</v>
      </c>
      <c r="K35" s="116">
        <v>-0.27906976744186046</v>
      </c>
    </row>
    <row r="36" spans="1:11" ht="14.1" customHeight="1" x14ac:dyDescent="0.2">
      <c r="A36" s="306">
        <v>41</v>
      </c>
      <c r="B36" s="307" t="s">
        <v>255</v>
      </c>
      <c r="C36" s="308"/>
      <c r="D36" s="113">
        <v>1.1144739184618124</v>
      </c>
      <c r="E36" s="115">
        <v>313</v>
      </c>
      <c r="F36" s="114">
        <v>311</v>
      </c>
      <c r="G36" s="114">
        <v>311</v>
      </c>
      <c r="H36" s="114">
        <v>291</v>
      </c>
      <c r="I36" s="140">
        <v>289</v>
      </c>
      <c r="J36" s="115">
        <v>24</v>
      </c>
      <c r="K36" s="116">
        <v>8.3044982698961931</v>
      </c>
    </row>
    <row r="37" spans="1:11" ht="14.1" customHeight="1" x14ac:dyDescent="0.2">
      <c r="A37" s="306">
        <v>42</v>
      </c>
      <c r="B37" s="307" t="s">
        <v>256</v>
      </c>
      <c r="C37" s="308"/>
      <c r="D37" s="113">
        <v>0.13530354281645007</v>
      </c>
      <c r="E37" s="115">
        <v>38</v>
      </c>
      <c r="F37" s="114">
        <v>34</v>
      </c>
      <c r="G37" s="114">
        <v>35</v>
      </c>
      <c r="H37" s="114">
        <v>36</v>
      </c>
      <c r="I37" s="140">
        <v>36</v>
      </c>
      <c r="J37" s="115">
        <v>2</v>
      </c>
      <c r="K37" s="116">
        <v>5.5555555555555554</v>
      </c>
    </row>
    <row r="38" spans="1:11" ht="14.1" customHeight="1" x14ac:dyDescent="0.2">
      <c r="A38" s="306">
        <v>43</v>
      </c>
      <c r="B38" s="307" t="s">
        <v>257</v>
      </c>
      <c r="C38" s="308"/>
      <c r="D38" s="113">
        <v>1.3245504717820902</v>
      </c>
      <c r="E38" s="115">
        <v>372</v>
      </c>
      <c r="F38" s="114">
        <v>366</v>
      </c>
      <c r="G38" s="114">
        <v>370</v>
      </c>
      <c r="H38" s="114">
        <v>352</v>
      </c>
      <c r="I38" s="140">
        <v>356</v>
      </c>
      <c r="J38" s="115">
        <v>16</v>
      </c>
      <c r="K38" s="116">
        <v>4.4943820224719104</v>
      </c>
    </row>
    <row r="39" spans="1:11" ht="14.1" customHeight="1" x14ac:dyDescent="0.2">
      <c r="A39" s="306">
        <v>51</v>
      </c>
      <c r="B39" s="307" t="s">
        <v>258</v>
      </c>
      <c r="C39" s="308"/>
      <c r="D39" s="113">
        <v>6.1741142958874846</v>
      </c>
      <c r="E39" s="115">
        <v>1734</v>
      </c>
      <c r="F39" s="114">
        <v>1725</v>
      </c>
      <c r="G39" s="114">
        <v>1767</v>
      </c>
      <c r="H39" s="114">
        <v>1742</v>
      </c>
      <c r="I39" s="140">
        <v>1722</v>
      </c>
      <c r="J39" s="115">
        <v>12</v>
      </c>
      <c r="K39" s="116">
        <v>0.69686411149825789</v>
      </c>
    </row>
    <row r="40" spans="1:11" ht="14.1" customHeight="1" x14ac:dyDescent="0.2">
      <c r="A40" s="306" t="s">
        <v>259</v>
      </c>
      <c r="B40" s="307" t="s">
        <v>260</v>
      </c>
      <c r="C40" s="308"/>
      <c r="D40" s="113">
        <v>5.1664589638597116</v>
      </c>
      <c r="E40" s="115">
        <v>1451</v>
      </c>
      <c r="F40" s="114">
        <v>1441</v>
      </c>
      <c r="G40" s="114">
        <v>1483</v>
      </c>
      <c r="H40" s="114">
        <v>1463</v>
      </c>
      <c r="I40" s="140">
        <v>1450</v>
      </c>
      <c r="J40" s="115">
        <v>1</v>
      </c>
      <c r="K40" s="116">
        <v>6.8965517241379309E-2</v>
      </c>
    </row>
    <row r="41" spans="1:11" ht="14.1" customHeight="1" x14ac:dyDescent="0.2">
      <c r="A41" s="306"/>
      <c r="B41" s="307" t="s">
        <v>261</v>
      </c>
      <c r="C41" s="308"/>
      <c r="D41" s="113">
        <v>4.4116076197258325</v>
      </c>
      <c r="E41" s="115">
        <v>1239</v>
      </c>
      <c r="F41" s="114">
        <v>1243</v>
      </c>
      <c r="G41" s="114">
        <v>1285</v>
      </c>
      <c r="H41" s="114">
        <v>1274</v>
      </c>
      <c r="I41" s="140">
        <v>1257</v>
      </c>
      <c r="J41" s="115">
        <v>-18</v>
      </c>
      <c r="K41" s="116">
        <v>-1.431980906921241</v>
      </c>
    </row>
    <row r="42" spans="1:11" ht="14.1" customHeight="1" x14ac:dyDescent="0.2">
      <c r="A42" s="306">
        <v>52</v>
      </c>
      <c r="B42" s="307" t="s">
        <v>262</v>
      </c>
      <c r="C42" s="308"/>
      <c r="D42" s="113">
        <v>3.5926651237315292</v>
      </c>
      <c r="E42" s="115">
        <v>1009</v>
      </c>
      <c r="F42" s="114">
        <v>1021</v>
      </c>
      <c r="G42" s="114">
        <v>1046</v>
      </c>
      <c r="H42" s="114">
        <v>1040</v>
      </c>
      <c r="I42" s="140">
        <v>1016</v>
      </c>
      <c r="J42" s="115">
        <v>-7</v>
      </c>
      <c r="K42" s="116">
        <v>-0.6889763779527559</v>
      </c>
    </row>
    <row r="43" spans="1:11" ht="14.1" customHeight="1" x14ac:dyDescent="0.2">
      <c r="A43" s="306" t="s">
        <v>263</v>
      </c>
      <c r="B43" s="307" t="s">
        <v>264</v>
      </c>
      <c r="C43" s="308"/>
      <c r="D43" s="113">
        <v>3.0336478547267225</v>
      </c>
      <c r="E43" s="115">
        <v>852</v>
      </c>
      <c r="F43" s="114">
        <v>854</v>
      </c>
      <c r="G43" s="114">
        <v>871</v>
      </c>
      <c r="H43" s="114">
        <v>873</v>
      </c>
      <c r="I43" s="140">
        <v>852</v>
      </c>
      <c r="J43" s="115">
        <v>0</v>
      </c>
      <c r="K43" s="116">
        <v>0</v>
      </c>
    </row>
    <row r="44" spans="1:11" ht="14.1" customHeight="1" x14ac:dyDescent="0.2">
      <c r="A44" s="306">
        <v>53</v>
      </c>
      <c r="B44" s="307" t="s">
        <v>265</v>
      </c>
      <c r="C44" s="308"/>
      <c r="D44" s="113">
        <v>0.34894071568452911</v>
      </c>
      <c r="E44" s="115">
        <v>98</v>
      </c>
      <c r="F44" s="114">
        <v>103</v>
      </c>
      <c r="G44" s="114">
        <v>102</v>
      </c>
      <c r="H44" s="114">
        <v>101</v>
      </c>
      <c r="I44" s="140">
        <v>100</v>
      </c>
      <c r="J44" s="115">
        <v>-2</v>
      </c>
      <c r="K44" s="116">
        <v>-2</v>
      </c>
    </row>
    <row r="45" spans="1:11" ht="14.1" customHeight="1" x14ac:dyDescent="0.2">
      <c r="A45" s="306" t="s">
        <v>266</v>
      </c>
      <c r="B45" s="307" t="s">
        <v>267</v>
      </c>
      <c r="C45" s="308"/>
      <c r="D45" s="113">
        <v>0.31333452020651592</v>
      </c>
      <c r="E45" s="115">
        <v>88</v>
      </c>
      <c r="F45" s="114">
        <v>93</v>
      </c>
      <c r="G45" s="114">
        <v>92</v>
      </c>
      <c r="H45" s="114">
        <v>90</v>
      </c>
      <c r="I45" s="140">
        <v>89</v>
      </c>
      <c r="J45" s="115">
        <v>-1</v>
      </c>
      <c r="K45" s="116">
        <v>-1.1235955056179776</v>
      </c>
    </row>
    <row r="46" spans="1:11" ht="14.1" customHeight="1" x14ac:dyDescent="0.2">
      <c r="A46" s="306">
        <v>54</v>
      </c>
      <c r="B46" s="307" t="s">
        <v>268</v>
      </c>
      <c r="C46" s="308"/>
      <c r="D46" s="113">
        <v>2.6028128894427631</v>
      </c>
      <c r="E46" s="115">
        <v>731</v>
      </c>
      <c r="F46" s="114">
        <v>743</v>
      </c>
      <c r="G46" s="114">
        <v>747</v>
      </c>
      <c r="H46" s="114">
        <v>728</v>
      </c>
      <c r="I46" s="140">
        <v>713</v>
      </c>
      <c r="J46" s="115">
        <v>18</v>
      </c>
      <c r="K46" s="116">
        <v>2.5245441795231418</v>
      </c>
    </row>
    <row r="47" spans="1:11" ht="14.1" customHeight="1" x14ac:dyDescent="0.2">
      <c r="A47" s="306">
        <v>61</v>
      </c>
      <c r="B47" s="307" t="s">
        <v>269</v>
      </c>
      <c r="C47" s="308"/>
      <c r="D47" s="113">
        <v>3.386149189959053</v>
      </c>
      <c r="E47" s="115">
        <v>951</v>
      </c>
      <c r="F47" s="114">
        <v>967</v>
      </c>
      <c r="G47" s="114">
        <v>949</v>
      </c>
      <c r="H47" s="114">
        <v>942</v>
      </c>
      <c r="I47" s="140">
        <v>943</v>
      </c>
      <c r="J47" s="115">
        <v>8</v>
      </c>
      <c r="K47" s="116">
        <v>0.84835630965005304</v>
      </c>
    </row>
    <row r="48" spans="1:11" ht="14.1" customHeight="1" x14ac:dyDescent="0.2">
      <c r="A48" s="306">
        <v>62</v>
      </c>
      <c r="B48" s="307" t="s">
        <v>270</v>
      </c>
      <c r="C48" s="308"/>
      <c r="D48" s="113">
        <v>6.1812355349830872</v>
      </c>
      <c r="E48" s="115">
        <v>1736</v>
      </c>
      <c r="F48" s="114">
        <v>1712</v>
      </c>
      <c r="G48" s="114">
        <v>1747</v>
      </c>
      <c r="H48" s="114">
        <v>1788</v>
      </c>
      <c r="I48" s="140">
        <v>1793</v>
      </c>
      <c r="J48" s="115">
        <v>-57</v>
      </c>
      <c r="K48" s="116">
        <v>-3.1790295593976574</v>
      </c>
    </row>
    <row r="49" spans="1:11" ht="14.1" customHeight="1" x14ac:dyDescent="0.2">
      <c r="A49" s="306">
        <v>63</v>
      </c>
      <c r="B49" s="307" t="s">
        <v>271</v>
      </c>
      <c r="C49" s="308"/>
      <c r="D49" s="113">
        <v>1.5915969378671888</v>
      </c>
      <c r="E49" s="115">
        <v>447</v>
      </c>
      <c r="F49" s="114">
        <v>459</v>
      </c>
      <c r="G49" s="114">
        <v>471</v>
      </c>
      <c r="H49" s="114">
        <v>466</v>
      </c>
      <c r="I49" s="140">
        <v>461</v>
      </c>
      <c r="J49" s="115">
        <v>-14</v>
      </c>
      <c r="K49" s="116">
        <v>-3.0368763557483729</v>
      </c>
    </row>
    <row r="50" spans="1:11" ht="14.1" customHeight="1" x14ac:dyDescent="0.2">
      <c r="A50" s="306" t="s">
        <v>272</v>
      </c>
      <c r="B50" s="307" t="s">
        <v>273</v>
      </c>
      <c r="C50" s="308"/>
      <c r="D50" s="113">
        <v>0.34894071568452911</v>
      </c>
      <c r="E50" s="115">
        <v>98</v>
      </c>
      <c r="F50" s="114">
        <v>99</v>
      </c>
      <c r="G50" s="114">
        <v>98</v>
      </c>
      <c r="H50" s="114">
        <v>95</v>
      </c>
      <c r="I50" s="140">
        <v>99</v>
      </c>
      <c r="J50" s="115">
        <v>-1</v>
      </c>
      <c r="K50" s="116">
        <v>-1.0101010101010102</v>
      </c>
    </row>
    <row r="51" spans="1:11" ht="14.1" customHeight="1" x14ac:dyDescent="0.2">
      <c r="A51" s="306" t="s">
        <v>274</v>
      </c>
      <c r="B51" s="307" t="s">
        <v>275</v>
      </c>
      <c r="C51" s="308"/>
      <c r="D51" s="113">
        <v>1.100231440270607</v>
      </c>
      <c r="E51" s="115">
        <v>309</v>
      </c>
      <c r="F51" s="114">
        <v>318</v>
      </c>
      <c r="G51" s="114">
        <v>330</v>
      </c>
      <c r="H51" s="114">
        <v>329</v>
      </c>
      <c r="I51" s="140">
        <v>317</v>
      </c>
      <c r="J51" s="115">
        <v>-8</v>
      </c>
      <c r="K51" s="116">
        <v>-2.5236593059936907</v>
      </c>
    </row>
    <row r="52" spans="1:11" ht="14.1" customHeight="1" x14ac:dyDescent="0.2">
      <c r="A52" s="306">
        <v>71</v>
      </c>
      <c r="B52" s="307" t="s">
        <v>276</v>
      </c>
      <c r="C52" s="308"/>
      <c r="D52" s="113">
        <v>11.846181235534983</v>
      </c>
      <c r="E52" s="115">
        <v>3327</v>
      </c>
      <c r="F52" s="114">
        <v>3346</v>
      </c>
      <c r="G52" s="114">
        <v>3354</v>
      </c>
      <c r="H52" s="114">
        <v>3306</v>
      </c>
      <c r="I52" s="140">
        <v>3310</v>
      </c>
      <c r="J52" s="115">
        <v>17</v>
      </c>
      <c r="K52" s="116">
        <v>0.51359516616314205</v>
      </c>
    </row>
    <row r="53" spans="1:11" ht="14.1" customHeight="1" x14ac:dyDescent="0.2">
      <c r="A53" s="306" t="s">
        <v>277</v>
      </c>
      <c r="B53" s="307" t="s">
        <v>278</v>
      </c>
      <c r="C53" s="308"/>
      <c r="D53" s="113">
        <v>5.7432793306035252</v>
      </c>
      <c r="E53" s="115">
        <v>1613</v>
      </c>
      <c r="F53" s="114">
        <v>1635</v>
      </c>
      <c r="G53" s="114">
        <v>1644</v>
      </c>
      <c r="H53" s="114">
        <v>1609</v>
      </c>
      <c r="I53" s="140">
        <v>1603</v>
      </c>
      <c r="J53" s="115">
        <v>10</v>
      </c>
      <c r="K53" s="116">
        <v>0.62383031815346224</v>
      </c>
    </row>
    <row r="54" spans="1:11" ht="14.1" customHeight="1" x14ac:dyDescent="0.2">
      <c r="A54" s="306" t="s">
        <v>279</v>
      </c>
      <c r="B54" s="307" t="s">
        <v>280</v>
      </c>
      <c r="C54" s="308"/>
      <c r="D54" s="113">
        <v>5.1664589638597116</v>
      </c>
      <c r="E54" s="115">
        <v>1451</v>
      </c>
      <c r="F54" s="114">
        <v>1445</v>
      </c>
      <c r="G54" s="114">
        <v>1451</v>
      </c>
      <c r="H54" s="114">
        <v>1443</v>
      </c>
      <c r="I54" s="140">
        <v>1455</v>
      </c>
      <c r="J54" s="115">
        <v>-4</v>
      </c>
      <c r="K54" s="116">
        <v>-0.27491408934707906</v>
      </c>
    </row>
    <row r="55" spans="1:11" ht="14.1" customHeight="1" x14ac:dyDescent="0.2">
      <c r="A55" s="306">
        <v>72</v>
      </c>
      <c r="B55" s="307" t="s">
        <v>281</v>
      </c>
      <c r="C55" s="308"/>
      <c r="D55" s="113">
        <v>3.5819832650881254</v>
      </c>
      <c r="E55" s="115">
        <v>1006</v>
      </c>
      <c r="F55" s="114">
        <v>1023</v>
      </c>
      <c r="G55" s="114">
        <v>1032</v>
      </c>
      <c r="H55" s="114">
        <v>1005</v>
      </c>
      <c r="I55" s="140">
        <v>996</v>
      </c>
      <c r="J55" s="115">
        <v>10</v>
      </c>
      <c r="K55" s="116">
        <v>1.0040160642570282</v>
      </c>
    </row>
    <row r="56" spans="1:11" ht="14.1" customHeight="1" x14ac:dyDescent="0.2">
      <c r="A56" s="306" t="s">
        <v>282</v>
      </c>
      <c r="B56" s="307" t="s">
        <v>283</v>
      </c>
      <c r="C56" s="308"/>
      <c r="D56" s="113">
        <v>1.8586434039522877</v>
      </c>
      <c r="E56" s="115">
        <v>522</v>
      </c>
      <c r="F56" s="114">
        <v>527</v>
      </c>
      <c r="G56" s="114">
        <v>531</v>
      </c>
      <c r="H56" s="114">
        <v>517</v>
      </c>
      <c r="I56" s="140">
        <v>514</v>
      </c>
      <c r="J56" s="115">
        <v>8</v>
      </c>
      <c r="K56" s="116">
        <v>1.556420233463035</v>
      </c>
    </row>
    <row r="57" spans="1:11" ht="14.1" customHeight="1" x14ac:dyDescent="0.2">
      <c r="A57" s="306" t="s">
        <v>284</v>
      </c>
      <c r="B57" s="307" t="s">
        <v>285</v>
      </c>
      <c r="C57" s="308"/>
      <c r="D57" s="113">
        <v>1.1251557771052163</v>
      </c>
      <c r="E57" s="115">
        <v>316</v>
      </c>
      <c r="F57" s="114">
        <v>325</v>
      </c>
      <c r="G57" s="114">
        <v>327</v>
      </c>
      <c r="H57" s="114">
        <v>322</v>
      </c>
      <c r="I57" s="140">
        <v>317</v>
      </c>
      <c r="J57" s="115">
        <v>-1</v>
      </c>
      <c r="K57" s="116">
        <v>-0.31545741324921134</v>
      </c>
    </row>
    <row r="58" spans="1:11" ht="14.1" customHeight="1" x14ac:dyDescent="0.2">
      <c r="A58" s="306">
        <v>73</v>
      </c>
      <c r="B58" s="307" t="s">
        <v>286</v>
      </c>
      <c r="C58" s="308"/>
      <c r="D58" s="113">
        <v>2.3713726188356774</v>
      </c>
      <c r="E58" s="115">
        <v>666</v>
      </c>
      <c r="F58" s="114">
        <v>654</v>
      </c>
      <c r="G58" s="114">
        <v>639</v>
      </c>
      <c r="H58" s="114">
        <v>639</v>
      </c>
      <c r="I58" s="140">
        <v>658</v>
      </c>
      <c r="J58" s="115">
        <v>8</v>
      </c>
      <c r="K58" s="116">
        <v>1.21580547112462</v>
      </c>
    </row>
    <row r="59" spans="1:11" ht="14.1" customHeight="1" x14ac:dyDescent="0.2">
      <c r="A59" s="306" t="s">
        <v>287</v>
      </c>
      <c r="B59" s="307" t="s">
        <v>288</v>
      </c>
      <c r="C59" s="308"/>
      <c r="D59" s="113">
        <v>2.1114473918461814</v>
      </c>
      <c r="E59" s="115">
        <v>593</v>
      </c>
      <c r="F59" s="114">
        <v>581</v>
      </c>
      <c r="G59" s="114">
        <v>568</v>
      </c>
      <c r="H59" s="114">
        <v>566</v>
      </c>
      <c r="I59" s="140">
        <v>585</v>
      </c>
      <c r="J59" s="115">
        <v>8</v>
      </c>
      <c r="K59" s="116">
        <v>1.3675213675213675</v>
      </c>
    </row>
    <row r="60" spans="1:11" ht="14.1" customHeight="1" x14ac:dyDescent="0.2">
      <c r="A60" s="306">
        <v>81</v>
      </c>
      <c r="B60" s="307" t="s">
        <v>289</v>
      </c>
      <c r="C60" s="308"/>
      <c r="D60" s="113">
        <v>8.7555634680434391</v>
      </c>
      <c r="E60" s="115">
        <v>2459</v>
      </c>
      <c r="F60" s="114">
        <v>2460</v>
      </c>
      <c r="G60" s="114">
        <v>2435</v>
      </c>
      <c r="H60" s="114">
        <v>2406</v>
      </c>
      <c r="I60" s="140">
        <v>2382</v>
      </c>
      <c r="J60" s="115">
        <v>77</v>
      </c>
      <c r="K60" s="116">
        <v>3.2325776658270362</v>
      </c>
    </row>
    <row r="61" spans="1:11" ht="14.1" customHeight="1" x14ac:dyDescent="0.2">
      <c r="A61" s="306" t="s">
        <v>290</v>
      </c>
      <c r="B61" s="307" t="s">
        <v>291</v>
      </c>
      <c r="C61" s="308"/>
      <c r="D61" s="113">
        <v>2.5565248353213459</v>
      </c>
      <c r="E61" s="115">
        <v>718</v>
      </c>
      <c r="F61" s="114">
        <v>720</v>
      </c>
      <c r="G61" s="114">
        <v>728</v>
      </c>
      <c r="H61" s="114">
        <v>712</v>
      </c>
      <c r="I61" s="140">
        <v>706</v>
      </c>
      <c r="J61" s="115">
        <v>12</v>
      </c>
      <c r="K61" s="116">
        <v>1.6997167138810199</v>
      </c>
    </row>
    <row r="62" spans="1:11" ht="14.1" customHeight="1" x14ac:dyDescent="0.2">
      <c r="A62" s="306" t="s">
        <v>292</v>
      </c>
      <c r="B62" s="307" t="s">
        <v>293</v>
      </c>
      <c r="C62" s="308"/>
      <c r="D62" s="113">
        <v>3.5428164500623107</v>
      </c>
      <c r="E62" s="115">
        <v>995</v>
      </c>
      <c r="F62" s="114">
        <v>1003</v>
      </c>
      <c r="G62" s="114">
        <v>984</v>
      </c>
      <c r="H62" s="114">
        <v>985</v>
      </c>
      <c r="I62" s="140">
        <v>960</v>
      </c>
      <c r="J62" s="115">
        <v>35</v>
      </c>
      <c r="K62" s="116">
        <v>3.6458333333333335</v>
      </c>
    </row>
    <row r="63" spans="1:11" ht="14.1" customHeight="1" x14ac:dyDescent="0.2">
      <c r="A63" s="306"/>
      <c r="B63" s="307" t="s">
        <v>294</v>
      </c>
      <c r="C63" s="308"/>
      <c r="D63" s="113">
        <v>3.176072636638775</v>
      </c>
      <c r="E63" s="115">
        <v>892</v>
      </c>
      <c r="F63" s="114">
        <v>905</v>
      </c>
      <c r="G63" s="114">
        <v>888</v>
      </c>
      <c r="H63" s="114">
        <v>881</v>
      </c>
      <c r="I63" s="140">
        <v>859</v>
      </c>
      <c r="J63" s="115">
        <v>33</v>
      </c>
      <c r="K63" s="116">
        <v>3.8416763678696157</v>
      </c>
    </row>
    <row r="64" spans="1:11" ht="14.1" customHeight="1" x14ac:dyDescent="0.2">
      <c r="A64" s="306" t="s">
        <v>295</v>
      </c>
      <c r="B64" s="307" t="s">
        <v>296</v>
      </c>
      <c r="C64" s="308"/>
      <c r="D64" s="113">
        <v>1.0005340929321702</v>
      </c>
      <c r="E64" s="115">
        <v>281</v>
      </c>
      <c r="F64" s="114">
        <v>274</v>
      </c>
      <c r="G64" s="114">
        <v>269</v>
      </c>
      <c r="H64" s="114">
        <v>263</v>
      </c>
      <c r="I64" s="140">
        <v>262</v>
      </c>
      <c r="J64" s="115">
        <v>19</v>
      </c>
      <c r="K64" s="116">
        <v>7.2519083969465647</v>
      </c>
    </row>
    <row r="65" spans="1:11" ht="14.1" customHeight="1" x14ac:dyDescent="0.2">
      <c r="A65" s="306" t="s">
        <v>297</v>
      </c>
      <c r="B65" s="307" t="s">
        <v>298</v>
      </c>
      <c r="C65" s="308"/>
      <c r="D65" s="113">
        <v>0.74773010503827664</v>
      </c>
      <c r="E65" s="115">
        <v>210</v>
      </c>
      <c r="F65" s="114">
        <v>206</v>
      </c>
      <c r="G65" s="114">
        <v>198</v>
      </c>
      <c r="H65" s="114">
        <v>199</v>
      </c>
      <c r="I65" s="140">
        <v>204</v>
      </c>
      <c r="J65" s="115">
        <v>6</v>
      </c>
      <c r="K65" s="116">
        <v>2.9411764705882355</v>
      </c>
    </row>
    <row r="66" spans="1:11" ht="14.1" customHeight="1" x14ac:dyDescent="0.2">
      <c r="A66" s="306">
        <v>82</v>
      </c>
      <c r="B66" s="307" t="s">
        <v>299</v>
      </c>
      <c r="C66" s="308"/>
      <c r="D66" s="113">
        <v>3.9131208830336477</v>
      </c>
      <c r="E66" s="115">
        <v>1099</v>
      </c>
      <c r="F66" s="114">
        <v>1079</v>
      </c>
      <c r="G66" s="114">
        <v>1080</v>
      </c>
      <c r="H66" s="114">
        <v>1035</v>
      </c>
      <c r="I66" s="140">
        <v>1043</v>
      </c>
      <c r="J66" s="115">
        <v>56</v>
      </c>
      <c r="K66" s="116">
        <v>5.3691275167785237</v>
      </c>
    </row>
    <row r="67" spans="1:11" ht="14.1" customHeight="1" x14ac:dyDescent="0.2">
      <c r="A67" s="306" t="s">
        <v>300</v>
      </c>
      <c r="B67" s="307" t="s">
        <v>301</v>
      </c>
      <c r="C67" s="308"/>
      <c r="D67" s="113">
        <v>3.008723517892113</v>
      </c>
      <c r="E67" s="115">
        <v>845</v>
      </c>
      <c r="F67" s="114">
        <v>826</v>
      </c>
      <c r="G67" s="114">
        <v>830</v>
      </c>
      <c r="H67" s="114">
        <v>791</v>
      </c>
      <c r="I67" s="140">
        <v>798</v>
      </c>
      <c r="J67" s="115">
        <v>47</v>
      </c>
      <c r="K67" s="116">
        <v>5.8897243107769421</v>
      </c>
    </row>
    <row r="68" spans="1:11" ht="14.1" customHeight="1" x14ac:dyDescent="0.2">
      <c r="A68" s="306" t="s">
        <v>302</v>
      </c>
      <c r="B68" s="307" t="s">
        <v>303</v>
      </c>
      <c r="C68" s="308"/>
      <c r="D68" s="113">
        <v>0.52697169307459502</v>
      </c>
      <c r="E68" s="115">
        <v>148</v>
      </c>
      <c r="F68" s="114">
        <v>145</v>
      </c>
      <c r="G68" s="114">
        <v>145</v>
      </c>
      <c r="H68" s="114">
        <v>139</v>
      </c>
      <c r="I68" s="140">
        <v>139</v>
      </c>
      <c r="J68" s="115">
        <v>9</v>
      </c>
      <c r="K68" s="116">
        <v>6.4748201438848918</v>
      </c>
    </row>
    <row r="69" spans="1:11" ht="14.1" customHeight="1" x14ac:dyDescent="0.2">
      <c r="A69" s="306">
        <v>83</v>
      </c>
      <c r="B69" s="307" t="s">
        <v>304</v>
      </c>
      <c r="C69" s="308"/>
      <c r="D69" s="113">
        <v>6.5088125333808087</v>
      </c>
      <c r="E69" s="115">
        <v>1828</v>
      </c>
      <c r="F69" s="114">
        <v>1827</v>
      </c>
      <c r="G69" s="114">
        <v>1811</v>
      </c>
      <c r="H69" s="114">
        <v>1787</v>
      </c>
      <c r="I69" s="140">
        <v>1781</v>
      </c>
      <c r="J69" s="115">
        <v>47</v>
      </c>
      <c r="K69" s="116">
        <v>2.6389668725435147</v>
      </c>
    </row>
    <row r="70" spans="1:11" ht="14.1" customHeight="1" x14ac:dyDescent="0.2">
      <c r="A70" s="306" t="s">
        <v>305</v>
      </c>
      <c r="B70" s="307" t="s">
        <v>306</v>
      </c>
      <c r="C70" s="308"/>
      <c r="D70" s="113">
        <v>5.3978992344667969</v>
      </c>
      <c r="E70" s="115">
        <v>1516</v>
      </c>
      <c r="F70" s="114">
        <v>1519</v>
      </c>
      <c r="G70" s="114">
        <v>1502</v>
      </c>
      <c r="H70" s="114">
        <v>1478</v>
      </c>
      <c r="I70" s="140">
        <v>1469</v>
      </c>
      <c r="J70" s="115">
        <v>47</v>
      </c>
      <c r="K70" s="116">
        <v>3.1994554118447924</v>
      </c>
    </row>
    <row r="71" spans="1:11" ht="14.1" customHeight="1" x14ac:dyDescent="0.2">
      <c r="A71" s="306"/>
      <c r="B71" s="307" t="s">
        <v>307</v>
      </c>
      <c r="C71" s="308"/>
      <c r="D71" s="113">
        <v>2.8449350186932527</v>
      </c>
      <c r="E71" s="115">
        <v>799</v>
      </c>
      <c r="F71" s="114">
        <v>800</v>
      </c>
      <c r="G71" s="114">
        <v>791</v>
      </c>
      <c r="H71" s="114">
        <v>773</v>
      </c>
      <c r="I71" s="140">
        <v>767</v>
      </c>
      <c r="J71" s="115">
        <v>32</v>
      </c>
      <c r="K71" s="116">
        <v>4.1720990873533248</v>
      </c>
    </row>
    <row r="72" spans="1:11" ht="14.1" customHeight="1" x14ac:dyDescent="0.2">
      <c r="A72" s="306">
        <v>84</v>
      </c>
      <c r="B72" s="307" t="s">
        <v>308</v>
      </c>
      <c r="C72" s="308"/>
      <c r="D72" s="113">
        <v>0.97560975609756095</v>
      </c>
      <c r="E72" s="115">
        <v>274</v>
      </c>
      <c r="F72" s="114">
        <v>269</v>
      </c>
      <c r="G72" s="114">
        <v>255</v>
      </c>
      <c r="H72" s="114">
        <v>261</v>
      </c>
      <c r="I72" s="140">
        <v>268</v>
      </c>
      <c r="J72" s="115">
        <v>6</v>
      </c>
      <c r="K72" s="116">
        <v>2.2388059701492535</v>
      </c>
    </row>
    <row r="73" spans="1:11" ht="14.1" customHeight="1" x14ac:dyDescent="0.2">
      <c r="A73" s="306" t="s">
        <v>309</v>
      </c>
      <c r="B73" s="307" t="s">
        <v>310</v>
      </c>
      <c r="C73" s="308"/>
      <c r="D73" s="113">
        <v>0.32045575930211856</v>
      </c>
      <c r="E73" s="115">
        <v>90</v>
      </c>
      <c r="F73" s="114">
        <v>93</v>
      </c>
      <c r="G73" s="114">
        <v>87</v>
      </c>
      <c r="H73" s="114">
        <v>100</v>
      </c>
      <c r="I73" s="140">
        <v>101</v>
      </c>
      <c r="J73" s="115">
        <v>-11</v>
      </c>
      <c r="K73" s="116">
        <v>-10.891089108910892</v>
      </c>
    </row>
    <row r="74" spans="1:11" ht="14.1" customHeight="1" x14ac:dyDescent="0.2">
      <c r="A74" s="306" t="s">
        <v>311</v>
      </c>
      <c r="B74" s="307" t="s">
        <v>312</v>
      </c>
      <c r="C74" s="308"/>
      <c r="D74" s="113">
        <v>0.1637884991988606</v>
      </c>
      <c r="E74" s="115">
        <v>46</v>
      </c>
      <c r="F74" s="114">
        <v>43</v>
      </c>
      <c r="G74" s="114">
        <v>43</v>
      </c>
      <c r="H74" s="114">
        <v>45</v>
      </c>
      <c r="I74" s="140">
        <v>45</v>
      </c>
      <c r="J74" s="115">
        <v>1</v>
      </c>
      <c r="K74" s="116">
        <v>2.2222222222222223</v>
      </c>
    </row>
    <row r="75" spans="1:11" ht="14.1" customHeight="1" x14ac:dyDescent="0.2">
      <c r="A75" s="306" t="s">
        <v>313</v>
      </c>
      <c r="B75" s="307" t="s">
        <v>314</v>
      </c>
      <c r="C75" s="308"/>
      <c r="D75" s="113">
        <v>0.2670464660850988</v>
      </c>
      <c r="E75" s="115">
        <v>75</v>
      </c>
      <c r="F75" s="114">
        <v>77</v>
      </c>
      <c r="G75" s="114">
        <v>72</v>
      </c>
      <c r="H75" s="114">
        <v>66</v>
      </c>
      <c r="I75" s="140">
        <v>68</v>
      </c>
      <c r="J75" s="115">
        <v>7</v>
      </c>
      <c r="K75" s="116">
        <v>10.294117647058824</v>
      </c>
    </row>
    <row r="76" spans="1:11" ht="14.1" customHeight="1" x14ac:dyDescent="0.2">
      <c r="A76" s="306">
        <v>91</v>
      </c>
      <c r="B76" s="307" t="s">
        <v>315</v>
      </c>
      <c r="C76" s="308"/>
      <c r="D76" s="113">
        <v>0.23856150970268827</v>
      </c>
      <c r="E76" s="115">
        <v>67</v>
      </c>
      <c r="F76" s="114">
        <v>68</v>
      </c>
      <c r="G76" s="114">
        <v>70</v>
      </c>
      <c r="H76" s="114">
        <v>68</v>
      </c>
      <c r="I76" s="140">
        <v>66</v>
      </c>
      <c r="J76" s="115">
        <v>1</v>
      </c>
      <c r="K76" s="116">
        <v>1.5151515151515151</v>
      </c>
    </row>
    <row r="77" spans="1:11" ht="14.1" customHeight="1" x14ac:dyDescent="0.2">
      <c r="A77" s="306">
        <v>92</v>
      </c>
      <c r="B77" s="307" t="s">
        <v>316</v>
      </c>
      <c r="C77" s="308"/>
      <c r="D77" s="113">
        <v>0.96848851700195837</v>
      </c>
      <c r="E77" s="115">
        <v>272</v>
      </c>
      <c r="F77" s="114">
        <v>267</v>
      </c>
      <c r="G77" s="114">
        <v>267</v>
      </c>
      <c r="H77" s="114">
        <v>267</v>
      </c>
      <c r="I77" s="140">
        <v>263</v>
      </c>
      <c r="J77" s="115">
        <v>9</v>
      </c>
      <c r="K77" s="116">
        <v>3.4220532319391634</v>
      </c>
    </row>
    <row r="78" spans="1:11" ht="14.1" customHeight="1" x14ac:dyDescent="0.2">
      <c r="A78" s="306">
        <v>93</v>
      </c>
      <c r="B78" s="307" t="s">
        <v>317</v>
      </c>
      <c r="C78" s="308"/>
      <c r="D78" s="113">
        <v>0.20295531422467508</v>
      </c>
      <c r="E78" s="115">
        <v>57</v>
      </c>
      <c r="F78" s="114">
        <v>56</v>
      </c>
      <c r="G78" s="114">
        <v>54</v>
      </c>
      <c r="H78" s="114">
        <v>53</v>
      </c>
      <c r="I78" s="140">
        <v>54</v>
      </c>
      <c r="J78" s="115">
        <v>3</v>
      </c>
      <c r="K78" s="116">
        <v>5.5555555555555554</v>
      </c>
    </row>
    <row r="79" spans="1:11" ht="14.1" customHeight="1" x14ac:dyDescent="0.2">
      <c r="A79" s="306">
        <v>94</v>
      </c>
      <c r="B79" s="307" t="s">
        <v>318</v>
      </c>
      <c r="C79" s="308"/>
      <c r="D79" s="113">
        <v>0.11037920598184084</v>
      </c>
      <c r="E79" s="115">
        <v>31</v>
      </c>
      <c r="F79" s="114">
        <v>32</v>
      </c>
      <c r="G79" s="114">
        <v>34</v>
      </c>
      <c r="H79" s="114" t="s">
        <v>513</v>
      </c>
      <c r="I79" s="140" t="s">
        <v>513</v>
      </c>
      <c r="J79" s="115" t="s">
        <v>513</v>
      </c>
      <c r="K79" s="116" t="s">
        <v>513</v>
      </c>
    </row>
    <row r="80" spans="1:11" ht="14.1" customHeight="1" x14ac:dyDescent="0.2">
      <c r="A80" s="306" t="s">
        <v>319</v>
      </c>
      <c r="B80" s="307" t="s">
        <v>320</v>
      </c>
      <c r="C80" s="308"/>
      <c r="D80" s="113">
        <v>1.0681858643403952E-2</v>
      </c>
      <c r="E80" s="115">
        <v>3</v>
      </c>
      <c r="F80" s="114">
        <v>3</v>
      </c>
      <c r="G80" s="114">
        <v>3</v>
      </c>
      <c r="H80" s="114" t="s">
        <v>513</v>
      </c>
      <c r="I80" s="140" t="s">
        <v>513</v>
      </c>
      <c r="J80" s="115" t="s">
        <v>513</v>
      </c>
      <c r="K80" s="116" t="s">
        <v>513</v>
      </c>
    </row>
    <row r="81" spans="1:11" ht="14.1" customHeight="1" x14ac:dyDescent="0.2">
      <c r="A81" s="310" t="s">
        <v>321</v>
      </c>
      <c r="B81" s="311" t="s">
        <v>224</v>
      </c>
      <c r="C81" s="312"/>
      <c r="D81" s="125">
        <v>0.22787965105928432</v>
      </c>
      <c r="E81" s="143">
        <v>64</v>
      </c>
      <c r="F81" s="144">
        <v>63</v>
      </c>
      <c r="G81" s="144">
        <v>63</v>
      </c>
      <c r="H81" s="144">
        <v>62</v>
      </c>
      <c r="I81" s="145">
        <v>64</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5913</v>
      </c>
      <c r="E12" s="114">
        <v>6040</v>
      </c>
      <c r="F12" s="114">
        <v>6149</v>
      </c>
      <c r="G12" s="114">
        <v>6202</v>
      </c>
      <c r="H12" s="140">
        <v>6161</v>
      </c>
      <c r="I12" s="115">
        <v>-248</v>
      </c>
      <c r="J12" s="116">
        <v>-4.0253205648433692</v>
      </c>
      <c r="K12"/>
      <c r="L12"/>
      <c r="M12"/>
      <c r="N12"/>
      <c r="O12"/>
      <c r="P12"/>
    </row>
    <row r="13" spans="1:16" s="110" customFormat="1" ht="14.45" customHeight="1" x14ac:dyDescent="0.2">
      <c r="A13" s="120" t="s">
        <v>105</v>
      </c>
      <c r="B13" s="119" t="s">
        <v>106</v>
      </c>
      <c r="C13" s="113">
        <v>37.781160155589376</v>
      </c>
      <c r="D13" s="115">
        <v>2234</v>
      </c>
      <c r="E13" s="114">
        <v>2271</v>
      </c>
      <c r="F13" s="114">
        <v>2317</v>
      </c>
      <c r="G13" s="114">
        <v>2356</v>
      </c>
      <c r="H13" s="140">
        <v>2321</v>
      </c>
      <c r="I13" s="115">
        <v>-87</v>
      </c>
      <c r="J13" s="116">
        <v>-3.7483843171046964</v>
      </c>
      <c r="K13"/>
      <c r="L13"/>
      <c r="M13"/>
      <c r="N13"/>
      <c r="O13"/>
      <c r="P13"/>
    </row>
    <row r="14" spans="1:16" s="110" customFormat="1" ht="14.45" customHeight="1" x14ac:dyDescent="0.2">
      <c r="A14" s="120"/>
      <c r="B14" s="119" t="s">
        <v>107</v>
      </c>
      <c r="C14" s="113">
        <v>62.218839844410624</v>
      </c>
      <c r="D14" s="115">
        <v>3679</v>
      </c>
      <c r="E14" s="114">
        <v>3769</v>
      </c>
      <c r="F14" s="114">
        <v>3832</v>
      </c>
      <c r="G14" s="114">
        <v>3846</v>
      </c>
      <c r="H14" s="140">
        <v>3840</v>
      </c>
      <c r="I14" s="115">
        <v>-161</v>
      </c>
      <c r="J14" s="116">
        <v>-4.192708333333333</v>
      </c>
      <c r="K14"/>
      <c r="L14"/>
      <c r="M14"/>
      <c r="N14"/>
      <c r="O14"/>
      <c r="P14"/>
    </row>
    <row r="15" spans="1:16" s="110" customFormat="1" ht="14.45" customHeight="1" x14ac:dyDescent="0.2">
      <c r="A15" s="118" t="s">
        <v>105</v>
      </c>
      <c r="B15" s="121" t="s">
        <v>108</v>
      </c>
      <c r="C15" s="113">
        <v>13.715542026044309</v>
      </c>
      <c r="D15" s="115">
        <v>811</v>
      </c>
      <c r="E15" s="114">
        <v>839</v>
      </c>
      <c r="F15" s="114">
        <v>878</v>
      </c>
      <c r="G15" s="114">
        <v>918</v>
      </c>
      <c r="H15" s="140">
        <v>907</v>
      </c>
      <c r="I15" s="115">
        <v>-96</v>
      </c>
      <c r="J15" s="116">
        <v>-10.584343991179713</v>
      </c>
      <c r="K15"/>
      <c r="L15"/>
      <c r="M15"/>
      <c r="N15"/>
      <c r="O15"/>
      <c r="P15"/>
    </row>
    <row r="16" spans="1:16" s="110" customFormat="1" ht="14.45" customHeight="1" x14ac:dyDescent="0.2">
      <c r="A16" s="118"/>
      <c r="B16" s="121" t="s">
        <v>109</v>
      </c>
      <c r="C16" s="113">
        <v>46.084897683071198</v>
      </c>
      <c r="D16" s="115">
        <v>2725</v>
      </c>
      <c r="E16" s="114">
        <v>2827</v>
      </c>
      <c r="F16" s="114">
        <v>2879</v>
      </c>
      <c r="G16" s="114">
        <v>2918</v>
      </c>
      <c r="H16" s="140">
        <v>2924</v>
      </c>
      <c r="I16" s="115">
        <v>-199</v>
      </c>
      <c r="J16" s="116">
        <v>-6.8057455540355676</v>
      </c>
      <c r="K16"/>
      <c r="L16"/>
      <c r="M16"/>
      <c r="N16"/>
      <c r="O16"/>
      <c r="P16"/>
    </row>
    <row r="17" spans="1:16" s="110" customFormat="1" ht="14.45" customHeight="1" x14ac:dyDescent="0.2">
      <c r="A17" s="118"/>
      <c r="B17" s="121" t="s">
        <v>110</v>
      </c>
      <c r="C17" s="113">
        <v>21.0891256553357</v>
      </c>
      <c r="D17" s="115">
        <v>1247</v>
      </c>
      <c r="E17" s="114">
        <v>1224</v>
      </c>
      <c r="F17" s="114">
        <v>1236</v>
      </c>
      <c r="G17" s="114">
        <v>1237</v>
      </c>
      <c r="H17" s="140">
        <v>1236</v>
      </c>
      <c r="I17" s="115">
        <v>11</v>
      </c>
      <c r="J17" s="116">
        <v>0.88996763754045305</v>
      </c>
      <c r="K17"/>
      <c r="L17"/>
      <c r="M17"/>
      <c r="N17"/>
      <c r="O17"/>
      <c r="P17"/>
    </row>
    <row r="18" spans="1:16" s="110" customFormat="1" ht="14.45" customHeight="1" x14ac:dyDescent="0.2">
      <c r="A18" s="120"/>
      <c r="B18" s="121" t="s">
        <v>111</v>
      </c>
      <c r="C18" s="113">
        <v>19.110434635548792</v>
      </c>
      <c r="D18" s="115">
        <v>1130</v>
      </c>
      <c r="E18" s="114">
        <v>1150</v>
      </c>
      <c r="F18" s="114">
        <v>1156</v>
      </c>
      <c r="G18" s="114">
        <v>1129</v>
      </c>
      <c r="H18" s="140">
        <v>1094</v>
      </c>
      <c r="I18" s="115">
        <v>36</v>
      </c>
      <c r="J18" s="116">
        <v>3.290676416819013</v>
      </c>
      <c r="K18"/>
      <c r="L18"/>
      <c r="M18"/>
      <c r="N18"/>
      <c r="O18"/>
      <c r="P18"/>
    </row>
    <row r="19" spans="1:16" s="110" customFormat="1" ht="14.45" customHeight="1" x14ac:dyDescent="0.2">
      <c r="A19" s="120"/>
      <c r="B19" s="121" t="s">
        <v>112</v>
      </c>
      <c r="C19" s="113">
        <v>1.5897175714527312</v>
      </c>
      <c r="D19" s="115">
        <v>94</v>
      </c>
      <c r="E19" s="114">
        <v>99</v>
      </c>
      <c r="F19" s="114">
        <v>107</v>
      </c>
      <c r="G19" s="114">
        <v>104</v>
      </c>
      <c r="H19" s="140">
        <v>94</v>
      </c>
      <c r="I19" s="115">
        <v>0</v>
      </c>
      <c r="J19" s="116">
        <v>0</v>
      </c>
      <c r="K19"/>
      <c r="L19"/>
      <c r="M19"/>
      <c r="N19"/>
      <c r="O19"/>
      <c r="P19"/>
    </row>
    <row r="20" spans="1:16" s="110" customFormat="1" ht="14.45" customHeight="1" x14ac:dyDescent="0.2">
      <c r="A20" s="120" t="s">
        <v>113</v>
      </c>
      <c r="B20" s="119" t="s">
        <v>116</v>
      </c>
      <c r="C20" s="113">
        <v>95.416878065279889</v>
      </c>
      <c r="D20" s="115">
        <v>5642</v>
      </c>
      <c r="E20" s="114">
        <v>5776</v>
      </c>
      <c r="F20" s="114">
        <v>5876</v>
      </c>
      <c r="G20" s="114">
        <v>5939</v>
      </c>
      <c r="H20" s="140">
        <v>5913</v>
      </c>
      <c r="I20" s="115">
        <v>-271</v>
      </c>
      <c r="J20" s="116">
        <v>-4.5831219347201086</v>
      </c>
      <c r="K20"/>
      <c r="L20"/>
      <c r="M20"/>
      <c r="N20"/>
      <c r="O20"/>
      <c r="P20"/>
    </row>
    <row r="21" spans="1:16" s="110" customFormat="1" ht="14.45" customHeight="1" x14ac:dyDescent="0.2">
      <c r="A21" s="123"/>
      <c r="B21" s="124" t="s">
        <v>117</v>
      </c>
      <c r="C21" s="125">
        <v>4.4647387113140535</v>
      </c>
      <c r="D21" s="143">
        <v>264</v>
      </c>
      <c r="E21" s="144">
        <v>259</v>
      </c>
      <c r="F21" s="144">
        <v>266</v>
      </c>
      <c r="G21" s="144">
        <v>258</v>
      </c>
      <c r="H21" s="145">
        <v>244</v>
      </c>
      <c r="I21" s="143">
        <v>20</v>
      </c>
      <c r="J21" s="146">
        <v>8.1967213114754092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6456</v>
      </c>
      <c r="E56" s="114">
        <v>6638</v>
      </c>
      <c r="F56" s="114">
        <v>6763</v>
      </c>
      <c r="G56" s="114">
        <v>6780</v>
      </c>
      <c r="H56" s="140">
        <v>6715</v>
      </c>
      <c r="I56" s="115">
        <v>-259</v>
      </c>
      <c r="J56" s="116">
        <v>-3.8570364854802679</v>
      </c>
      <c r="K56"/>
      <c r="L56"/>
      <c r="M56"/>
      <c r="N56"/>
      <c r="O56"/>
      <c r="P56"/>
    </row>
    <row r="57" spans="1:16" s="110" customFormat="1" ht="14.45" customHeight="1" x14ac:dyDescent="0.2">
      <c r="A57" s="120" t="s">
        <v>105</v>
      </c>
      <c r="B57" s="119" t="s">
        <v>106</v>
      </c>
      <c r="C57" s="113">
        <v>39.033457249070629</v>
      </c>
      <c r="D57" s="115">
        <v>2520</v>
      </c>
      <c r="E57" s="114">
        <v>2585</v>
      </c>
      <c r="F57" s="114">
        <v>2632</v>
      </c>
      <c r="G57" s="114">
        <v>2630</v>
      </c>
      <c r="H57" s="140">
        <v>2587</v>
      </c>
      <c r="I57" s="115">
        <v>-67</v>
      </c>
      <c r="J57" s="116">
        <v>-2.5898724391186705</v>
      </c>
    </row>
    <row r="58" spans="1:16" s="110" customFormat="1" ht="14.45" customHeight="1" x14ac:dyDescent="0.2">
      <c r="A58" s="120"/>
      <c r="B58" s="119" t="s">
        <v>107</v>
      </c>
      <c r="C58" s="113">
        <v>60.966542750929371</v>
      </c>
      <c r="D58" s="115">
        <v>3936</v>
      </c>
      <c r="E58" s="114">
        <v>4053</v>
      </c>
      <c r="F58" s="114">
        <v>4131</v>
      </c>
      <c r="G58" s="114">
        <v>4150</v>
      </c>
      <c r="H58" s="140">
        <v>4128</v>
      </c>
      <c r="I58" s="115">
        <v>-192</v>
      </c>
      <c r="J58" s="116">
        <v>-4.6511627906976747</v>
      </c>
    </row>
    <row r="59" spans="1:16" s="110" customFormat="1" ht="14.45" customHeight="1" x14ac:dyDescent="0.2">
      <c r="A59" s="118" t="s">
        <v>105</v>
      </c>
      <c r="B59" s="121" t="s">
        <v>108</v>
      </c>
      <c r="C59" s="113">
        <v>13.28996282527881</v>
      </c>
      <c r="D59" s="115">
        <v>858</v>
      </c>
      <c r="E59" s="114">
        <v>903</v>
      </c>
      <c r="F59" s="114">
        <v>939</v>
      </c>
      <c r="G59" s="114">
        <v>996</v>
      </c>
      <c r="H59" s="140">
        <v>970</v>
      </c>
      <c r="I59" s="115">
        <v>-112</v>
      </c>
      <c r="J59" s="116">
        <v>-11.546391752577319</v>
      </c>
    </row>
    <row r="60" spans="1:16" s="110" customFormat="1" ht="14.45" customHeight="1" x14ac:dyDescent="0.2">
      <c r="A60" s="118"/>
      <c r="B60" s="121" t="s">
        <v>109</v>
      </c>
      <c r="C60" s="113">
        <v>45.833333333333336</v>
      </c>
      <c r="D60" s="115">
        <v>2959</v>
      </c>
      <c r="E60" s="114">
        <v>3071</v>
      </c>
      <c r="F60" s="114">
        <v>3140</v>
      </c>
      <c r="G60" s="114">
        <v>3132</v>
      </c>
      <c r="H60" s="140">
        <v>3121</v>
      </c>
      <c r="I60" s="115">
        <v>-162</v>
      </c>
      <c r="J60" s="116">
        <v>-5.1906440243511698</v>
      </c>
    </row>
    <row r="61" spans="1:16" s="110" customFormat="1" ht="14.45" customHeight="1" x14ac:dyDescent="0.2">
      <c r="A61" s="118"/>
      <c r="B61" s="121" t="s">
        <v>110</v>
      </c>
      <c r="C61" s="113">
        <v>21.344485749690211</v>
      </c>
      <c r="D61" s="115">
        <v>1378</v>
      </c>
      <c r="E61" s="114">
        <v>1388</v>
      </c>
      <c r="F61" s="114">
        <v>1390</v>
      </c>
      <c r="G61" s="114">
        <v>1399</v>
      </c>
      <c r="H61" s="140">
        <v>1405</v>
      </c>
      <c r="I61" s="115">
        <v>-27</v>
      </c>
      <c r="J61" s="116">
        <v>-1.9217081850533808</v>
      </c>
    </row>
    <row r="62" spans="1:16" s="110" customFormat="1" ht="14.45" customHeight="1" x14ac:dyDescent="0.2">
      <c r="A62" s="120"/>
      <c r="B62" s="121" t="s">
        <v>111</v>
      </c>
      <c r="C62" s="113">
        <v>19.532218091697647</v>
      </c>
      <c r="D62" s="115">
        <v>1261</v>
      </c>
      <c r="E62" s="114">
        <v>1276</v>
      </c>
      <c r="F62" s="114">
        <v>1294</v>
      </c>
      <c r="G62" s="114">
        <v>1253</v>
      </c>
      <c r="H62" s="140">
        <v>1219</v>
      </c>
      <c r="I62" s="115">
        <v>42</v>
      </c>
      <c r="J62" s="116">
        <v>3.4454470877768664</v>
      </c>
    </row>
    <row r="63" spans="1:16" s="110" customFormat="1" ht="14.45" customHeight="1" x14ac:dyDescent="0.2">
      <c r="A63" s="120"/>
      <c r="B63" s="121" t="s">
        <v>112</v>
      </c>
      <c r="C63" s="113">
        <v>1.7812887236679058</v>
      </c>
      <c r="D63" s="115">
        <v>115</v>
      </c>
      <c r="E63" s="114">
        <v>118</v>
      </c>
      <c r="F63" s="114">
        <v>126</v>
      </c>
      <c r="G63" s="114">
        <v>115</v>
      </c>
      <c r="H63" s="140">
        <v>116</v>
      </c>
      <c r="I63" s="115">
        <v>-1</v>
      </c>
      <c r="J63" s="116">
        <v>-0.86206896551724133</v>
      </c>
    </row>
    <row r="64" spans="1:16" s="110" customFormat="1" ht="14.45" customHeight="1" x14ac:dyDescent="0.2">
      <c r="A64" s="120" t="s">
        <v>113</v>
      </c>
      <c r="B64" s="119" t="s">
        <v>116</v>
      </c>
      <c r="C64" s="113">
        <v>95.446096654275095</v>
      </c>
      <c r="D64" s="115">
        <v>6162</v>
      </c>
      <c r="E64" s="114">
        <v>6343</v>
      </c>
      <c r="F64" s="114">
        <v>6466</v>
      </c>
      <c r="G64" s="114">
        <v>6494</v>
      </c>
      <c r="H64" s="140">
        <v>6422</v>
      </c>
      <c r="I64" s="115">
        <v>-260</v>
      </c>
      <c r="J64" s="116">
        <v>-4.048582995951417</v>
      </c>
    </row>
    <row r="65" spans="1:10" s="110" customFormat="1" ht="14.45" customHeight="1" x14ac:dyDescent="0.2">
      <c r="A65" s="123"/>
      <c r="B65" s="124" t="s">
        <v>117</v>
      </c>
      <c r="C65" s="125">
        <v>4.4609665427509295</v>
      </c>
      <c r="D65" s="143">
        <v>288</v>
      </c>
      <c r="E65" s="144">
        <v>290</v>
      </c>
      <c r="F65" s="144">
        <v>290</v>
      </c>
      <c r="G65" s="144">
        <v>281</v>
      </c>
      <c r="H65" s="145">
        <v>288</v>
      </c>
      <c r="I65" s="143">
        <v>0</v>
      </c>
      <c r="J65" s="146">
        <v>0</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5913</v>
      </c>
      <c r="G11" s="114">
        <v>6040</v>
      </c>
      <c r="H11" s="114">
        <v>6149</v>
      </c>
      <c r="I11" s="114">
        <v>6202</v>
      </c>
      <c r="J11" s="140">
        <v>6161</v>
      </c>
      <c r="K11" s="114">
        <v>-248</v>
      </c>
      <c r="L11" s="116">
        <v>-4.0253205648433692</v>
      </c>
    </row>
    <row r="12" spans="1:17" s="110" customFormat="1" ht="24" customHeight="1" x14ac:dyDescent="0.2">
      <c r="A12" s="604" t="s">
        <v>185</v>
      </c>
      <c r="B12" s="605"/>
      <c r="C12" s="605"/>
      <c r="D12" s="606"/>
      <c r="E12" s="113">
        <v>37.781160155589376</v>
      </c>
      <c r="F12" s="115">
        <v>2234</v>
      </c>
      <c r="G12" s="114">
        <v>2271</v>
      </c>
      <c r="H12" s="114">
        <v>2317</v>
      </c>
      <c r="I12" s="114">
        <v>2356</v>
      </c>
      <c r="J12" s="140">
        <v>2321</v>
      </c>
      <c r="K12" s="114">
        <v>-87</v>
      </c>
      <c r="L12" s="116">
        <v>-3.7483843171046964</v>
      </c>
    </row>
    <row r="13" spans="1:17" s="110" customFormat="1" ht="15" customHeight="1" x14ac:dyDescent="0.2">
      <c r="A13" s="120"/>
      <c r="B13" s="612" t="s">
        <v>107</v>
      </c>
      <c r="C13" s="612"/>
      <c r="E13" s="113">
        <v>62.218839844410624</v>
      </c>
      <c r="F13" s="115">
        <v>3679</v>
      </c>
      <c r="G13" s="114">
        <v>3769</v>
      </c>
      <c r="H13" s="114">
        <v>3832</v>
      </c>
      <c r="I13" s="114">
        <v>3846</v>
      </c>
      <c r="J13" s="140">
        <v>3840</v>
      </c>
      <c r="K13" s="114">
        <v>-161</v>
      </c>
      <c r="L13" s="116">
        <v>-4.192708333333333</v>
      </c>
    </row>
    <row r="14" spans="1:17" s="110" customFormat="1" ht="22.5" customHeight="1" x14ac:dyDescent="0.2">
      <c r="A14" s="604" t="s">
        <v>186</v>
      </c>
      <c r="B14" s="605"/>
      <c r="C14" s="605"/>
      <c r="D14" s="606"/>
      <c r="E14" s="113">
        <v>13.715542026044309</v>
      </c>
      <c r="F14" s="115">
        <v>811</v>
      </c>
      <c r="G14" s="114">
        <v>839</v>
      </c>
      <c r="H14" s="114">
        <v>878</v>
      </c>
      <c r="I14" s="114">
        <v>918</v>
      </c>
      <c r="J14" s="140">
        <v>907</v>
      </c>
      <c r="K14" s="114">
        <v>-96</v>
      </c>
      <c r="L14" s="116">
        <v>-10.584343991179713</v>
      </c>
    </row>
    <row r="15" spans="1:17" s="110" customFormat="1" ht="15" customHeight="1" x14ac:dyDescent="0.2">
      <c r="A15" s="120"/>
      <c r="B15" s="119"/>
      <c r="C15" s="258" t="s">
        <v>106</v>
      </c>
      <c r="E15" s="113">
        <v>49.815043156596793</v>
      </c>
      <c r="F15" s="115">
        <v>404</v>
      </c>
      <c r="G15" s="114">
        <v>408</v>
      </c>
      <c r="H15" s="114">
        <v>409</v>
      </c>
      <c r="I15" s="114">
        <v>449</v>
      </c>
      <c r="J15" s="140">
        <v>448</v>
      </c>
      <c r="K15" s="114">
        <v>-44</v>
      </c>
      <c r="L15" s="116">
        <v>-9.8214285714285712</v>
      </c>
    </row>
    <row r="16" spans="1:17" s="110" customFormat="1" ht="15" customHeight="1" x14ac:dyDescent="0.2">
      <c r="A16" s="120"/>
      <c r="B16" s="119"/>
      <c r="C16" s="258" t="s">
        <v>107</v>
      </c>
      <c r="E16" s="113">
        <v>50.184956843403207</v>
      </c>
      <c r="F16" s="115">
        <v>407</v>
      </c>
      <c r="G16" s="114">
        <v>431</v>
      </c>
      <c r="H16" s="114">
        <v>469</v>
      </c>
      <c r="I16" s="114">
        <v>469</v>
      </c>
      <c r="J16" s="140">
        <v>459</v>
      </c>
      <c r="K16" s="114">
        <v>-52</v>
      </c>
      <c r="L16" s="116">
        <v>-11.328976034858387</v>
      </c>
    </row>
    <row r="17" spans="1:12" s="110" customFormat="1" ht="15" customHeight="1" x14ac:dyDescent="0.2">
      <c r="A17" s="120"/>
      <c r="B17" s="121" t="s">
        <v>109</v>
      </c>
      <c r="C17" s="258"/>
      <c r="E17" s="113">
        <v>46.084897683071198</v>
      </c>
      <c r="F17" s="115">
        <v>2725</v>
      </c>
      <c r="G17" s="114">
        <v>2827</v>
      </c>
      <c r="H17" s="114">
        <v>2879</v>
      </c>
      <c r="I17" s="114">
        <v>2918</v>
      </c>
      <c r="J17" s="140">
        <v>2924</v>
      </c>
      <c r="K17" s="114">
        <v>-199</v>
      </c>
      <c r="L17" s="116">
        <v>-6.8057455540355676</v>
      </c>
    </row>
    <row r="18" spans="1:12" s="110" customFormat="1" ht="15" customHeight="1" x14ac:dyDescent="0.2">
      <c r="A18" s="120"/>
      <c r="B18" s="119"/>
      <c r="C18" s="258" t="s">
        <v>106</v>
      </c>
      <c r="E18" s="113">
        <v>32.587155963302749</v>
      </c>
      <c r="F18" s="115">
        <v>888</v>
      </c>
      <c r="G18" s="114">
        <v>906</v>
      </c>
      <c r="H18" s="114">
        <v>929</v>
      </c>
      <c r="I18" s="114">
        <v>941</v>
      </c>
      <c r="J18" s="140">
        <v>932</v>
      </c>
      <c r="K18" s="114">
        <v>-44</v>
      </c>
      <c r="L18" s="116">
        <v>-4.7210300429184553</v>
      </c>
    </row>
    <row r="19" spans="1:12" s="110" customFormat="1" ht="15" customHeight="1" x14ac:dyDescent="0.2">
      <c r="A19" s="120"/>
      <c r="B19" s="119"/>
      <c r="C19" s="258" t="s">
        <v>107</v>
      </c>
      <c r="E19" s="113">
        <v>67.412844036697251</v>
      </c>
      <c r="F19" s="115">
        <v>1837</v>
      </c>
      <c r="G19" s="114">
        <v>1921</v>
      </c>
      <c r="H19" s="114">
        <v>1950</v>
      </c>
      <c r="I19" s="114">
        <v>1977</v>
      </c>
      <c r="J19" s="140">
        <v>1992</v>
      </c>
      <c r="K19" s="114">
        <v>-155</v>
      </c>
      <c r="L19" s="116">
        <v>-7.7811244979919678</v>
      </c>
    </row>
    <row r="20" spans="1:12" s="110" customFormat="1" ht="15" customHeight="1" x14ac:dyDescent="0.2">
      <c r="A20" s="120"/>
      <c r="B20" s="121" t="s">
        <v>110</v>
      </c>
      <c r="C20" s="258"/>
      <c r="E20" s="113">
        <v>21.0891256553357</v>
      </c>
      <c r="F20" s="115">
        <v>1247</v>
      </c>
      <c r="G20" s="114">
        <v>1224</v>
      </c>
      <c r="H20" s="114">
        <v>1236</v>
      </c>
      <c r="I20" s="114">
        <v>1237</v>
      </c>
      <c r="J20" s="140">
        <v>1236</v>
      </c>
      <c r="K20" s="114">
        <v>11</v>
      </c>
      <c r="L20" s="116">
        <v>0.88996763754045305</v>
      </c>
    </row>
    <row r="21" spans="1:12" s="110" customFormat="1" ht="15" customHeight="1" x14ac:dyDescent="0.2">
      <c r="A21" s="120"/>
      <c r="B21" s="119"/>
      <c r="C21" s="258" t="s">
        <v>106</v>
      </c>
      <c r="E21" s="113">
        <v>30.152365677626303</v>
      </c>
      <c r="F21" s="115">
        <v>376</v>
      </c>
      <c r="G21" s="114">
        <v>374</v>
      </c>
      <c r="H21" s="114">
        <v>386</v>
      </c>
      <c r="I21" s="114">
        <v>380</v>
      </c>
      <c r="J21" s="140">
        <v>372</v>
      </c>
      <c r="K21" s="114">
        <v>4</v>
      </c>
      <c r="L21" s="116">
        <v>1.075268817204301</v>
      </c>
    </row>
    <row r="22" spans="1:12" s="110" customFormat="1" ht="15" customHeight="1" x14ac:dyDescent="0.2">
      <c r="A22" s="120"/>
      <c r="B22" s="119"/>
      <c r="C22" s="258" t="s">
        <v>107</v>
      </c>
      <c r="E22" s="113">
        <v>69.847634322373693</v>
      </c>
      <c r="F22" s="115">
        <v>871</v>
      </c>
      <c r="G22" s="114">
        <v>850</v>
      </c>
      <c r="H22" s="114">
        <v>850</v>
      </c>
      <c r="I22" s="114">
        <v>857</v>
      </c>
      <c r="J22" s="140">
        <v>864</v>
      </c>
      <c r="K22" s="114">
        <v>7</v>
      </c>
      <c r="L22" s="116">
        <v>0.81018518518518523</v>
      </c>
    </row>
    <row r="23" spans="1:12" s="110" customFormat="1" ht="15" customHeight="1" x14ac:dyDescent="0.2">
      <c r="A23" s="120"/>
      <c r="B23" s="121" t="s">
        <v>111</v>
      </c>
      <c r="C23" s="258"/>
      <c r="E23" s="113">
        <v>19.110434635548792</v>
      </c>
      <c r="F23" s="115">
        <v>1130</v>
      </c>
      <c r="G23" s="114">
        <v>1150</v>
      </c>
      <c r="H23" s="114">
        <v>1156</v>
      </c>
      <c r="I23" s="114">
        <v>1129</v>
      </c>
      <c r="J23" s="140">
        <v>1094</v>
      </c>
      <c r="K23" s="114">
        <v>36</v>
      </c>
      <c r="L23" s="116">
        <v>3.290676416819013</v>
      </c>
    </row>
    <row r="24" spans="1:12" s="110" customFormat="1" ht="15" customHeight="1" x14ac:dyDescent="0.2">
      <c r="A24" s="120"/>
      <c r="B24" s="119"/>
      <c r="C24" s="258" t="s">
        <v>106</v>
      </c>
      <c r="E24" s="113">
        <v>50.088495575221238</v>
      </c>
      <c r="F24" s="115">
        <v>566</v>
      </c>
      <c r="G24" s="114">
        <v>583</v>
      </c>
      <c r="H24" s="114">
        <v>593</v>
      </c>
      <c r="I24" s="114">
        <v>586</v>
      </c>
      <c r="J24" s="140">
        <v>569</v>
      </c>
      <c r="K24" s="114">
        <v>-3</v>
      </c>
      <c r="L24" s="116">
        <v>-0.52724077328646746</v>
      </c>
    </row>
    <row r="25" spans="1:12" s="110" customFormat="1" ht="15" customHeight="1" x14ac:dyDescent="0.2">
      <c r="A25" s="120"/>
      <c r="B25" s="119"/>
      <c r="C25" s="258" t="s">
        <v>107</v>
      </c>
      <c r="E25" s="113">
        <v>49.911504424778762</v>
      </c>
      <c r="F25" s="115">
        <v>564</v>
      </c>
      <c r="G25" s="114">
        <v>567</v>
      </c>
      <c r="H25" s="114">
        <v>563</v>
      </c>
      <c r="I25" s="114">
        <v>543</v>
      </c>
      <c r="J25" s="140">
        <v>525</v>
      </c>
      <c r="K25" s="114">
        <v>39</v>
      </c>
      <c r="L25" s="116">
        <v>7.4285714285714288</v>
      </c>
    </row>
    <row r="26" spans="1:12" s="110" customFormat="1" ht="15" customHeight="1" x14ac:dyDescent="0.2">
      <c r="A26" s="120"/>
      <c r="C26" s="121" t="s">
        <v>187</v>
      </c>
      <c r="D26" s="110" t="s">
        <v>188</v>
      </c>
      <c r="E26" s="113">
        <v>1.5897175714527312</v>
      </c>
      <c r="F26" s="115">
        <v>94</v>
      </c>
      <c r="G26" s="114">
        <v>99</v>
      </c>
      <c r="H26" s="114">
        <v>107</v>
      </c>
      <c r="I26" s="114">
        <v>104</v>
      </c>
      <c r="J26" s="140">
        <v>94</v>
      </c>
      <c r="K26" s="114">
        <v>0</v>
      </c>
      <c r="L26" s="116">
        <v>0</v>
      </c>
    </row>
    <row r="27" spans="1:12" s="110" customFormat="1" ht="15" customHeight="1" x14ac:dyDescent="0.2">
      <c r="A27" s="120"/>
      <c r="B27" s="119"/>
      <c r="D27" s="259" t="s">
        <v>106</v>
      </c>
      <c r="E27" s="113">
        <v>38.297872340425535</v>
      </c>
      <c r="F27" s="115">
        <v>36</v>
      </c>
      <c r="G27" s="114">
        <v>37</v>
      </c>
      <c r="H27" s="114">
        <v>42</v>
      </c>
      <c r="I27" s="114">
        <v>45</v>
      </c>
      <c r="J27" s="140">
        <v>46</v>
      </c>
      <c r="K27" s="114">
        <v>-10</v>
      </c>
      <c r="L27" s="116">
        <v>-21.739130434782609</v>
      </c>
    </row>
    <row r="28" spans="1:12" s="110" customFormat="1" ht="15" customHeight="1" x14ac:dyDescent="0.2">
      <c r="A28" s="120"/>
      <c r="B28" s="119"/>
      <c r="D28" s="259" t="s">
        <v>107</v>
      </c>
      <c r="E28" s="113">
        <v>61.702127659574465</v>
      </c>
      <c r="F28" s="115">
        <v>58</v>
      </c>
      <c r="G28" s="114">
        <v>62</v>
      </c>
      <c r="H28" s="114">
        <v>65</v>
      </c>
      <c r="I28" s="114">
        <v>59</v>
      </c>
      <c r="J28" s="140">
        <v>48</v>
      </c>
      <c r="K28" s="114">
        <v>10</v>
      </c>
      <c r="L28" s="116">
        <v>20.833333333333332</v>
      </c>
    </row>
    <row r="29" spans="1:12" s="110" customFormat="1" ht="24" customHeight="1" x14ac:dyDescent="0.2">
      <c r="A29" s="604" t="s">
        <v>189</v>
      </c>
      <c r="B29" s="605"/>
      <c r="C29" s="605"/>
      <c r="D29" s="606"/>
      <c r="E29" s="113">
        <v>95.416878065279889</v>
      </c>
      <c r="F29" s="115">
        <v>5642</v>
      </c>
      <c r="G29" s="114">
        <v>5776</v>
      </c>
      <c r="H29" s="114">
        <v>5876</v>
      </c>
      <c r="I29" s="114">
        <v>5939</v>
      </c>
      <c r="J29" s="140">
        <v>5913</v>
      </c>
      <c r="K29" s="114">
        <v>-271</v>
      </c>
      <c r="L29" s="116">
        <v>-4.5831219347201086</v>
      </c>
    </row>
    <row r="30" spans="1:12" s="110" customFormat="1" ht="15" customHeight="1" x14ac:dyDescent="0.2">
      <c r="A30" s="120"/>
      <c r="B30" s="119"/>
      <c r="C30" s="258" t="s">
        <v>106</v>
      </c>
      <c r="E30" s="113">
        <v>37.663948954271532</v>
      </c>
      <c r="F30" s="115">
        <v>2125</v>
      </c>
      <c r="G30" s="114">
        <v>2165</v>
      </c>
      <c r="H30" s="114">
        <v>2208</v>
      </c>
      <c r="I30" s="114">
        <v>2261</v>
      </c>
      <c r="J30" s="140">
        <v>2228</v>
      </c>
      <c r="K30" s="114">
        <v>-103</v>
      </c>
      <c r="L30" s="116">
        <v>-4.6229802513464993</v>
      </c>
    </row>
    <row r="31" spans="1:12" s="110" customFormat="1" ht="15" customHeight="1" x14ac:dyDescent="0.2">
      <c r="A31" s="120"/>
      <c r="B31" s="119"/>
      <c r="C31" s="258" t="s">
        <v>107</v>
      </c>
      <c r="E31" s="113">
        <v>62.336051045728468</v>
      </c>
      <c r="F31" s="115">
        <v>3517</v>
      </c>
      <c r="G31" s="114">
        <v>3611</v>
      </c>
      <c r="H31" s="114">
        <v>3668</v>
      </c>
      <c r="I31" s="114">
        <v>3678</v>
      </c>
      <c r="J31" s="140">
        <v>3685</v>
      </c>
      <c r="K31" s="114">
        <v>-168</v>
      </c>
      <c r="L31" s="116">
        <v>-4.5590230664857527</v>
      </c>
    </row>
    <row r="32" spans="1:12" s="110" customFormat="1" ht="15" customHeight="1" x14ac:dyDescent="0.2">
      <c r="A32" s="120"/>
      <c r="B32" s="119" t="s">
        <v>117</v>
      </c>
      <c r="C32" s="258"/>
      <c r="E32" s="113">
        <v>4.4647387113140535</v>
      </c>
      <c r="F32" s="114">
        <v>264</v>
      </c>
      <c r="G32" s="114">
        <v>259</v>
      </c>
      <c r="H32" s="114">
        <v>266</v>
      </c>
      <c r="I32" s="114">
        <v>258</v>
      </c>
      <c r="J32" s="140">
        <v>244</v>
      </c>
      <c r="K32" s="114">
        <v>20</v>
      </c>
      <c r="L32" s="116">
        <v>8.1967213114754092</v>
      </c>
    </row>
    <row r="33" spans="1:12" s="110" customFormat="1" ht="15" customHeight="1" x14ac:dyDescent="0.2">
      <c r="A33" s="120"/>
      <c r="B33" s="119"/>
      <c r="C33" s="258" t="s">
        <v>106</v>
      </c>
      <c r="E33" s="113">
        <v>40.909090909090907</v>
      </c>
      <c r="F33" s="114">
        <v>108</v>
      </c>
      <c r="G33" s="114">
        <v>106</v>
      </c>
      <c r="H33" s="114">
        <v>108</v>
      </c>
      <c r="I33" s="114">
        <v>93</v>
      </c>
      <c r="J33" s="140">
        <v>93</v>
      </c>
      <c r="K33" s="114">
        <v>15</v>
      </c>
      <c r="L33" s="116">
        <v>16.129032258064516</v>
      </c>
    </row>
    <row r="34" spans="1:12" s="110" customFormat="1" ht="15" customHeight="1" x14ac:dyDescent="0.2">
      <c r="A34" s="120"/>
      <c r="B34" s="119"/>
      <c r="C34" s="258" t="s">
        <v>107</v>
      </c>
      <c r="E34" s="113">
        <v>59.090909090909093</v>
      </c>
      <c r="F34" s="114">
        <v>156</v>
      </c>
      <c r="G34" s="114">
        <v>153</v>
      </c>
      <c r="H34" s="114">
        <v>158</v>
      </c>
      <c r="I34" s="114">
        <v>165</v>
      </c>
      <c r="J34" s="140">
        <v>151</v>
      </c>
      <c r="K34" s="114">
        <v>5</v>
      </c>
      <c r="L34" s="116">
        <v>3.3112582781456954</v>
      </c>
    </row>
    <row r="35" spans="1:12" s="110" customFormat="1" ht="24" customHeight="1" x14ac:dyDescent="0.2">
      <c r="A35" s="604" t="s">
        <v>192</v>
      </c>
      <c r="B35" s="605"/>
      <c r="C35" s="605"/>
      <c r="D35" s="606"/>
      <c r="E35" s="113">
        <v>13.580246913580247</v>
      </c>
      <c r="F35" s="114">
        <v>803</v>
      </c>
      <c r="G35" s="114">
        <v>805</v>
      </c>
      <c r="H35" s="114">
        <v>837</v>
      </c>
      <c r="I35" s="114">
        <v>909</v>
      </c>
      <c r="J35" s="114">
        <v>896</v>
      </c>
      <c r="K35" s="318">
        <v>-93</v>
      </c>
      <c r="L35" s="319">
        <v>-10.379464285714286</v>
      </c>
    </row>
    <row r="36" spans="1:12" s="110" customFormat="1" ht="15" customHeight="1" x14ac:dyDescent="0.2">
      <c r="A36" s="120"/>
      <c r="B36" s="119"/>
      <c r="C36" s="258" t="s">
        <v>106</v>
      </c>
      <c r="E36" s="113">
        <v>36.986301369863014</v>
      </c>
      <c r="F36" s="114">
        <v>297</v>
      </c>
      <c r="G36" s="114">
        <v>292</v>
      </c>
      <c r="H36" s="114">
        <v>302</v>
      </c>
      <c r="I36" s="114">
        <v>338</v>
      </c>
      <c r="J36" s="114">
        <v>336</v>
      </c>
      <c r="K36" s="318">
        <v>-39</v>
      </c>
      <c r="L36" s="116">
        <v>-11.607142857142858</v>
      </c>
    </row>
    <row r="37" spans="1:12" s="110" customFormat="1" ht="15" customHeight="1" x14ac:dyDescent="0.2">
      <c r="A37" s="120"/>
      <c r="B37" s="119"/>
      <c r="C37" s="258" t="s">
        <v>107</v>
      </c>
      <c r="E37" s="113">
        <v>63.013698630136986</v>
      </c>
      <c r="F37" s="114">
        <v>506</v>
      </c>
      <c r="G37" s="114">
        <v>513</v>
      </c>
      <c r="H37" s="114">
        <v>535</v>
      </c>
      <c r="I37" s="114">
        <v>571</v>
      </c>
      <c r="J37" s="140">
        <v>560</v>
      </c>
      <c r="K37" s="114">
        <v>-54</v>
      </c>
      <c r="L37" s="116">
        <v>-9.6428571428571423</v>
      </c>
    </row>
    <row r="38" spans="1:12" s="110" customFormat="1" ht="15" customHeight="1" x14ac:dyDescent="0.2">
      <c r="A38" s="120"/>
      <c r="B38" s="119" t="s">
        <v>328</v>
      </c>
      <c r="C38" s="258"/>
      <c r="E38" s="113">
        <v>65.19533231861999</v>
      </c>
      <c r="F38" s="114">
        <v>3855</v>
      </c>
      <c r="G38" s="114">
        <v>3945</v>
      </c>
      <c r="H38" s="114">
        <v>3999</v>
      </c>
      <c r="I38" s="114">
        <v>3971</v>
      </c>
      <c r="J38" s="140">
        <v>3957</v>
      </c>
      <c r="K38" s="114">
        <v>-102</v>
      </c>
      <c r="L38" s="116">
        <v>-2.5777103866565581</v>
      </c>
    </row>
    <row r="39" spans="1:12" s="110" customFormat="1" ht="15" customHeight="1" x14ac:dyDescent="0.2">
      <c r="A39" s="120"/>
      <c r="B39" s="119"/>
      <c r="C39" s="258" t="s">
        <v>106</v>
      </c>
      <c r="E39" s="113">
        <v>37.53566796368353</v>
      </c>
      <c r="F39" s="115">
        <v>1447</v>
      </c>
      <c r="G39" s="114">
        <v>1474</v>
      </c>
      <c r="H39" s="114">
        <v>1502</v>
      </c>
      <c r="I39" s="114">
        <v>1496</v>
      </c>
      <c r="J39" s="140">
        <v>1472</v>
      </c>
      <c r="K39" s="114">
        <v>-25</v>
      </c>
      <c r="L39" s="116">
        <v>-1.6983695652173914</v>
      </c>
    </row>
    <row r="40" spans="1:12" s="110" customFormat="1" ht="15" customHeight="1" x14ac:dyDescent="0.2">
      <c r="A40" s="120"/>
      <c r="B40" s="119"/>
      <c r="C40" s="258" t="s">
        <v>107</v>
      </c>
      <c r="E40" s="113">
        <v>62.46433203631647</v>
      </c>
      <c r="F40" s="115">
        <v>2408</v>
      </c>
      <c r="G40" s="114">
        <v>2471</v>
      </c>
      <c r="H40" s="114">
        <v>2497</v>
      </c>
      <c r="I40" s="114">
        <v>2475</v>
      </c>
      <c r="J40" s="140">
        <v>2485</v>
      </c>
      <c r="K40" s="114">
        <v>-77</v>
      </c>
      <c r="L40" s="116">
        <v>-3.0985915492957745</v>
      </c>
    </row>
    <row r="41" spans="1:12" s="110" customFormat="1" ht="15" customHeight="1" x14ac:dyDescent="0.2">
      <c r="A41" s="120"/>
      <c r="B41" s="320" t="s">
        <v>516</v>
      </c>
      <c r="C41" s="258"/>
      <c r="E41" s="113">
        <v>6.7816675122611194</v>
      </c>
      <c r="F41" s="115">
        <v>401</v>
      </c>
      <c r="G41" s="114">
        <v>391</v>
      </c>
      <c r="H41" s="114">
        <v>386</v>
      </c>
      <c r="I41" s="114">
        <v>372</v>
      </c>
      <c r="J41" s="140">
        <v>328</v>
      </c>
      <c r="K41" s="114">
        <v>73</v>
      </c>
      <c r="L41" s="116">
        <v>22.256097560975611</v>
      </c>
    </row>
    <row r="42" spans="1:12" s="110" customFormat="1" ht="15" customHeight="1" x14ac:dyDescent="0.2">
      <c r="A42" s="120"/>
      <c r="B42" s="119"/>
      <c r="C42" s="268" t="s">
        <v>106</v>
      </c>
      <c r="D42" s="182"/>
      <c r="E42" s="113">
        <v>40.897755610972567</v>
      </c>
      <c r="F42" s="115">
        <v>164</v>
      </c>
      <c r="G42" s="114">
        <v>163</v>
      </c>
      <c r="H42" s="114">
        <v>163</v>
      </c>
      <c r="I42" s="114">
        <v>164</v>
      </c>
      <c r="J42" s="140">
        <v>142</v>
      </c>
      <c r="K42" s="114">
        <v>22</v>
      </c>
      <c r="L42" s="116">
        <v>15.492957746478874</v>
      </c>
    </row>
    <row r="43" spans="1:12" s="110" customFormat="1" ht="15" customHeight="1" x14ac:dyDescent="0.2">
      <c r="A43" s="120"/>
      <c r="B43" s="119"/>
      <c r="C43" s="268" t="s">
        <v>107</v>
      </c>
      <c r="D43" s="182"/>
      <c r="E43" s="113">
        <v>59.102244389027433</v>
      </c>
      <c r="F43" s="115">
        <v>237</v>
      </c>
      <c r="G43" s="114">
        <v>228</v>
      </c>
      <c r="H43" s="114">
        <v>223</v>
      </c>
      <c r="I43" s="114">
        <v>208</v>
      </c>
      <c r="J43" s="140">
        <v>186</v>
      </c>
      <c r="K43" s="114">
        <v>51</v>
      </c>
      <c r="L43" s="116">
        <v>27.419354838709676</v>
      </c>
    </row>
    <row r="44" spans="1:12" s="110" customFormat="1" ht="15" customHeight="1" x14ac:dyDescent="0.2">
      <c r="A44" s="120"/>
      <c r="B44" s="119" t="s">
        <v>205</v>
      </c>
      <c r="C44" s="268"/>
      <c r="D44" s="182"/>
      <c r="E44" s="113">
        <v>14.442753255538644</v>
      </c>
      <c r="F44" s="115">
        <v>854</v>
      </c>
      <c r="G44" s="114">
        <v>899</v>
      </c>
      <c r="H44" s="114">
        <v>927</v>
      </c>
      <c r="I44" s="114">
        <v>950</v>
      </c>
      <c r="J44" s="140">
        <v>980</v>
      </c>
      <c r="K44" s="114">
        <v>-126</v>
      </c>
      <c r="L44" s="116">
        <v>-12.857142857142858</v>
      </c>
    </row>
    <row r="45" spans="1:12" s="110" customFormat="1" ht="15" customHeight="1" x14ac:dyDescent="0.2">
      <c r="A45" s="120"/>
      <c r="B45" s="119"/>
      <c r="C45" s="268" t="s">
        <v>106</v>
      </c>
      <c r="D45" s="182"/>
      <c r="E45" s="113">
        <v>38.17330210772834</v>
      </c>
      <c r="F45" s="115">
        <v>326</v>
      </c>
      <c r="G45" s="114">
        <v>342</v>
      </c>
      <c r="H45" s="114">
        <v>350</v>
      </c>
      <c r="I45" s="114">
        <v>358</v>
      </c>
      <c r="J45" s="140">
        <v>371</v>
      </c>
      <c r="K45" s="114">
        <v>-45</v>
      </c>
      <c r="L45" s="116">
        <v>-12.129380053908356</v>
      </c>
    </row>
    <row r="46" spans="1:12" s="110" customFormat="1" ht="15" customHeight="1" x14ac:dyDescent="0.2">
      <c r="A46" s="123"/>
      <c r="B46" s="124"/>
      <c r="C46" s="260" t="s">
        <v>107</v>
      </c>
      <c r="D46" s="261"/>
      <c r="E46" s="125">
        <v>61.82669789227166</v>
      </c>
      <c r="F46" s="143">
        <v>528</v>
      </c>
      <c r="G46" s="144">
        <v>557</v>
      </c>
      <c r="H46" s="144">
        <v>577</v>
      </c>
      <c r="I46" s="144">
        <v>592</v>
      </c>
      <c r="J46" s="145">
        <v>609</v>
      </c>
      <c r="K46" s="144">
        <v>-81</v>
      </c>
      <c r="L46" s="146">
        <v>-13.300492610837438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5913</v>
      </c>
      <c r="E11" s="114">
        <v>6040</v>
      </c>
      <c r="F11" s="114">
        <v>6149</v>
      </c>
      <c r="G11" s="114">
        <v>6202</v>
      </c>
      <c r="H11" s="140">
        <v>6161</v>
      </c>
      <c r="I11" s="115">
        <v>-248</v>
      </c>
      <c r="J11" s="116">
        <v>-4.0253205648433692</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10.451547437848808</v>
      </c>
      <c r="D14" s="115">
        <v>618</v>
      </c>
      <c r="E14" s="114">
        <v>604</v>
      </c>
      <c r="F14" s="114">
        <v>660</v>
      </c>
      <c r="G14" s="114">
        <v>658</v>
      </c>
      <c r="H14" s="140">
        <v>633</v>
      </c>
      <c r="I14" s="115">
        <v>-15</v>
      </c>
      <c r="J14" s="116">
        <v>-2.3696682464454977</v>
      </c>
      <c r="K14" s="110"/>
      <c r="L14" s="110"/>
      <c r="M14" s="110"/>
      <c r="N14" s="110"/>
      <c r="O14" s="110"/>
    </row>
    <row r="15" spans="1:15" s="110" customFormat="1" ht="24.95" customHeight="1" x14ac:dyDescent="0.2">
      <c r="A15" s="193" t="s">
        <v>216</v>
      </c>
      <c r="B15" s="199" t="s">
        <v>217</v>
      </c>
      <c r="C15" s="113">
        <v>5.2595974970404198</v>
      </c>
      <c r="D15" s="115">
        <v>311</v>
      </c>
      <c r="E15" s="114">
        <v>306</v>
      </c>
      <c r="F15" s="114">
        <v>334</v>
      </c>
      <c r="G15" s="114">
        <v>343</v>
      </c>
      <c r="H15" s="140">
        <v>306</v>
      </c>
      <c r="I15" s="115">
        <v>5</v>
      </c>
      <c r="J15" s="116">
        <v>1.6339869281045751</v>
      </c>
    </row>
    <row r="16" spans="1:15" s="287" customFormat="1" ht="24.95" customHeight="1" x14ac:dyDescent="0.2">
      <c r="A16" s="193" t="s">
        <v>218</v>
      </c>
      <c r="B16" s="199" t="s">
        <v>141</v>
      </c>
      <c r="C16" s="113">
        <v>3.8559107052257735</v>
      </c>
      <c r="D16" s="115">
        <v>228</v>
      </c>
      <c r="E16" s="114">
        <v>219</v>
      </c>
      <c r="F16" s="114">
        <v>243</v>
      </c>
      <c r="G16" s="114">
        <v>242</v>
      </c>
      <c r="H16" s="140">
        <v>253</v>
      </c>
      <c r="I16" s="115">
        <v>-25</v>
      </c>
      <c r="J16" s="116">
        <v>-9.8814229249011856</v>
      </c>
      <c r="K16" s="110"/>
      <c r="L16" s="110"/>
      <c r="M16" s="110"/>
      <c r="N16" s="110"/>
      <c r="O16" s="110"/>
    </row>
    <row r="17" spans="1:15" s="110" customFormat="1" ht="24.95" customHeight="1" x14ac:dyDescent="0.2">
      <c r="A17" s="193" t="s">
        <v>142</v>
      </c>
      <c r="B17" s="199" t="s">
        <v>220</v>
      </c>
      <c r="C17" s="113">
        <v>1.3360392355826145</v>
      </c>
      <c r="D17" s="115">
        <v>79</v>
      </c>
      <c r="E17" s="114">
        <v>79</v>
      </c>
      <c r="F17" s="114">
        <v>83</v>
      </c>
      <c r="G17" s="114">
        <v>73</v>
      </c>
      <c r="H17" s="140">
        <v>74</v>
      </c>
      <c r="I17" s="115">
        <v>5</v>
      </c>
      <c r="J17" s="116">
        <v>6.756756756756757</v>
      </c>
    </row>
    <row r="18" spans="1:15" s="287" customFormat="1" ht="24.95" customHeight="1" x14ac:dyDescent="0.2">
      <c r="A18" s="201" t="s">
        <v>144</v>
      </c>
      <c r="B18" s="202" t="s">
        <v>145</v>
      </c>
      <c r="C18" s="113" t="s">
        <v>513</v>
      </c>
      <c r="D18" s="115" t="s">
        <v>513</v>
      </c>
      <c r="E18" s="114" t="s">
        <v>513</v>
      </c>
      <c r="F18" s="114">
        <v>286</v>
      </c>
      <c r="G18" s="114">
        <v>286</v>
      </c>
      <c r="H18" s="140">
        <v>295</v>
      </c>
      <c r="I18" s="115" t="s">
        <v>513</v>
      </c>
      <c r="J18" s="116" t="s">
        <v>513</v>
      </c>
      <c r="K18" s="110"/>
      <c r="L18" s="110"/>
      <c r="M18" s="110"/>
      <c r="N18" s="110"/>
      <c r="O18" s="110"/>
    </row>
    <row r="19" spans="1:15" s="110" customFormat="1" ht="24.95" customHeight="1" x14ac:dyDescent="0.2">
      <c r="A19" s="193" t="s">
        <v>146</v>
      </c>
      <c r="B19" s="199" t="s">
        <v>147</v>
      </c>
      <c r="C19" s="113">
        <v>16.996448503297817</v>
      </c>
      <c r="D19" s="115">
        <v>1005</v>
      </c>
      <c r="E19" s="114">
        <v>1056</v>
      </c>
      <c r="F19" s="114">
        <v>1031</v>
      </c>
      <c r="G19" s="114">
        <v>1035</v>
      </c>
      <c r="H19" s="140">
        <v>1062</v>
      </c>
      <c r="I19" s="115">
        <v>-57</v>
      </c>
      <c r="J19" s="116">
        <v>-5.3672316384180787</v>
      </c>
    </row>
    <row r="20" spans="1:15" s="287" customFormat="1" ht="24.95" customHeight="1" x14ac:dyDescent="0.2">
      <c r="A20" s="193" t="s">
        <v>148</v>
      </c>
      <c r="B20" s="199" t="s">
        <v>149</v>
      </c>
      <c r="C20" s="113">
        <v>3.5345848131236259</v>
      </c>
      <c r="D20" s="115">
        <v>209</v>
      </c>
      <c r="E20" s="114">
        <v>216</v>
      </c>
      <c r="F20" s="114">
        <v>209</v>
      </c>
      <c r="G20" s="114">
        <v>208</v>
      </c>
      <c r="H20" s="140">
        <v>194</v>
      </c>
      <c r="I20" s="115">
        <v>15</v>
      </c>
      <c r="J20" s="116">
        <v>7.731958762886598</v>
      </c>
      <c r="K20" s="110"/>
      <c r="L20" s="110"/>
      <c r="M20" s="110"/>
      <c r="N20" s="110"/>
      <c r="O20" s="110"/>
    </row>
    <row r="21" spans="1:15" s="110" customFormat="1" ht="24.95" customHeight="1" x14ac:dyDescent="0.2">
      <c r="A21" s="201" t="s">
        <v>150</v>
      </c>
      <c r="B21" s="202" t="s">
        <v>151</v>
      </c>
      <c r="C21" s="113">
        <v>13.123625909014036</v>
      </c>
      <c r="D21" s="115">
        <v>776</v>
      </c>
      <c r="E21" s="114">
        <v>843</v>
      </c>
      <c r="F21" s="114">
        <v>856</v>
      </c>
      <c r="G21" s="114">
        <v>848</v>
      </c>
      <c r="H21" s="140">
        <v>824</v>
      </c>
      <c r="I21" s="115">
        <v>-48</v>
      </c>
      <c r="J21" s="116">
        <v>-5.825242718446602</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1.7926602401488245</v>
      </c>
      <c r="D23" s="115">
        <v>106</v>
      </c>
      <c r="E23" s="114">
        <v>106</v>
      </c>
      <c r="F23" s="114">
        <v>109</v>
      </c>
      <c r="G23" s="114">
        <v>108</v>
      </c>
      <c r="H23" s="140">
        <v>105</v>
      </c>
      <c r="I23" s="115">
        <v>1</v>
      </c>
      <c r="J23" s="116">
        <v>0.95238095238095233</v>
      </c>
    </row>
    <row r="24" spans="1:15" s="110" customFormat="1" ht="24.95" customHeight="1" x14ac:dyDescent="0.2">
      <c r="A24" s="193" t="s">
        <v>156</v>
      </c>
      <c r="B24" s="199" t="s">
        <v>221</v>
      </c>
      <c r="C24" s="113">
        <v>14.442753255538644</v>
      </c>
      <c r="D24" s="115">
        <v>854</v>
      </c>
      <c r="E24" s="114">
        <v>846</v>
      </c>
      <c r="F24" s="114">
        <v>868</v>
      </c>
      <c r="G24" s="114">
        <v>960</v>
      </c>
      <c r="H24" s="140">
        <v>1020</v>
      </c>
      <c r="I24" s="115">
        <v>-166</v>
      </c>
      <c r="J24" s="116">
        <v>-16.274509803921568</v>
      </c>
    </row>
    <row r="25" spans="1:15" s="110" customFormat="1" ht="24.95" customHeight="1" x14ac:dyDescent="0.2">
      <c r="A25" s="193" t="s">
        <v>222</v>
      </c>
      <c r="B25" s="204" t="s">
        <v>159</v>
      </c>
      <c r="C25" s="113" t="s">
        <v>513</v>
      </c>
      <c r="D25" s="115" t="s">
        <v>513</v>
      </c>
      <c r="E25" s="114">
        <v>246</v>
      </c>
      <c r="F25" s="114">
        <v>247</v>
      </c>
      <c r="G25" s="114">
        <v>240</v>
      </c>
      <c r="H25" s="140">
        <v>240</v>
      </c>
      <c r="I25" s="115" t="s">
        <v>513</v>
      </c>
      <c r="J25" s="116" t="s">
        <v>513</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2.1816336884830037</v>
      </c>
      <c r="D27" s="115">
        <v>129</v>
      </c>
      <c r="E27" s="114">
        <v>120</v>
      </c>
      <c r="F27" s="114">
        <v>126</v>
      </c>
      <c r="G27" s="114">
        <v>119</v>
      </c>
      <c r="H27" s="140">
        <v>100</v>
      </c>
      <c r="I27" s="115">
        <v>29</v>
      </c>
      <c r="J27" s="116">
        <v>29</v>
      </c>
    </row>
    <row r="28" spans="1:15" s="110" customFormat="1" ht="24.95" customHeight="1" x14ac:dyDescent="0.2">
      <c r="A28" s="193" t="s">
        <v>163</v>
      </c>
      <c r="B28" s="199" t="s">
        <v>164</v>
      </c>
      <c r="C28" s="113">
        <v>1.9448672416708945</v>
      </c>
      <c r="D28" s="115">
        <v>115</v>
      </c>
      <c r="E28" s="114">
        <v>121</v>
      </c>
      <c r="F28" s="114">
        <v>121</v>
      </c>
      <c r="G28" s="114">
        <v>117</v>
      </c>
      <c r="H28" s="140">
        <v>117</v>
      </c>
      <c r="I28" s="115">
        <v>-2</v>
      </c>
      <c r="J28" s="116">
        <v>-1.7094017094017093</v>
      </c>
    </row>
    <row r="29" spans="1:15" s="110" customFormat="1" ht="24.95" customHeight="1" x14ac:dyDescent="0.2">
      <c r="A29" s="193">
        <v>86</v>
      </c>
      <c r="B29" s="199" t="s">
        <v>165</v>
      </c>
      <c r="C29" s="113">
        <v>5.8515136140706918</v>
      </c>
      <c r="D29" s="115">
        <v>346</v>
      </c>
      <c r="E29" s="114">
        <v>347</v>
      </c>
      <c r="F29" s="114">
        <v>336</v>
      </c>
      <c r="G29" s="114">
        <v>344</v>
      </c>
      <c r="H29" s="140">
        <v>347</v>
      </c>
      <c r="I29" s="115">
        <v>-1</v>
      </c>
      <c r="J29" s="116">
        <v>-0.28818443804034583</v>
      </c>
    </row>
    <row r="30" spans="1:15" s="110" customFormat="1" ht="24.95" customHeight="1" x14ac:dyDescent="0.2">
      <c r="A30" s="193">
        <v>87.88</v>
      </c>
      <c r="B30" s="204" t="s">
        <v>166</v>
      </c>
      <c r="C30" s="113">
        <v>5.5470996110265514</v>
      </c>
      <c r="D30" s="115">
        <v>328</v>
      </c>
      <c r="E30" s="114">
        <v>340</v>
      </c>
      <c r="F30" s="114">
        <v>360</v>
      </c>
      <c r="G30" s="114">
        <v>344</v>
      </c>
      <c r="H30" s="140">
        <v>334</v>
      </c>
      <c r="I30" s="115">
        <v>-6</v>
      </c>
      <c r="J30" s="116">
        <v>-1.7964071856287425</v>
      </c>
    </row>
    <row r="31" spans="1:15" s="110" customFormat="1" ht="24.95" customHeight="1" x14ac:dyDescent="0.2">
      <c r="A31" s="193" t="s">
        <v>167</v>
      </c>
      <c r="B31" s="199" t="s">
        <v>168</v>
      </c>
      <c r="C31" s="113">
        <v>11.466260781329275</v>
      </c>
      <c r="D31" s="115">
        <v>678</v>
      </c>
      <c r="E31" s="114">
        <v>696</v>
      </c>
      <c r="F31" s="114">
        <v>716</v>
      </c>
      <c r="G31" s="114">
        <v>732</v>
      </c>
      <c r="H31" s="140">
        <v>696</v>
      </c>
      <c r="I31" s="115">
        <v>-18</v>
      </c>
      <c r="J31" s="116">
        <v>-2.5862068965517242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81.887366818873673</v>
      </c>
      <c r="D36" s="143">
        <v>4842</v>
      </c>
      <c r="E36" s="144">
        <v>5002</v>
      </c>
      <c r="F36" s="144">
        <v>5043</v>
      </c>
      <c r="G36" s="144">
        <v>5104</v>
      </c>
      <c r="H36" s="145">
        <v>5080</v>
      </c>
      <c r="I36" s="143">
        <v>-238</v>
      </c>
      <c r="J36" s="146">
        <v>-4.6850393700787398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5913</v>
      </c>
      <c r="F11" s="264">
        <v>6040</v>
      </c>
      <c r="G11" s="264">
        <v>6149</v>
      </c>
      <c r="H11" s="264">
        <v>6202</v>
      </c>
      <c r="I11" s="265">
        <v>6161</v>
      </c>
      <c r="J11" s="263">
        <v>-248</v>
      </c>
      <c r="K11" s="266">
        <v>-4.0253205648433692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45.746659901911045</v>
      </c>
      <c r="E13" s="115">
        <v>2705</v>
      </c>
      <c r="F13" s="114">
        <v>2776</v>
      </c>
      <c r="G13" s="114">
        <v>2835</v>
      </c>
      <c r="H13" s="114">
        <v>2912</v>
      </c>
      <c r="I13" s="140">
        <v>2928</v>
      </c>
      <c r="J13" s="115">
        <v>-223</v>
      </c>
      <c r="K13" s="116">
        <v>-7.6161202185792352</v>
      </c>
    </row>
    <row r="14" spans="1:15" ht="15.95" customHeight="1" x14ac:dyDescent="0.2">
      <c r="A14" s="306" t="s">
        <v>230</v>
      </c>
      <c r="B14" s="307"/>
      <c r="C14" s="308"/>
      <c r="D14" s="113">
        <v>40.842212075088788</v>
      </c>
      <c r="E14" s="115">
        <v>2415</v>
      </c>
      <c r="F14" s="114">
        <v>2489</v>
      </c>
      <c r="G14" s="114">
        <v>2519</v>
      </c>
      <c r="H14" s="114">
        <v>2487</v>
      </c>
      <c r="I14" s="140">
        <v>2471</v>
      </c>
      <c r="J14" s="115">
        <v>-56</v>
      </c>
      <c r="K14" s="116">
        <v>-2.2662889518413598</v>
      </c>
    </row>
    <row r="15" spans="1:15" ht="15.95" customHeight="1" x14ac:dyDescent="0.2">
      <c r="A15" s="306" t="s">
        <v>231</v>
      </c>
      <c r="B15" s="307"/>
      <c r="C15" s="308"/>
      <c r="D15" s="113">
        <v>4.7015051581261629</v>
      </c>
      <c r="E15" s="115">
        <v>278</v>
      </c>
      <c r="F15" s="114">
        <v>262</v>
      </c>
      <c r="G15" s="114">
        <v>276</v>
      </c>
      <c r="H15" s="114">
        <v>285</v>
      </c>
      <c r="I15" s="140">
        <v>256</v>
      </c>
      <c r="J15" s="115">
        <v>22</v>
      </c>
      <c r="K15" s="116">
        <v>8.59375</v>
      </c>
    </row>
    <row r="16" spans="1:15" ht="15.95" customHeight="1" x14ac:dyDescent="0.2">
      <c r="A16" s="306" t="s">
        <v>232</v>
      </c>
      <c r="B16" s="307"/>
      <c r="C16" s="308"/>
      <c r="D16" s="113">
        <v>3.9235582614578046</v>
      </c>
      <c r="E16" s="115">
        <v>232</v>
      </c>
      <c r="F16" s="114">
        <v>226</v>
      </c>
      <c r="G16" s="114">
        <v>222</v>
      </c>
      <c r="H16" s="114">
        <v>216</v>
      </c>
      <c r="I16" s="140">
        <v>215</v>
      </c>
      <c r="J16" s="115">
        <v>17</v>
      </c>
      <c r="K16" s="116">
        <v>7.9069767441860463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1.6911889058007779</v>
      </c>
      <c r="E18" s="115">
        <v>100</v>
      </c>
      <c r="F18" s="114">
        <v>95</v>
      </c>
      <c r="G18" s="114">
        <v>93</v>
      </c>
      <c r="H18" s="114">
        <v>88</v>
      </c>
      <c r="I18" s="140">
        <v>85</v>
      </c>
      <c r="J18" s="115">
        <v>15</v>
      </c>
      <c r="K18" s="116">
        <v>17.647058823529413</v>
      </c>
    </row>
    <row r="19" spans="1:11" ht="14.1" customHeight="1" x14ac:dyDescent="0.2">
      <c r="A19" s="306" t="s">
        <v>235</v>
      </c>
      <c r="B19" s="307" t="s">
        <v>236</v>
      </c>
      <c r="C19" s="308"/>
      <c r="D19" s="113">
        <v>1.1330965668865212</v>
      </c>
      <c r="E19" s="115">
        <v>67</v>
      </c>
      <c r="F19" s="114">
        <v>67</v>
      </c>
      <c r="G19" s="114">
        <v>65</v>
      </c>
      <c r="H19" s="114">
        <v>61</v>
      </c>
      <c r="I19" s="140">
        <v>60</v>
      </c>
      <c r="J19" s="115">
        <v>7</v>
      </c>
      <c r="K19" s="116">
        <v>11.666666666666666</v>
      </c>
    </row>
    <row r="20" spans="1:11" ht="14.1" customHeight="1" x14ac:dyDescent="0.2">
      <c r="A20" s="306">
        <v>12</v>
      </c>
      <c r="B20" s="307" t="s">
        <v>237</v>
      </c>
      <c r="C20" s="308"/>
      <c r="D20" s="113">
        <v>1.0992727887705056</v>
      </c>
      <c r="E20" s="115">
        <v>65</v>
      </c>
      <c r="F20" s="114">
        <v>69</v>
      </c>
      <c r="G20" s="114">
        <v>82</v>
      </c>
      <c r="H20" s="114">
        <v>78</v>
      </c>
      <c r="I20" s="140">
        <v>72</v>
      </c>
      <c r="J20" s="115">
        <v>-7</v>
      </c>
      <c r="K20" s="116">
        <v>-9.7222222222222214</v>
      </c>
    </row>
    <row r="21" spans="1:11" ht="14.1" customHeight="1" x14ac:dyDescent="0.2">
      <c r="A21" s="306">
        <v>21</v>
      </c>
      <c r="B21" s="307" t="s">
        <v>238</v>
      </c>
      <c r="C21" s="308"/>
      <c r="D21" s="113">
        <v>0.18603077963808556</v>
      </c>
      <c r="E21" s="115">
        <v>11</v>
      </c>
      <c r="F21" s="114">
        <v>12</v>
      </c>
      <c r="G21" s="114">
        <v>11</v>
      </c>
      <c r="H21" s="114">
        <v>6</v>
      </c>
      <c r="I21" s="140">
        <v>6</v>
      </c>
      <c r="J21" s="115">
        <v>5</v>
      </c>
      <c r="K21" s="116">
        <v>83.333333333333329</v>
      </c>
    </row>
    <row r="22" spans="1:11" ht="14.1" customHeight="1" x14ac:dyDescent="0.2">
      <c r="A22" s="306">
        <v>22</v>
      </c>
      <c r="B22" s="307" t="s">
        <v>239</v>
      </c>
      <c r="C22" s="308"/>
      <c r="D22" s="113">
        <v>0.62573989514628781</v>
      </c>
      <c r="E22" s="115">
        <v>37</v>
      </c>
      <c r="F22" s="114">
        <v>33</v>
      </c>
      <c r="G22" s="114">
        <v>32</v>
      </c>
      <c r="H22" s="114">
        <v>26</v>
      </c>
      <c r="I22" s="140">
        <v>27</v>
      </c>
      <c r="J22" s="115">
        <v>10</v>
      </c>
      <c r="K22" s="116">
        <v>37.037037037037038</v>
      </c>
    </row>
    <row r="23" spans="1:11" ht="14.1" customHeight="1" x14ac:dyDescent="0.2">
      <c r="A23" s="306">
        <v>23</v>
      </c>
      <c r="B23" s="307" t="s">
        <v>240</v>
      </c>
      <c r="C23" s="308"/>
      <c r="D23" s="113">
        <v>0.64265178420429558</v>
      </c>
      <c r="E23" s="115">
        <v>38</v>
      </c>
      <c r="F23" s="114">
        <v>41</v>
      </c>
      <c r="G23" s="114">
        <v>43</v>
      </c>
      <c r="H23" s="114">
        <v>44</v>
      </c>
      <c r="I23" s="140">
        <v>41</v>
      </c>
      <c r="J23" s="115">
        <v>-3</v>
      </c>
      <c r="K23" s="116">
        <v>-7.3170731707317076</v>
      </c>
    </row>
    <row r="24" spans="1:11" ht="14.1" customHeight="1" x14ac:dyDescent="0.2">
      <c r="A24" s="306">
        <v>24</v>
      </c>
      <c r="B24" s="307" t="s">
        <v>241</v>
      </c>
      <c r="C24" s="308"/>
      <c r="D24" s="113">
        <v>0.72721122949433448</v>
      </c>
      <c r="E24" s="115">
        <v>43</v>
      </c>
      <c r="F24" s="114">
        <v>42</v>
      </c>
      <c r="G24" s="114">
        <v>54</v>
      </c>
      <c r="H24" s="114">
        <v>52</v>
      </c>
      <c r="I24" s="140">
        <v>51</v>
      </c>
      <c r="J24" s="115">
        <v>-8</v>
      </c>
      <c r="K24" s="116">
        <v>-15.686274509803921</v>
      </c>
    </row>
    <row r="25" spans="1:11" ht="14.1" customHeight="1" x14ac:dyDescent="0.2">
      <c r="A25" s="306">
        <v>25</v>
      </c>
      <c r="B25" s="307" t="s">
        <v>242</v>
      </c>
      <c r="C25" s="308"/>
      <c r="D25" s="113">
        <v>1.2007441231185523</v>
      </c>
      <c r="E25" s="115">
        <v>71</v>
      </c>
      <c r="F25" s="114">
        <v>69</v>
      </c>
      <c r="G25" s="114">
        <v>69</v>
      </c>
      <c r="H25" s="114">
        <v>66</v>
      </c>
      <c r="I25" s="140">
        <v>66</v>
      </c>
      <c r="J25" s="115">
        <v>5</v>
      </c>
      <c r="K25" s="116">
        <v>7.5757575757575761</v>
      </c>
    </row>
    <row r="26" spans="1:11" ht="14.1" customHeight="1" x14ac:dyDescent="0.2">
      <c r="A26" s="306">
        <v>26</v>
      </c>
      <c r="B26" s="307" t="s">
        <v>243</v>
      </c>
      <c r="C26" s="308"/>
      <c r="D26" s="113">
        <v>0.55809233891425669</v>
      </c>
      <c r="E26" s="115">
        <v>33</v>
      </c>
      <c r="F26" s="114">
        <v>35</v>
      </c>
      <c r="G26" s="114">
        <v>36</v>
      </c>
      <c r="H26" s="114">
        <v>38</v>
      </c>
      <c r="I26" s="140">
        <v>40</v>
      </c>
      <c r="J26" s="115">
        <v>-7</v>
      </c>
      <c r="K26" s="116">
        <v>-17.5</v>
      </c>
    </row>
    <row r="27" spans="1:11" ht="14.1" customHeight="1" x14ac:dyDescent="0.2">
      <c r="A27" s="306">
        <v>27</v>
      </c>
      <c r="B27" s="307" t="s">
        <v>244</v>
      </c>
      <c r="C27" s="308"/>
      <c r="D27" s="113">
        <v>0.54118044985624891</v>
      </c>
      <c r="E27" s="115">
        <v>32</v>
      </c>
      <c r="F27" s="114">
        <v>33</v>
      </c>
      <c r="G27" s="114">
        <v>38</v>
      </c>
      <c r="H27" s="114">
        <v>36</v>
      </c>
      <c r="I27" s="140">
        <v>35</v>
      </c>
      <c r="J27" s="115">
        <v>-3</v>
      </c>
      <c r="K27" s="116">
        <v>-8.5714285714285712</v>
      </c>
    </row>
    <row r="28" spans="1:11" ht="14.1" customHeight="1" x14ac:dyDescent="0.2">
      <c r="A28" s="306">
        <v>28</v>
      </c>
      <c r="B28" s="307" t="s">
        <v>245</v>
      </c>
      <c r="C28" s="308"/>
      <c r="D28" s="113">
        <v>0.60882800608828003</v>
      </c>
      <c r="E28" s="115">
        <v>36</v>
      </c>
      <c r="F28" s="114">
        <v>32</v>
      </c>
      <c r="G28" s="114">
        <v>38</v>
      </c>
      <c r="H28" s="114">
        <v>37</v>
      </c>
      <c r="I28" s="140">
        <v>45</v>
      </c>
      <c r="J28" s="115">
        <v>-9</v>
      </c>
      <c r="K28" s="116">
        <v>-20</v>
      </c>
    </row>
    <row r="29" spans="1:11" ht="14.1" customHeight="1" x14ac:dyDescent="0.2">
      <c r="A29" s="306">
        <v>29</v>
      </c>
      <c r="B29" s="307" t="s">
        <v>246</v>
      </c>
      <c r="C29" s="308"/>
      <c r="D29" s="113">
        <v>4.752240825300186</v>
      </c>
      <c r="E29" s="115">
        <v>281</v>
      </c>
      <c r="F29" s="114">
        <v>293</v>
      </c>
      <c r="G29" s="114">
        <v>282</v>
      </c>
      <c r="H29" s="114">
        <v>288</v>
      </c>
      <c r="I29" s="140">
        <v>281</v>
      </c>
      <c r="J29" s="115">
        <v>0</v>
      </c>
      <c r="K29" s="116">
        <v>0</v>
      </c>
    </row>
    <row r="30" spans="1:11" ht="14.1" customHeight="1" x14ac:dyDescent="0.2">
      <c r="A30" s="306" t="s">
        <v>247</v>
      </c>
      <c r="B30" s="307" t="s">
        <v>248</v>
      </c>
      <c r="C30" s="308"/>
      <c r="D30" s="113">
        <v>0.84559445290038893</v>
      </c>
      <c r="E30" s="115">
        <v>50</v>
      </c>
      <c r="F30" s="114">
        <v>49</v>
      </c>
      <c r="G30" s="114">
        <v>42</v>
      </c>
      <c r="H30" s="114">
        <v>47</v>
      </c>
      <c r="I30" s="140">
        <v>42</v>
      </c>
      <c r="J30" s="115">
        <v>8</v>
      </c>
      <c r="K30" s="116">
        <v>19.047619047619047</v>
      </c>
    </row>
    <row r="31" spans="1:11" ht="14.1" customHeight="1" x14ac:dyDescent="0.2">
      <c r="A31" s="306" t="s">
        <v>249</v>
      </c>
      <c r="B31" s="307" t="s">
        <v>250</v>
      </c>
      <c r="C31" s="308"/>
      <c r="D31" s="113">
        <v>3.9066463723997971</v>
      </c>
      <c r="E31" s="115">
        <v>231</v>
      </c>
      <c r="F31" s="114">
        <v>244</v>
      </c>
      <c r="G31" s="114">
        <v>240</v>
      </c>
      <c r="H31" s="114">
        <v>241</v>
      </c>
      <c r="I31" s="140">
        <v>239</v>
      </c>
      <c r="J31" s="115">
        <v>-8</v>
      </c>
      <c r="K31" s="116">
        <v>-3.3472803347280333</v>
      </c>
    </row>
    <row r="32" spans="1:11" ht="14.1" customHeight="1" x14ac:dyDescent="0.2">
      <c r="A32" s="306">
        <v>31</v>
      </c>
      <c r="B32" s="307" t="s">
        <v>251</v>
      </c>
      <c r="C32" s="308"/>
      <c r="D32" s="113">
        <v>0.2367664468121089</v>
      </c>
      <c r="E32" s="115">
        <v>14</v>
      </c>
      <c r="F32" s="114">
        <v>14</v>
      </c>
      <c r="G32" s="114">
        <v>13</v>
      </c>
      <c r="H32" s="114">
        <v>11</v>
      </c>
      <c r="I32" s="140">
        <v>11</v>
      </c>
      <c r="J32" s="115">
        <v>3</v>
      </c>
      <c r="K32" s="116">
        <v>27.272727272727273</v>
      </c>
    </row>
    <row r="33" spans="1:11" ht="14.1" customHeight="1" x14ac:dyDescent="0.2">
      <c r="A33" s="306">
        <v>32</v>
      </c>
      <c r="B33" s="307" t="s">
        <v>252</v>
      </c>
      <c r="C33" s="308"/>
      <c r="D33" s="113">
        <v>0.89633012007441226</v>
      </c>
      <c r="E33" s="115">
        <v>53</v>
      </c>
      <c r="F33" s="114">
        <v>42</v>
      </c>
      <c r="G33" s="114">
        <v>45</v>
      </c>
      <c r="H33" s="114">
        <v>47</v>
      </c>
      <c r="I33" s="140">
        <v>49</v>
      </c>
      <c r="J33" s="115">
        <v>4</v>
      </c>
      <c r="K33" s="116">
        <v>8.1632653061224492</v>
      </c>
    </row>
    <row r="34" spans="1:11" ht="14.1" customHeight="1" x14ac:dyDescent="0.2">
      <c r="A34" s="306">
        <v>33</v>
      </c>
      <c r="B34" s="307" t="s">
        <v>253</v>
      </c>
      <c r="C34" s="308"/>
      <c r="D34" s="113">
        <v>0.40588533739218668</v>
      </c>
      <c r="E34" s="115">
        <v>24</v>
      </c>
      <c r="F34" s="114">
        <v>33</v>
      </c>
      <c r="G34" s="114">
        <v>35</v>
      </c>
      <c r="H34" s="114">
        <v>37</v>
      </c>
      <c r="I34" s="140">
        <v>36</v>
      </c>
      <c r="J34" s="115">
        <v>-12</v>
      </c>
      <c r="K34" s="116">
        <v>-33.333333333333336</v>
      </c>
    </row>
    <row r="35" spans="1:11" ht="14.1" customHeight="1" x14ac:dyDescent="0.2">
      <c r="A35" s="306">
        <v>34</v>
      </c>
      <c r="B35" s="307" t="s">
        <v>254</v>
      </c>
      <c r="C35" s="308"/>
      <c r="D35" s="113">
        <v>4.0757652629798748</v>
      </c>
      <c r="E35" s="115">
        <v>241</v>
      </c>
      <c r="F35" s="114">
        <v>238</v>
      </c>
      <c r="G35" s="114">
        <v>248</v>
      </c>
      <c r="H35" s="114">
        <v>241</v>
      </c>
      <c r="I35" s="140">
        <v>240</v>
      </c>
      <c r="J35" s="115">
        <v>1</v>
      </c>
      <c r="K35" s="116">
        <v>0.41666666666666669</v>
      </c>
    </row>
    <row r="36" spans="1:11" ht="14.1" customHeight="1" x14ac:dyDescent="0.2">
      <c r="A36" s="306">
        <v>41</v>
      </c>
      <c r="B36" s="307" t="s">
        <v>255</v>
      </c>
      <c r="C36" s="308"/>
      <c r="D36" s="113">
        <v>0.11838322340605445</v>
      </c>
      <c r="E36" s="115">
        <v>7</v>
      </c>
      <c r="F36" s="114">
        <v>7</v>
      </c>
      <c r="G36" s="114">
        <v>7</v>
      </c>
      <c r="H36" s="114">
        <v>7</v>
      </c>
      <c r="I36" s="140">
        <v>7</v>
      </c>
      <c r="J36" s="115">
        <v>0</v>
      </c>
      <c r="K36" s="116">
        <v>0</v>
      </c>
    </row>
    <row r="37" spans="1:11" ht="14.1" customHeight="1" x14ac:dyDescent="0.2">
      <c r="A37" s="306">
        <v>42</v>
      </c>
      <c r="B37" s="307" t="s">
        <v>256</v>
      </c>
      <c r="C37" s="308"/>
      <c r="D37" s="113">
        <v>5.0735667174023336E-2</v>
      </c>
      <c r="E37" s="115">
        <v>3</v>
      </c>
      <c r="F37" s="114" t="s">
        <v>513</v>
      </c>
      <c r="G37" s="114" t="s">
        <v>513</v>
      </c>
      <c r="H37" s="114">
        <v>0</v>
      </c>
      <c r="I37" s="140" t="s">
        <v>513</v>
      </c>
      <c r="J37" s="115" t="s">
        <v>513</v>
      </c>
      <c r="K37" s="116" t="s">
        <v>513</v>
      </c>
    </row>
    <row r="38" spans="1:11" ht="14.1" customHeight="1" x14ac:dyDescent="0.2">
      <c r="A38" s="306">
        <v>43</v>
      </c>
      <c r="B38" s="307" t="s">
        <v>257</v>
      </c>
      <c r="C38" s="308"/>
      <c r="D38" s="113">
        <v>0.37206155927617113</v>
      </c>
      <c r="E38" s="115">
        <v>22</v>
      </c>
      <c r="F38" s="114">
        <v>20</v>
      </c>
      <c r="G38" s="114">
        <v>21</v>
      </c>
      <c r="H38" s="114">
        <v>23</v>
      </c>
      <c r="I38" s="140">
        <v>22</v>
      </c>
      <c r="J38" s="115">
        <v>0</v>
      </c>
      <c r="K38" s="116">
        <v>0</v>
      </c>
    </row>
    <row r="39" spans="1:11" ht="14.1" customHeight="1" x14ac:dyDescent="0.2">
      <c r="A39" s="306">
        <v>51</v>
      </c>
      <c r="B39" s="307" t="s">
        <v>258</v>
      </c>
      <c r="C39" s="308"/>
      <c r="D39" s="113">
        <v>11.753762895315406</v>
      </c>
      <c r="E39" s="115">
        <v>695</v>
      </c>
      <c r="F39" s="114">
        <v>711</v>
      </c>
      <c r="G39" s="114">
        <v>718</v>
      </c>
      <c r="H39" s="114">
        <v>805</v>
      </c>
      <c r="I39" s="140">
        <v>861</v>
      </c>
      <c r="J39" s="115">
        <v>-166</v>
      </c>
      <c r="K39" s="116">
        <v>-19.279907084785133</v>
      </c>
    </row>
    <row r="40" spans="1:11" ht="14.1" customHeight="1" x14ac:dyDescent="0.2">
      <c r="A40" s="306" t="s">
        <v>259</v>
      </c>
      <c r="B40" s="307" t="s">
        <v>260</v>
      </c>
      <c r="C40" s="308"/>
      <c r="D40" s="113">
        <v>11.601555893793337</v>
      </c>
      <c r="E40" s="115">
        <v>686</v>
      </c>
      <c r="F40" s="114">
        <v>705</v>
      </c>
      <c r="G40" s="114">
        <v>712</v>
      </c>
      <c r="H40" s="114">
        <v>799</v>
      </c>
      <c r="I40" s="140">
        <v>855</v>
      </c>
      <c r="J40" s="115">
        <v>-169</v>
      </c>
      <c r="K40" s="116">
        <v>-19.76608187134503</v>
      </c>
    </row>
    <row r="41" spans="1:11" ht="14.1" customHeight="1" x14ac:dyDescent="0.2">
      <c r="A41" s="306"/>
      <c r="B41" s="307" t="s">
        <v>261</v>
      </c>
      <c r="C41" s="308"/>
      <c r="D41" s="113">
        <v>2.1985455775410112</v>
      </c>
      <c r="E41" s="115">
        <v>130</v>
      </c>
      <c r="F41" s="114">
        <v>131</v>
      </c>
      <c r="G41" s="114">
        <v>126</v>
      </c>
      <c r="H41" s="114">
        <v>122</v>
      </c>
      <c r="I41" s="140">
        <v>111</v>
      </c>
      <c r="J41" s="115">
        <v>19</v>
      </c>
      <c r="K41" s="116">
        <v>17.117117117117118</v>
      </c>
    </row>
    <row r="42" spans="1:11" ht="14.1" customHeight="1" x14ac:dyDescent="0.2">
      <c r="A42" s="306">
        <v>52</v>
      </c>
      <c r="B42" s="307" t="s">
        <v>262</v>
      </c>
      <c r="C42" s="308"/>
      <c r="D42" s="113">
        <v>4.4309149331980384</v>
      </c>
      <c r="E42" s="115">
        <v>262</v>
      </c>
      <c r="F42" s="114">
        <v>261</v>
      </c>
      <c r="G42" s="114">
        <v>256</v>
      </c>
      <c r="H42" s="114">
        <v>255</v>
      </c>
      <c r="I42" s="140">
        <v>250</v>
      </c>
      <c r="J42" s="115">
        <v>12</v>
      </c>
      <c r="K42" s="116">
        <v>4.8</v>
      </c>
    </row>
    <row r="43" spans="1:11" ht="14.1" customHeight="1" x14ac:dyDescent="0.2">
      <c r="A43" s="306" t="s">
        <v>263</v>
      </c>
      <c r="B43" s="307" t="s">
        <v>264</v>
      </c>
      <c r="C43" s="308"/>
      <c r="D43" s="113">
        <v>4.2956198207339762</v>
      </c>
      <c r="E43" s="115">
        <v>254</v>
      </c>
      <c r="F43" s="114">
        <v>255</v>
      </c>
      <c r="G43" s="114">
        <v>248</v>
      </c>
      <c r="H43" s="114">
        <v>248</v>
      </c>
      <c r="I43" s="140">
        <v>242</v>
      </c>
      <c r="J43" s="115">
        <v>12</v>
      </c>
      <c r="K43" s="116">
        <v>4.9586776859504136</v>
      </c>
    </row>
    <row r="44" spans="1:11" ht="14.1" customHeight="1" x14ac:dyDescent="0.2">
      <c r="A44" s="306">
        <v>53</v>
      </c>
      <c r="B44" s="307" t="s">
        <v>265</v>
      </c>
      <c r="C44" s="308"/>
      <c r="D44" s="113">
        <v>0.49044478268222558</v>
      </c>
      <c r="E44" s="115">
        <v>29</v>
      </c>
      <c r="F44" s="114">
        <v>30</v>
      </c>
      <c r="G44" s="114">
        <v>33</v>
      </c>
      <c r="H44" s="114">
        <v>33</v>
      </c>
      <c r="I44" s="140">
        <v>26</v>
      </c>
      <c r="J44" s="115">
        <v>3</v>
      </c>
      <c r="K44" s="116">
        <v>11.538461538461538</v>
      </c>
    </row>
    <row r="45" spans="1:11" ht="14.1" customHeight="1" x14ac:dyDescent="0.2">
      <c r="A45" s="306" t="s">
        <v>266</v>
      </c>
      <c r="B45" s="307" t="s">
        <v>267</v>
      </c>
      <c r="C45" s="308"/>
      <c r="D45" s="113">
        <v>0.49044478268222558</v>
      </c>
      <c r="E45" s="115">
        <v>29</v>
      </c>
      <c r="F45" s="114">
        <v>30</v>
      </c>
      <c r="G45" s="114">
        <v>33</v>
      </c>
      <c r="H45" s="114">
        <v>33</v>
      </c>
      <c r="I45" s="140">
        <v>26</v>
      </c>
      <c r="J45" s="115">
        <v>3</v>
      </c>
      <c r="K45" s="116">
        <v>11.538461538461538</v>
      </c>
    </row>
    <row r="46" spans="1:11" ht="14.1" customHeight="1" x14ac:dyDescent="0.2">
      <c r="A46" s="306">
        <v>54</v>
      </c>
      <c r="B46" s="307" t="s">
        <v>268</v>
      </c>
      <c r="C46" s="308"/>
      <c r="D46" s="113">
        <v>13.461863690174193</v>
      </c>
      <c r="E46" s="115">
        <v>796</v>
      </c>
      <c r="F46" s="114">
        <v>807</v>
      </c>
      <c r="G46" s="114">
        <v>810</v>
      </c>
      <c r="H46" s="114">
        <v>811</v>
      </c>
      <c r="I46" s="140">
        <v>803</v>
      </c>
      <c r="J46" s="115">
        <v>-7</v>
      </c>
      <c r="K46" s="116">
        <v>-0.87173100871731013</v>
      </c>
    </row>
    <row r="47" spans="1:11" ht="14.1" customHeight="1" x14ac:dyDescent="0.2">
      <c r="A47" s="306">
        <v>61</v>
      </c>
      <c r="B47" s="307" t="s">
        <v>269</v>
      </c>
      <c r="C47" s="308"/>
      <c r="D47" s="113">
        <v>0.49044478268222558</v>
      </c>
      <c r="E47" s="115">
        <v>29</v>
      </c>
      <c r="F47" s="114">
        <v>26</v>
      </c>
      <c r="G47" s="114">
        <v>28</v>
      </c>
      <c r="H47" s="114">
        <v>30</v>
      </c>
      <c r="I47" s="140">
        <v>30</v>
      </c>
      <c r="J47" s="115">
        <v>-1</v>
      </c>
      <c r="K47" s="116">
        <v>-3.3333333333333335</v>
      </c>
    </row>
    <row r="48" spans="1:11" ht="14.1" customHeight="1" x14ac:dyDescent="0.2">
      <c r="A48" s="306">
        <v>62</v>
      </c>
      <c r="B48" s="307" t="s">
        <v>270</v>
      </c>
      <c r="C48" s="308"/>
      <c r="D48" s="113">
        <v>9.1324200913242013</v>
      </c>
      <c r="E48" s="115">
        <v>540</v>
      </c>
      <c r="F48" s="114">
        <v>541</v>
      </c>
      <c r="G48" s="114">
        <v>534</v>
      </c>
      <c r="H48" s="114">
        <v>537</v>
      </c>
      <c r="I48" s="140">
        <v>558</v>
      </c>
      <c r="J48" s="115">
        <v>-18</v>
      </c>
      <c r="K48" s="116">
        <v>-3.225806451612903</v>
      </c>
    </row>
    <row r="49" spans="1:11" ht="14.1" customHeight="1" x14ac:dyDescent="0.2">
      <c r="A49" s="306">
        <v>63</v>
      </c>
      <c r="B49" s="307" t="s">
        <v>271</v>
      </c>
      <c r="C49" s="308"/>
      <c r="D49" s="113">
        <v>9.8258075427025204</v>
      </c>
      <c r="E49" s="115">
        <v>581</v>
      </c>
      <c r="F49" s="114">
        <v>674</v>
      </c>
      <c r="G49" s="114">
        <v>714</v>
      </c>
      <c r="H49" s="114">
        <v>724</v>
      </c>
      <c r="I49" s="140">
        <v>659</v>
      </c>
      <c r="J49" s="115">
        <v>-78</v>
      </c>
      <c r="K49" s="116">
        <v>-11.836115326251896</v>
      </c>
    </row>
    <row r="50" spans="1:11" ht="14.1" customHeight="1" x14ac:dyDescent="0.2">
      <c r="A50" s="306" t="s">
        <v>272</v>
      </c>
      <c r="B50" s="307" t="s">
        <v>273</v>
      </c>
      <c r="C50" s="308"/>
      <c r="D50" s="113">
        <v>0.25367833587011668</v>
      </c>
      <c r="E50" s="115">
        <v>15</v>
      </c>
      <c r="F50" s="114">
        <v>17</v>
      </c>
      <c r="G50" s="114">
        <v>21</v>
      </c>
      <c r="H50" s="114">
        <v>23</v>
      </c>
      <c r="I50" s="140">
        <v>19</v>
      </c>
      <c r="J50" s="115">
        <v>-4</v>
      </c>
      <c r="K50" s="116">
        <v>-21.05263157894737</v>
      </c>
    </row>
    <row r="51" spans="1:11" ht="14.1" customHeight="1" x14ac:dyDescent="0.2">
      <c r="A51" s="306" t="s">
        <v>274</v>
      </c>
      <c r="B51" s="307" t="s">
        <v>275</v>
      </c>
      <c r="C51" s="308"/>
      <c r="D51" s="113">
        <v>9.2677152037882635</v>
      </c>
      <c r="E51" s="115">
        <v>548</v>
      </c>
      <c r="F51" s="114">
        <v>637</v>
      </c>
      <c r="G51" s="114">
        <v>673</v>
      </c>
      <c r="H51" s="114">
        <v>679</v>
      </c>
      <c r="I51" s="140">
        <v>620</v>
      </c>
      <c r="J51" s="115">
        <v>-72</v>
      </c>
      <c r="K51" s="116">
        <v>-11.612903225806452</v>
      </c>
    </row>
    <row r="52" spans="1:11" ht="14.1" customHeight="1" x14ac:dyDescent="0.2">
      <c r="A52" s="306">
        <v>71</v>
      </c>
      <c r="B52" s="307" t="s">
        <v>276</v>
      </c>
      <c r="C52" s="308"/>
      <c r="D52" s="113">
        <v>13.02215457466599</v>
      </c>
      <c r="E52" s="115">
        <v>770</v>
      </c>
      <c r="F52" s="114">
        <v>764</v>
      </c>
      <c r="G52" s="114">
        <v>773</v>
      </c>
      <c r="H52" s="114">
        <v>760</v>
      </c>
      <c r="I52" s="140">
        <v>778</v>
      </c>
      <c r="J52" s="115">
        <v>-8</v>
      </c>
      <c r="K52" s="116">
        <v>-1.0282776349614395</v>
      </c>
    </row>
    <row r="53" spans="1:11" ht="14.1" customHeight="1" x14ac:dyDescent="0.2">
      <c r="A53" s="306" t="s">
        <v>277</v>
      </c>
      <c r="B53" s="307" t="s">
        <v>278</v>
      </c>
      <c r="C53" s="308"/>
      <c r="D53" s="113">
        <v>1.5220700152207001</v>
      </c>
      <c r="E53" s="115">
        <v>90</v>
      </c>
      <c r="F53" s="114">
        <v>82</v>
      </c>
      <c r="G53" s="114">
        <v>85</v>
      </c>
      <c r="H53" s="114">
        <v>85</v>
      </c>
      <c r="I53" s="140">
        <v>91</v>
      </c>
      <c r="J53" s="115">
        <v>-1</v>
      </c>
      <c r="K53" s="116">
        <v>-1.098901098901099</v>
      </c>
    </row>
    <row r="54" spans="1:11" ht="14.1" customHeight="1" x14ac:dyDescent="0.2">
      <c r="A54" s="306" t="s">
        <v>279</v>
      </c>
      <c r="B54" s="307" t="s">
        <v>280</v>
      </c>
      <c r="C54" s="308"/>
      <c r="D54" s="113">
        <v>10.417723659732792</v>
      </c>
      <c r="E54" s="115">
        <v>616</v>
      </c>
      <c r="F54" s="114">
        <v>618</v>
      </c>
      <c r="G54" s="114">
        <v>622</v>
      </c>
      <c r="H54" s="114">
        <v>610</v>
      </c>
      <c r="I54" s="140">
        <v>622</v>
      </c>
      <c r="J54" s="115">
        <v>-6</v>
      </c>
      <c r="K54" s="116">
        <v>-0.96463022508038587</v>
      </c>
    </row>
    <row r="55" spans="1:11" ht="14.1" customHeight="1" x14ac:dyDescent="0.2">
      <c r="A55" s="306">
        <v>72</v>
      </c>
      <c r="B55" s="307" t="s">
        <v>281</v>
      </c>
      <c r="C55" s="308"/>
      <c r="D55" s="113">
        <v>1.6911889058007779</v>
      </c>
      <c r="E55" s="115">
        <v>100</v>
      </c>
      <c r="F55" s="114">
        <v>99</v>
      </c>
      <c r="G55" s="114">
        <v>97</v>
      </c>
      <c r="H55" s="114">
        <v>91</v>
      </c>
      <c r="I55" s="140">
        <v>90</v>
      </c>
      <c r="J55" s="115">
        <v>10</v>
      </c>
      <c r="K55" s="116">
        <v>11.111111111111111</v>
      </c>
    </row>
    <row r="56" spans="1:11" ht="14.1" customHeight="1" x14ac:dyDescent="0.2">
      <c r="A56" s="306" t="s">
        <v>282</v>
      </c>
      <c r="B56" s="307" t="s">
        <v>283</v>
      </c>
      <c r="C56" s="308"/>
      <c r="D56" s="113">
        <v>0.2367664468121089</v>
      </c>
      <c r="E56" s="115">
        <v>14</v>
      </c>
      <c r="F56" s="114">
        <v>16</v>
      </c>
      <c r="G56" s="114">
        <v>17</v>
      </c>
      <c r="H56" s="114">
        <v>17</v>
      </c>
      <c r="I56" s="140">
        <v>17</v>
      </c>
      <c r="J56" s="115">
        <v>-3</v>
      </c>
      <c r="K56" s="116">
        <v>-17.647058823529413</v>
      </c>
    </row>
    <row r="57" spans="1:11" ht="14.1" customHeight="1" x14ac:dyDescent="0.2">
      <c r="A57" s="306" t="s">
        <v>284</v>
      </c>
      <c r="B57" s="307" t="s">
        <v>285</v>
      </c>
      <c r="C57" s="308"/>
      <c r="D57" s="113">
        <v>0.86250634195839671</v>
      </c>
      <c r="E57" s="115">
        <v>51</v>
      </c>
      <c r="F57" s="114">
        <v>50</v>
      </c>
      <c r="G57" s="114">
        <v>49</v>
      </c>
      <c r="H57" s="114">
        <v>46</v>
      </c>
      <c r="I57" s="140">
        <v>43</v>
      </c>
      <c r="J57" s="115">
        <v>8</v>
      </c>
      <c r="K57" s="116">
        <v>18.604651162790699</v>
      </c>
    </row>
    <row r="58" spans="1:11" ht="14.1" customHeight="1" x14ac:dyDescent="0.2">
      <c r="A58" s="306">
        <v>73</v>
      </c>
      <c r="B58" s="307" t="s">
        <v>286</v>
      </c>
      <c r="C58" s="308"/>
      <c r="D58" s="113">
        <v>0.74412311855234226</v>
      </c>
      <c r="E58" s="115">
        <v>44</v>
      </c>
      <c r="F58" s="114">
        <v>45</v>
      </c>
      <c r="G58" s="114">
        <v>44</v>
      </c>
      <c r="H58" s="114">
        <v>44</v>
      </c>
      <c r="I58" s="140">
        <v>41</v>
      </c>
      <c r="J58" s="115">
        <v>3</v>
      </c>
      <c r="K58" s="116">
        <v>7.3170731707317076</v>
      </c>
    </row>
    <row r="59" spans="1:11" ht="14.1" customHeight="1" x14ac:dyDescent="0.2">
      <c r="A59" s="306" t="s">
        <v>287</v>
      </c>
      <c r="B59" s="307" t="s">
        <v>288</v>
      </c>
      <c r="C59" s="308"/>
      <c r="D59" s="113">
        <v>0.54118044985624891</v>
      </c>
      <c r="E59" s="115">
        <v>32</v>
      </c>
      <c r="F59" s="114">
        <v>36</v>
      </c>
      <c r="G59" s="114">
        <v>35</v>
      </c>
      <c r="H59" s="114">
        <v>35</v>
      </c>
      <c r="I59" s="140">
        <v>33</v>
      </c>
      <c r="J59" s="115">
        <v>-1</v>
      </c>
      <c r="K59" s="116">
        <v>-3.0303030303030303</v>
      </c>
    </row>
    <row r="60" spans="1:11" ht="14.1" customHeight="1" x14ac:dyDescent="0.2">
      <c r="A60" s="306">
        <v>81</v>
      </c>
      <c r="B60" s="307" t="s">
        <v>289</v>
      </c>
      <c r="C60" s="308"/>
      <c r="D60" s="113">
        <v>4.1941484863859291</v>
      </c>
      <c r="E60" s="115">
        <v>248</v>
      </c>
      <c r="F60" s="114">
        <v>264</v>
      </c>
      <c r="G60" s="114">
        <v>275</v>
      </c>
      <c r="H60" s="114">
        <v>265</v>
      </c>
      <c r="I60" s="140">
        <v>257</v>
      </c>
      <c r="J60" s="115">
        <v>-9</v>
      </c>
      <c r="K60" s="116">
        <v>-3.5019455252918288</v>
      </c>
    </row>
    <row r="61" spans="1:11" ht="14.1" customHeight="1" x14ac:dyDescent="0.2">
      <c r="A61" s="306" t="s">
        <v>290</v>
      </c>
      <c r="B61" s="307" t="s">
        <v>291</v>
      </c>
      <c r="C61" s="308"/>
      <c r="D61" s="113">
        <v>1.06544901065449</v>
      </c>
      <c r="E61" s="115">
        <v>63</v>
      </c>
      <c r="F61" s="114">
        <v>66</v>
      </c>
      <c r="G61" s="114">
        <v>61</v>
      </c>
      <c r="H61" s="114">
        <v>59</v>
      </c>
      <c r="I61" s="140">
        <v>64</v>
      </c>
      <c r="J61" s="115">
        <v>-1</v>
      </c>
      <c r="K61" s="116">
        <v>-1.5625</v>
      </c>
    </row>
    <row r="62" spans="1:11" ht="14.1" customHeight="1" x14ac:dyDescent="0.2">
      <c r="A62" s="306" t="s">
        <v>292</v>
      </c>
      <c r="B62" s="307" t="s">
        <v>293</v>
      </c>
      <c r="C62" s="308"/>
      <c r="D62" s="113">
        <v>2.4014882462371046</v>
      </c>
      <c r="E62" s="115">
        <v>142</v>
      </c>
      <c r="F62" s="114">
        <v>150</v>
      </c>
      <c r="G62" s="114">
        <v>157</v>
      </c>
      <c r="H62" s="114">
        <v>154</v>
      </c>
      <c r="I62" s="140">
        <v>146</v>
      </c>
      <c r="J62" s="115">
        <v>-4</v>
      </c>
      <c r="K62" s="116">
        <v>-2.7397260273972601</v>
      </c>
    </row>
    <row r="63" spans="1:11" ht="14.1" customHeight="1" x14ac:dyDescent="0.2">
      <c r="A63" s="306"/>
      <c r="B63" s="307" t="s">
        <v>294</v>
      </c>
      <c r="C63" s="308"/>
      <c r="D63" s="113">
        <v>2.3000169118890579</v>
      </c>
      <c r="E63" s="115">
        <v>136</v>
      </c>
      <c r="F63" s="114">
        <v>143</v>
      </c>
      <c r="G63" s="114">
        <v>151</v>
      </c>
      <c r="H63" s="114">
        <v>149</v>
      </c>
      <c r="I63" s="140">
        <v>140</v>
      </c>
      <c r="J63" s="115">
        <v>-4</v>
      </c>
      <c r="K63" s="116">
        <v>-2.8571428571428572</v>
      </c>
    </row>
    <row r="64" spans="1:11" ht="14.1" customHeight="1" x14ac:dyDescent="0.2">
      <c r="A64" s="306" t="s">
        <v>295</v>
      </c>
      <c r="B64" s="307" t="s">
        <v>296</v>
      </c>
      <c r="C64" s="308"/>
      <c r="D64" s="113">
        <v>6.7647556232031114E-2</v>
      </c>
      <c r="E64" s="115">
        <v>4</v>
      </c>
      <c r="F64" s="114">
        <v>3</v>
      </c>
      <c r="G64" s="114">
        <v>3</v>
      </c>
      <c r="H64" s="114" t="s">
        <v>513</v>
      </c>
      <c r="I64" s="140">
        <v>3</v>
      </c>
      <c r="J64" s="115">
        <v>1</v>
      </c>
      <c r="K64" s="116">
        <v>33.333333333333336</v>
      </c>
    </row>
    <row r="65" spans="1:11" ht="14.1" customHeight="1" x14ac:dyDescent="0.2">
      <c r="A65" s="306" t="s">
        <v>297</v>
      </c>
      <c r="B65" s="307" t="s">
        <v>298</v>
      </c>
      <c r="C65" s="308"/>
      <c r="D65" s="113">
        <v>0.49044478268222558</v>
      </c>
      <c r="E65" s="115">
        <v>29</v>
      </c>
      <c r="F65" s="114">
        <v>33</v>
      </c>
      <c r="G65" s="114">
        <v>41</v>
      </c>
      <c r="H65" s="114">
        <v>37</v>
      </c>
      <c r="I65" s="140">
        <v>32</v>
      </c>
      <c r="J65" s="115">
        <v>-3</v>
      </c>
      <c r="K65" s="116">
        <v>-9.375</v>
      </c>
    </row>
    <row r="66" spans="1:11" ht="14.1" customHeight="1" x14ac:dyDescent="0.2">
      <c r="A66" s="306">
        <v>82</v>
      </c>
      <c r="B66" s="307" t="s">
        <v>299</v>
      </c>
      <c r="C66" s="308"/>
      <c r="D66" s="113">
        <v>1.7250126839167934</v>
      </c>
      <c r="E66" s="115">
        <v>102</v>
      </c>
      <c r="F66" s="114">
        <v>105</v>
      </c>
      <c r="G66" s="114">
        <v>109</v>
      </c>
      <c r="H66" s="114">
        <v>111</v>
      </c>
      <c r="I66" s="140">
        <v>113</v>
      </c>
      <c r="J66" s="115">
        <v>-11</v>
      </c>
      <c r="K66" s="116">
        <v>-9.7345132743362832</v>
      </c>
    </row>
    <row r="67" spans="1:11" ht="14.1" customHeight="1" x14ac:dyDescent="0.2">
      <c r="A67" s="306" t="s">
        <v>300</v>
      </c>
      <c r="B67" s="307" t="s">
        <v>301</v>
      </c>
      <c r="C67" s="308"/>
      <c r="D67" s="113">
        <v>0.93015389819042782</v>
      </c>
      <c r="E67" s="115">
        <v>55</v>
      </c>
      <c r="F67" s="114">
        <v>57</v>
      </c>
      <c r="G67" s="114">
        <v>55</v>
      </c>
      <c r="H67" s="114">
        <v>56</v>
      </c>
      <c r="I67" s="140">
        <v>54</v>
      </c>
      <c r="J67" s="115">
        <v>1</v>
      </c>
      <c r="K67" s="116">
        <v>1.8518518518518519</v>
      </c>
    </row>
    <row r="68" spans="1:11" ht="14.1" customHeight="1" x14ac:dyDescent="0.2">
      <c r="A68" s="306" t="s">
        <v>302</v>
      </c>
      <c r="B68" s="307" t="s">
        <v>303</v>
      </c>
      <c r="C68" s="308"/>
      <c r="D68" s="113">
        <v>0.43970911550820224</v>
      </c>
      <c r="E68" s="115">
        <v>26</v>
      </c>
      <c r="F68" s="114">
        <v>32</v>
      </c>
      <c r="G68" s="114">
        <v>31</v>
      </c>
      <c r="H68" s="114">
        <v>30</v>
      </c>
      <c r="I68" s="140">
        <v>33</v>
      </c>
      <c r="J68" s="115">
        <v>-7</v>
      </c>
      <c r="K68" s="116">
        <v>-21.212121212121211</v>
      </c>
    </row>
    <row r="69" spans="1:11" ht="14.1" customHeight="1" x14ac:dyDescent="0.2">
      <c r="A69" s="306">
        <v>83</v>
      </c>
      <c r="B69" s="307" t="s">
        <v>304</v>
      </c>
      <c r="C69" s="308"/>
      <c r="D69" s="113">
        <v>2.5367833587011668</v>
      </c>
      <c r="E69" s="115">
        <v>150</v>
      </c>
      <c r="F69" s="114">
        <v>151</v>
      </c>
      <c r="G69" s="114">
        <v>151</v>
      </c>
      <c r="H69" s="114">
        <v>139</v>
      </c>
      <c r="I69" s="140">
        <v>141</v>
      </c>
      <c r="J69" s="115">
        <v>9</v>
      </c>
      <c r="K69" s="116">
        <v>6.3829787234042552</v>
      </c>
    </row>
    <row r="70" spans="1:11" ht="14.1" customHeight="1" x14ac:dyDescent="0.2">
      <c r="A70" s="306" t="s">
        <v>305</v>
      </c>
      <c r="B70" s="307" t="s">
        <v>306</v>
      </c>
      <c r="C70" s="308"/>
      <c r="D70" s="113">
        <v>1.2007441231185523</v>
      </c>
      <c r="E70" s="115">
        <v>71</v>
      </c>
      <c r="F70" s="114">
        <v>72</v>
      </c>
      <c r="G70" s="114">
        <v>76</v>
      </c>
      <c r="H70" s="114">
        <v>69</v>
      </c>
      <c r="I70" s="140">
        <v>68</v>
      </c>
      <c r="J70" s="115">
        <v>3</v>
      </c>
      <c r="K70" s="116">
        <v>4.4117647058823533</v>
      </c>
    </row>
    <row r="71" spans="1:11" ht="14.1" customHeight="1" x14ac:dyDescent="0.2">
      <c r="A71" s="306"/>
      <c r="B71" s="307" t="s">
        <v>307</v>
      </c>
      <c r="C71" s="308"/>
      <c r="D71" s="113">
        <v>0.84559445290038893</v>
      </c>
      <c r="E71" s="115">
        <v>50</v>
      </c>
      <c r="F71" s="114">
        <v>52</v>
      </c>
      <c r="G71" s="114">
        <v>53</v>
      </c>
      <c r="H71" s="114">
        <v>48</v>
      </c>
      <c r="I71" s="140">
        <v>48</v>
      </c>
      <c r="J71" s="115">
        <v>2</v>
      </c>
      <c r="K71" s="116">
        <v>4.166666666666667</v>
      </c>
    </row>
    <row r="72" spans="1:11" ht="14.1" customHeight="1" x14ac:dyDescent="0.2">
      <c r="A72" s="306">
        <v>84</v>
      </c>
      <c r="B72" s="307" t="s">
        <v>308</v>
      </c>
      <c r="C72" s="308"/>
      <c r="D72" s="113">
        <v>1.4713343480466767</v>
      </c>
      <c r="E72" s="115">
        <v>87</v>
      </c>
      <c r="F72" s="114">
        <v>74</v>
      </c>
      <c r="G72" s="114">
        <v>74</v>
      </c>
      <c r="H72" s="114">
        <v>86</v>
      </c>
      <c r="I72" s="140">
        <v>75</v>
      </c>
      <c r="J72" s="115">
        <v>12</v>
      </c>
      <c r="K72" s="116">
        <v>16</v>
      </c>
    </row>
    <row r="73" spans="1:11" ht="14.1" customHeight="1" x14ac:dyDescent="0.2">
      <c r="A73" s="306" t="s">
        <v>309</v>
      </c>
      <c r="B73" s="307" t="s">
        <v>310</v>
      </c>
      <c r="C73" s="308"/>
      <c r="D73" s="113">
        <v>0.18603077963808556</v>
      </c>
      <c r="E73" s="115">
        <v>11</v>
      </c>
      <c r="F73" s="114">
        <v>10</v>
      </c>
      <c r="G73" s="114">
        <v>10</v>
      </c>
      <c r="H73" s="114">
        <v>11</v>
      </c>
      <c r="I73" s="140">
        <v>10</v>
      </c>
      <c r="J73" s="115">
        <v>1</v>
      </c>
      <c r="K73" s="116">
        <v>10</v>
      </c>
    </row>
    <row r="74" spans="1:11" ht="14.1" customHeight="1" x14ac:dyDescent="0.2">
      <c r="A74" s="306" t="s">
        <v>311</v>
      </c>
      <c r="B74" s="307" t="s">
        <v>312</v>
      </c>
      <c r="C74" s="308"/>
      <c r="D74" s="113" t="s">
        <v>513</v>
      </c>
      <c r="E74" s="115" t="s">
        <v>513</v>
      </c>
      <c r="F74" s="114" t="s">
        <v>513</v>
      </c>
      <c r="G74" s="114" t="s">
        <v>513</v>
      </c>
      <c r="H74" s="114">
        <v>3</v>
      </c>
      <c r="I74" s="140">
        <v>3</v>
      </c>
      <c r="J74" s="115" t="s">
        <v>513</v>
      </c>
      <c r="K74" s="116" t="s">
        <v>513</v>
      </c>
    </row>
    <row r="75" spans="1:11" ht="14.1" customHeight="1" x14ac:dyDescent="0.2">
      <c r="A75" s="306" t="s">
        <v>313</v>
      </c>
      <c r="B75" s="307" t="s">
        <v>314</v>
      </c>
      <c r="C75" s="308"/>
      <c r="D75" s="113">
        <v>0.15220700152207001</v>
      </c>
      <c r="E75" s="115">
        <v>9</v>
      </c>
      <c r="F75" s="114">
        <v>7</v>
      </c>
      <c r="G75" s="114">
        <v>7</v>
      </c>
      <c r="H75" s="114">
        <v>6</v>
      </c>
      <c r="I75" s="140">
        <v>8</v>
      </c>
      <c r="J75" s="115">
        <v>1</v>
      </c>
      <c r="K75" s="116">
        <v>12.5</v>
      </c>
    </row>
    <row r="76" spans="1:11" ht="14.1" customHeight="1" x14ac:dyDescent="0.2">
      <c r="A76" s="306">
        <v>91</v>
      </c>
      <c r="B76" s="307" t="s">
        <v>315</v>
      </c>
      <c r="C76" s="308"/>
      <c r="D76" s="113">
        <v>5.0735667174023336E-2</v>
      </c>
      <c r="E76" s="115">
        <v>3</v>
      </c>
      <c r="F76" s="114" t="s">
        <v>513</v>
      </c>
      <c r="G76" s="114" t="s">
        <v>513</v>
      </c>
      <c r="H76" s="114">
        <v>5</v>
      </c>
      <c r="I76" s="140" t="s">
        <v>513</v>
      </c>
      <c r="J76" s="115" t="s">
        <v>513</v>
      </c>
      <c r="K76" s="116" t="s">
        <v>513</v>
      </c>
    </row>
    <row r="77" spans="1:11" ht="14.1" customHeight="1" x14ac:dyDescent="0.2">
      <c r="A77" s="306">
        <v>92</v>
      </c>
      <c r="B77" s="307" t="s">
        <v>316</v>
      </c>
      <c r="C77" s="308"/>
      <c r="D77" s="113">
        <v>0.35514967021816335</v>
      </c>
      <c r="E77" s="115">
        <v>21</v>
      </c>
      <c r="F77" s="114">
        <v>23</v>
      </c>
      <c r="G77" s="114">
        <v>19</v>
      </c>
      <c r="H77" s="114">
        <v>19</v>
      </c>
      <c r="I77" s="140">
        <v>14</v>
      </c>
      <c r="J77" s="115">
        <v>7</v>
      </c>
      <c r="K77" s="116">
        <v>50</v>
      </c>
    </row>
    <row r="78" spans="1:11" ht="14.1" customHeight="1" x14ac:dyDescent="0.2">
      <c r="A78" s="306">
        <v>93</v>
      </c>
      <c r="B78" s="307" t="s">
        <v>317</v>
      </c>
      <c r="C78" s="308"/>
      <c r="D78" s="113">
        <v>0.16911889058007779</v>
      </c>
      <c r="E78" s="115">
        <v>10</v>
      </c>
      <c r="F78" s="114">
        <v>13</v>
      </c>
      <c r="G78" s="114">
        <v>14</v>
      </c>
      <c r="H78" s="114">
        <v>14</v>
      </c>
      <c r="I78" s="140">
        <v>13</v>
      </c>
      <c r="J78" s="115">
        <v>-3</v>
      </c>
      <c r="K78" s="116">
        <v>-23.076923076923077</v>
      </c>
    </row>
    <row r="79" spans="1:11" ht="14.1" customHeight="1" x14ac:dyDescent="0.2">
      <c r="A79" s="306">
        <v>94</v>
      </c>
      <c r="B79" s="307" t="s">
        <v>318</v>
      </c>
      <c r="C79" s="308"/>
      <c r="D79" s="113">
        <v>0.87941823101640448</v>
      </c>
      <c r="E79" s="115">
        <v>52</v>
      </c>
      <c r="F79" s="114">
        <v>54</v>
      </c>
      <c r="G79" s="114">
        <v>52</v>
      </c>
      <c r="H79" s="114">
        <v>46</v>
      </c>
      <c r="I79" s="140">
        <v>43</v>
      </c>
      <c r="J79" s="115">
        <v>9</v>
      </c>
      <c r="K79" s="116">
        <v>20.930232558139537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4.786064603416202</v>
      </c>
      <c r="E81" s="143">
        <v>283</v>
      </c>
      <c r="F81" s="144">
        <v>287</v>
      </c>
      <c r="G81" s="144">
        <v>297</v>
      </c>
      <c r="H81" s="144">
        <v>302</v>
      </c>
      <c r="I81" s="145">
        <v>291</v>
      </c>
      <c r="J81" s="143">
        <v>-8</v>
      </c>
      <c r="K81" s="146">
        <v>-2.7491408934707904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2007</v>
      </c>
      <c r="G12" s="536">
        <v>1085</v>
      </c>
      <c r="H12" s="536">
        <v>2211</v>
      </c>
      <c r="I12" s="536">
        <v>1511</v>
      </c>
      <c r="J12" s="537">
        <v>1793</v>
      </c>
      <c r="K12" s="538">
        <v>214</v>
      </c>
      <c r="L12" s="349">
        <v>11.935303959843838</v>
      </c>
    </row>
    <row r="13" spans="1:17" s="110" customFormat="1" ht="15" customHeight="1" x14ac:dyDescent="0.2">
      <c r="A13" s="350" t="s">
        <v>344</v>
      </c>
      <c r="B13" s="351" t="s">
        <v>345</v>
      </c>
      <c r="C13" s="347"/>
      <c r="D13" s="347"/>
      <c r="E13" s="348"/>
      <c r="F13" s="536">
        <v>1074</v>
      </c>
      <c r="G13" s="536">
        <v>523</v>
      </c>
      <c r="H13" s="536">
        <v>1168</v>
      </c>
      <c r="I13" s="536">
        <v>849</v>
      </c>
      <c r="J13" s="537">
        <v>1036</v>
      </c>
      <c r="K13" s="538">
        <v>38</v>
      </c>
      <c r="L13" s="349">
        <v>3.6679536679536682</v>
      </c>
    </row>
    <row r="14" spans="1:17" s="110" customFormat="1" ht="22.5" customHeight="1" x14ac:dyDescent="0.2">
      <c r="A14" s="350"/>
      <c r="B14" s="351" t="s">
        <v>346</v>
      </c>
      <c r="C14" s="347"/>
      <c r="D14" s="347"/>
      <c r="E14" s="348"/>
      <c r="F14" s="536">
        <v>933</v>
      </c>
      <c r="G14" s="536">
        <v>562</v>
      </c>
      <c r="H14" s="536">
        <v>1043</v>
      </c>
      <c r="I14" s="536">
        <v>662</v>
      </c>
      <c r="J14" s="537">
        <v>757</v>
      </c>
      <c r="K14" s="538">
        <v>176</v>
      </c>
      <c r="L14" s="349">
        <v>23.249669749009247</v>
      </c>
    </row>
    <row r="15" spans="1:17" s="110" customFormat="1" ht="15" customHeight="1" x14ac:dyDescent="0.2">
      <c r="A15" s="350" t="s">
        <v>347</v>
      </c>
      <c r="B15" s="351" t="s">
        <v>108</v>
      </c>
      <c r="C15" s="347"/>
      <c r="D15" s="347"/>
      <c r="E15" s="348"/>
      <c r="F15" s="536">
        <v>418</v>
      </c>
      <c r="G15" s="536">
        <v>263</v>
      </c>
      <c r="H15" s="536">
        <v>1017</v>
      </c>
      <c r="I15" s="536">
        <v>284</v>
      </c>
      <c r="J15" s="537">
        <v>394</v>
      </c>
      <c r="K15" s="538">
        <v>24</v>
      </c>
      <c r="L15" s="349">
        <v>6.0913705583756341</v>
      </c>
    </row>
    <row r="16" spans="1:17" s="110" customFormat="1" ht="15" customHeight="1" x14ac:dyDescent="0.2">
      <c r="A16" s="350"/>
      <c r="B16" s="351" t="s">
        <v>109</v>
      </c>
      <c r="C16" s="347"/>
      <c r="D16" s="347"/>
      <c r="E16" s="348"/>
      <c r="F16" s="536">
        <v>1280</v>
      </c>
      <c r="G16" s="536">
        <v>721</v>
      </c>
      <c r="H16" s="536">
        <v>1055</v>
      </c>
      <c r="I16" s="536">
        <v>1037</v>
      </c>
      <c r="J16" s="537">
        <v>1196</v>
      </c>
      <c r="K16" s="538">
        <v>84</v>
      </c>
      <c r="L16" s="349">
        <v>7.023411371237458</v>
      </c>
    </row>
    <row r="17" spans="1:12" s="110" customFormat="1" ht="15" customHeight="1" x14ac:dyDescent="0.2">
      <c r="A17" s="350"/>
      <c r="B17" s="351" t="s">
        <v>110</v>
      </c>
      <c r="C17" s="347"/>
      <c r="D17" s="347"/>
      <c r="E17" s="348"/>
      <c r="F17" s="536">
        <v>274</v>
      </c>
      <c r="G17" s="536">
        <v>90</v>
      </c>
      <c r="H17" s="536">
        <v>128</v>
      </c>
      <c r="I17" s="536">
        <v>173</v>
      </c>
      <c r="J17" s="537">
        <v>179</v>
      </c>
      <c r="K17" s="538">
        <v>95</v>
      </c>
      <c r="L17" s="349">
        <v>53.072625698324025</v>
      </c>
    </row>
    <row r="18" spans="1:12" s="110" customFormat="1" ht="15" customHeight="1" x14ac:dyDescent="0.2">
      <c r="A18" s="350"/>
      <c r="B18" s="351" t="s">
        <v>111</v>
      </c>
      <c r="C18" s="347"/>
      <c r="D18" s="347"/>
      <c r="E18" s="348"/>
      <c r="F18" s="536">
        <v>35</v>
      </c>
      <c r="G18" s="536">
        <v>11</v>
      </c>
      <c r="H18" s="536">
        <v>11</v>
      </c>
      <c r="I18" s="536">
        <v>17</v>
      </c>
      <c r="J18" s="537">
        <v>24</v>
      </c>
      <c r="K18" s="538">
        <v>11</v>
      </c>
      <c r="L18" s="349">
        <v>45.833333333333336</v>
      </c>
    </row>
    <row r="19" spans="1:12" s="110" customFormat="1" ht="15" customHeight="1" x14ac:dyDescent="0.2">
      <c r="A19" s="118" t="s">
        <v>113</v>
      </c>
      <c r="B19" s="119" t="s">
        <v>181</v>
      </c>
      <c r="C19" s="347"/>
      <c r="D19" s="347"/>
      <c r="E19" s="348"/>
      <c r="F19" s="536">
        <v>1291</v>
      </c>
      <c r="G19" s="536">
        <v>664</v>
      </c>
      <c r="H19" s="536">
        <v>1602</v>
      </c>
      <c r="I19" s="536">
        <v>957</v>
      </c>
      <c r="J19" s="537">
        <v>1225</v>
      </c>
      <c r="K19" s="538">
        <v>66</v>
      </c>
      <c r="L19" s="349">
        <v>5.3877551020408161</v>
      </c>
    </row>
    <row r="20" spans="1:12" s="110" customFormat="1" ht="15" customHeight="1" x14ac:dyDescent="0.2">
      <c r="A20" s="118"/>
      <c r="B20" s="119" t="s">
        <v>182</v>
      </c>
      <c r="C20" s="347"/>
      <c r="D20" s="347"/>
      <c r="E20" s="348"/>
      <c r="F20" s="536">
        <v>716</v>
      </c>
      <c r="G20" s="536">
        <v>421</v>
      </c>
      <c r="H20" s="536">
        <v>609</v>
      </c>
      <c r="I20" s="536">
        <v>554</v>
      </c>
      <c r="J20" s="537">
        <v>568</v>
      </c>
      <c r="K20" s="538">
        <v>148</v>
      </c>
      <c r="L20" s="349">
        <v>26.056338028169016</v>
      </c>
    </row>
    <row r="21" spans="1:12" s="110" customFormat="1" ht="15" customHeight="1" x14ac:dyDescent="0.2">
      <c r="A21" s="118" t="s">
        <v>113</v>
      </c>
      <c r="B21" s="119" t="s">
        <v>116</v>
      </c>
      <c r="C21" s="347"/>
      <c r="D21" s="347"/>
      <c r="E21" s="348"/>
      <c r="F21" s="536">
        <v>1595</v>
      </c>
      <c r="G21" s="536">
        <v>907</v>
      </c>
      <c r="H21" s="536">
        <v>1904</v>
      </c>
      <c r="I21" s="536">
        <v>1227</v>
      </c>
      <c r="J21" s="537">
        <v>1565</v>
      </c>
      <c r="K21" s="538">
        <v>30</v>
      </c>
      <c r="L21" s="349">
        <v>1.9169329073482428</v>
      </c>
    </row>
    <row r="22" spans="1:12" s="110" customFormat="1" ht="15" customHeight="1" x14ac:dyDescent="0.2">
      <c r="A22" s="118"/>
      <c r="B22" s="119" t="s">
        <v>117</v>
      </c>
      <c r="C22" s="347"/>
      <c r="D22" s="347"/>
      <c r="E22" s="348"/>
      <c r="F22" s="536">
        <v>411</v>
      </c>
      <c r="G22" s="536">
        <v>178</v>
      </c>
      <c r="H22" s="536">
        <v>306</v>
      </c>
      <c r="I22" s="536">
        <v>283</v>
      </c>
      <c r="J22" s="537">
        <v>227</v>
      </c>
      <c r="K22" s="538">
        <v>184</v>
      </c>
      <c r="L22" s="349">
        <v>81.057268722466958</v>
      </c>
    </row>
    <row r="23" spans="1:12" s="110" customFormat="1" ht="15" customHeight="1" x14ac:dyDescent="0.2">
      <c r="A23" s="352" t="s">
        <v>347</v>
      </c>
      <c r="B23" s="353" t="s">
        <v>193</v>
      </c>
      <c r="C23" s="354"/>
      <c r="D23" s="354"/>
      <c r="E23" s="355"/>
      <c r="F23" s="539">
        <v>43</v>
      </c>
      <c r="G23" s="539">
        <v>56</v>
      </c>
      <c r="H23" s="539">
        <v>562</v>
      </c>
      <c r="I23" s="539">
        <v>33</v>
      </c>
      <c r="J23" s="540">
        <v>32</v>
      </c>
      <c r="K23" s="541">
        <v>11</v>
      </c>
      <c r="L23" s="356">
        <v>34.375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25.1</v>
      </c>
      <c r="G25" s="542">
        <v>31.7</v>
      </c>
      <c r="H25" s="542">
        <v>36.6</v>
      </c>
      <c r="I25" s="542">
        <v>31.6</v>
      </c>
      <c r="J25" s="542">
        <v>31.6</v>
      </c>
      <c r="K25" s="543" t="s">
        <v>349</v>
      </c>
      <c r="L25" s="364">
        <v>-6.5</v>
      </c>
    </row>
    <row r="26" spans="1:12" s="110" customFormat="1" ht="15" customHeight="1" x14ac:dyDescent="0.2">
      <c r="A26" s="365" t="s">
        <v>105</v>
      </c>
      <c r="B26" s="366" t="s">
        <v>345</v>
      </c>
      <c r="C26" s="362"/>
      <c r="D26" s="362"/>
      <c r="E26" s="363"/>
      <c r="F26" s="542">
        <v>23.4</v>
      </c>
      <c r="G26" s="542">
        <v>28.5</v>
      </c>
      <c r="H26" s="542">
        <v>33.1</v>
      </c>
      <c r="I26" s="542">
        <v>25.9</v>
      </c>
      <c r="J26" s="544">
        <v>27.4</v>
      </c>
      <c r="K26" s="543" t="s">
        <v>349</v>
      </c>
      <c r="L26" s="364">
        <v>-4</v>
      </c>
    </row>
    <row r="27" spans="1:12" s="110" customFormat="1" ht="15" customHeight="1" x14ac:dyDescent="0.2">
      <c r="A27" s="365"/>
      <c r="B27" s="366" t="s">
        <v>346</v>
      </c>
      <c r="C27" s="362"/>
      <c r="D27" s="362"/>
      <c r="E27" s="363"/>
      <c r="F27" s="542">
        <v>27.1</v>
      </c>
      <c r="G27" s="542">
        <v>34.6</v>
      </c>
      <c r="H27" s="542">
        <v>40.200000000000003</v>
      </c>
      <c r="I27" s="542">
        <v>38.9</v>
      </c>
      <c r="J27" s="542">
        <v>37.299999999999997</v>
      </c>
      <c r="K27" s="543" t="s">
        <v>349</v>
      </c>
      <c r="L27" s="364">
        <v>-10.199999999999996</v>
      </c>
    </row>
    <row r="28" spans="1:12" s="110" customFormat="1" ht="15" customHeight="1" x14ac:dyDescent="0.2">
      <c r="A28" s="365" t="s">
        <v>113</v>
      </c>
      <c r="B28" s="366" t="s">
        <v>108</v>
      </c>
      <c r="C28" s="362"/>
      <c r="D28" s="362"/>
      <c r="E28" s="363"/>
      <c r="F28" s="542">
        <v>38.299999999999997</v>
      </c>
      <c r="G28" s="542">
        <v>39.299999999999997</v>
      </c>
      <c r="H28" s="542">
        <v>44.4</v>
      </c>
      <c r="I28" s="542">
        <v>41.2</v>
      </c>
      <c r="J28" s="542">
        <v>40.799999999999997</v>
      </c>
      <c r="K28" s="543" t="s">
        <v>349</v>
      </c>
      <c r="L28" s="364">
        <v>-2.5</v>
      </c>
    </row>
    <row r="29" spans="1:12" s="110" customFormat="1" ht="11.25" x14ac:dyDescent="0.2">
      <c r="A29" s="365"/>
      <c r="B29" s="366" t="s">
        <v>109</v>
      </c>
      <c r="C29" s="362"/>
      <c r="D29" s="362"/>
      <c r="E29" s="363"/>
      <c r="F29" s="542">
        <v>23.5</v>
      </c>
      <c r="G29" s="542">
        <v>29.9</v>
      </c>
      <c r="H29" s="542">
        <v>34.5</v>
      </c>
      <c r="I29" s="542">
        <v>30</v>
      </c>
      <c r="J29" s="544">
        <v>30.1</v>
      </c>
      <c r="K29" s="543" t="s">
        <v>349</v>
      </c>
      <c r="L29" s="364">
        <v>-6.6000000000000014</v>
      </c>
    </row>
    <row r="30" spans="1:12" s="110" customFormat="1" ht="15" customHeight="1" x14ac:dyDescent="0.2">
      <c r="A30" s="365"/>
      <c r="B30" s="366" t="s">
        <v>110</v>
      </c>
      <c r="C30" s="362"/>
      <c r="D30" s="362"/>
      <c r="E30" s="363"/>
      <c r="F30" s="542">
        <v>15.7</v>
      </c>
      <c r="G30" s="542">
        <v>30</v>
      </c>
      <c r="H30" s="542">
        <v>24.4</v>
      </c>
      <c r="I30" s="542">
        <v>26.6</v>
      </c>
      <c r="J30" s="542">
        <v>24.6</v>
      </c>
      <c r="K30" s="543" t="s">
        <v>349</v>
      </c>
      <c r="L30" s="364">
        <v>-8.9000000000000021</v>
      </c>
    </row>
    <row r="31" spans="1:12" s="110" customFormat="1" ht="15" customHeight="1" x14ac:dyDescent="0.2">
      <c r="A31" s="365"/>
      <c r="B31" s="366" t="s">
        <v>111</v>
      </c>
      <c r="C31" s="362"/>
      <c r="D31" s="362"/>
      <c r="E31" s="363"/>
      <c r="F31" s="542">
        <v>14.3</v>
      </c>
      <c r="G31" s="542">
        <v>18.2</v>
      </c>
      <c r="H31" s="542">
        <v>36.4</v>
      </c>
      <c r="I31" s="542">
        <v>35.299999999999997</v>
      </c>
      <c r="J31" s="542">
        <v>20.8</v>
      </c>
      <c r="K31" s="543" t="s">
        <v>349</v>
      </c>
      <c r="L31" s="364">
        <v>-6.5</v>
      </c>
    </row>
    <row r="32" spans="1:12" s="110" customFormat="1" ht="15" customHeight="1" x14ac:dyDescent="0.2">
      <c r="A32" s="367" t="s">
        <v>113</v>
      </c>
      <c r="B32" s="368" t="s">
        <v>181</v>
      </c>
      <c r="C32" s="362"/>
      <c r="D32" s="362"/>
      <c r="E32" s="363"/>
      <c r="F32" s="542">
        <v>21.6</v>
      </c>
      <c r="G32" s="542">
        <v>26</v>
      </c>
      <c r="H32" s="542">
        <v>32.6</v>
      </c>
      <c r="I32" s="542">
        <v>24.2</v>
      </c>
      <c r="J32" s="544">
        <v>26.2</v>
      </c>
      <c r="K32" s="543" t="s">
        <v>349</v>
      </c>
      <c r="L32" s="364">
        <v>-4.5999999999999979</v>
      </c>
    </row>
    <row r="33" spans="1:12" s="110" customFormat="1" ht="15" customHeight="1" x14ac:dyDescent="0.2">
      <c r="A33" s="367"/>
      <c r="B33" s="368" t="s">
        <v>182</v>
      </c>
      <c r="C33" s="362"/>
      <c r="D33" s="362"/>
      <c r="E33" s="363"/>
      <c r="F33" s="542">
        <v>31.3</v>
      </c>
      <c r="G33" s="542">
        <v>39.9</v>
      </c>
      <c r="H33" s="542">
        <v>43.2</v>
      </c>
      <c r="I33" s="542">
        <v>43.9</v>
      </c>
      <c r="J33" s="542">
        <v>42.8</v>
      </c>
      <c r="K33" s="543" t="s">
        <v>349</v>
      </c>
      <c r="L33" s="364">
        <v>-11.499999999999996</v>
      </c>
    </row>
    <row r="34" spans="1:12" s="369" customFormat="1" ht="15" customHeight="1" x14ac:dyDescent="0.2">
      <c r="A34" s="367" t="s">
        <v>113</v>
      </c>
      <c r="B34" s="368" t="s">
        <v>116</v>
      </c>
      <c r="C34" s="362"/>
      <c r="D34" s="362"/>
      <c r="E34" s="363"/>
      <c r="F34" s="542">
        <v>25.6</v>
      </c>
      <c r="G34" s="542">
        <v>31.4</v>
      </c>
      <c r="H34" s="542">
        <v>34.9</v>
      </c>
      <c r="I34" s="542">
        <v>29.8</v>
      </c>
      <c r="J34" s="542">
        <v>29.8</v>
      </c>
      <c r="K34" s="543" t="s">
        <v>349</v>
      </c>
      <c r="L34" s="364">
        <v>-4.1999999999999993</v>
      </c>
    </row>
    <row r="35" spans="1:12" s="369" customFormat="1" ht="11.25" x14ac:dyDescent="0.2">
      <c r="A35" s="370"/>
      <c r="B35" s="371" t="s">
        <v>117</v>
      </c>
      <c r="C35" s="372"/>
      <c r="D35" s="372"/>
      <c r="E35" s="373"/>
      <c r="F35" s="545">
        <v>22.9</v>
      </c>
      <c r="G35" s="545">
        <v>33.1</v>
      </c>
      <c r="H35" s="545">
        <v>45</v>
      </c>
      <c r="I35" s="545">
        <v>39.200000000000003</v>
      </c>
      <c r="J35" s="546">
        <v>44</v>
      </c>
      <c r="K35" s="547" t="s">
        <v>349</v>
      </c>
      <c r="L35" s="374">
        <v>-21.1</v>
      </c>
    </row>
    <row r="36" spans="1:12" s="369" customFormat="1" ht="15.95" customHeight="1" x14ac:dyDescent="0.2">
      <c r="A36" s="375" t="s">
        <v>350</v>
      </c>
      <c r="B36" s="376"/>
      <c r="C36" s="377"/>
      <c r="D36" s="376"/>
      <c r="E36" s="378"/>
      <c r="F36" s="548">
        <v>1951</v>
      </c>
      <c r="G36" s="548">
        <v>1016</v>
      </c>
      <c r="H36" s="548">
        <v>1595</v>
      </c>
      <c r="I36" s="548">
        <v>1475</v>
      </c>
      <c r="J36" s="548">
        <v>1751</v>
      </c>
      <c r="K36" s="549">
        <v>200</v>
      </c>
      <c r="L36" s="380">
        <v>11.42204454597373</v>
      </c>
    </row>
    <row r="37" spans="1:12" s="369" customFormat="1" ht="15.95" customHeight="1" x14ac:dyDescent="0.2">
      <c r="A37" s="381"/>
      <c r="B37" s="382" t="s">
        <v>113</v>
      </c>
      <c r="C37" s="382" t="s">
        <v>351</v>
      </c>
      <c r="D37" s="382"/>
      <c r="E37" s="383"/>
      <c r="F37" s="548">
        <v>490</v>
      </c>
      <c r="G37" s="548">
        <v>322</v>
      </c>
      <c r="H37" s="548">
        <v>583</v>
      </c>
      <c r="I37" s="548">
        <v>466</v>
      </c>
      <c r="J37" s="548">
        <v>553</v>
      </c>
      <c r="K37" s="549">
        <v>-63</v>
      </c>
      <c r="L37" s="380">
        <v>-11.39240506329114</v>
      </c>
    </row>
    <row r="38" spans="1:12" s="369" customFormat="1" ht="15.95" customHeight="1" x14ac:dyDescent="0.2">
      <c r="A38" s="381"/>
      <c r="B38" s="384" t="s">
        <v>105</v>
      </c>
      <c r="C38" s="384" t="s">
        <v>106</v>
      </c>
      <c r="D38" s="385"/>
      <c r="E38" s="383"/>
      <c r="F38" s="548">
        <v>1039</v>
      </c>
      <c r="G38" s="548">
        <v>484</v>
      </c>
      <c r="H38" s="548">
        <v>819</v>
      </c>
      <c r="I38" s="548">
        <v>829</v>
      </c>
      <c r="J38" s="550">
        <v>1009</v>
      </c>
      <c r="K38" s="549">
        <v>30</v>
      </c>
      <c r="L38" s="380">
        <v>2.9732408325074333</v>
      </c>
    </row>
    <row r="39" spans="1:12" s="369" customFormat="1" ht="15.95" customHeight="1" x14ac:dyDescent="0.2">
      <c r="A39" s="381"/>
      <c r="B39" s="385"/>
      <c r="C39" s="382" t="s">
        <v>352</v>
      </c>
      <c r="D39" s="385"/>
      <c r="E39" s="383"/>
      <c r="F39" s="548">
        <v>243</v>
      </c>
      <c r="G39" s="548">
        <v>138</v>
      </c>
      <c r="H39" s="548">
        <v>271</v>
      </c>
      <c r="I39" s="548">
        <v>215</v>
      </c>
      <c r="J39" s="548">
        <v>276</v>
      </c>
      <c r="K39" s="549">
        <v>-33</v>
      </c>
      <c r="L39" s="380">
        <v>-11.956521739130435</v>
      </c>
    </row>
    <row r="40" spans="1:12" s="369" customFormat="1" ht="15.95" customHeight="1" x14ac:dyDescent="0.2">
      <c r="A40" s="381"/>
      <c r="B40" s="384"/>
      <c r="C40" s="384" t="s">
        <v>107</v>
      </c>
      <c r="D40" s="385"/>
      <c r="E40" s="383"/>
      <c r="F40" s="548">
        <v>912</v>
      </c>
      <c r="G40" s="548">
        <v>532</v>
      </c>
      <c r="H40" s="548">
        <v>776</v>
      </c>
      <c r="I40" s="548">
        <v>646</v>
      </c>
      <c r="J40" s="548">
        <v>742</v>
      </c>
      <c r="K40" s="549">
        <v>170</v>
      </c>
      <c r="L40" s="380">
        <v>22.911051212938006</v>
      </c>
    </row>
    <row r="41" spans="1:12" s="369" customFormat="1" ht="24" customHeight="1" x14ac:dyDescent="0.2">
      <c r="A41" s="381"/>
      <c r="B41" s="385"/>
      <c r="C41" s="382" t="s">
        <v>352</v>
      </c>
      <c r="D41" s="385"/>
      <c r="E41" s="383"/>
      <c r="F41" s="548">
        <v>247</v>
      </c>
      <c r="G41" s="548">
        <v>184</v>
      </c>
      <c r="H41" s="548">
        <v>312</v>
      </c>
      <c r="I41" s="548">
        <v>251</v>
      </c>
      <c r="J41" s="550">
        <v>277</v>
      </c>
      <c r="K41" s="549">
        <v>-30</v>
      </c>
      <c r="L41" s="380">
        <v>-10.830324909747292</v>
      </c>
    </row>
    <row r="42" spans="1:12" s="110" customFormat="1" ht="15" customHeight="1" x14ac:dyDescent="0.2">
      <c r="A42" s="381"/>
      <c r="B42" s="384" t="s">
        <v>113</v>
      </c>
      <c r="C42" s="384" t="s">
        <v>353</v>
      </c>
      <c r="D42" s="385"/>
      <c r="E42" s="383"/>
      <c r="F42" s="548">
        <v>379</v>
      </c>
      <c r="G42" s="548">
        <v>206</v>
      </c>
      <c r="H42" s="548">
        <v>457</v>
      </c>
      <c r="I42" s="548">
        <v>257</v>
      </c>
      <c r="J42" s="548">
        <v>355</v>
      </c>
      <c r="K42" s="549">
        <v>24</v>
      </c>
      <c r="L42" s="380">
        <v>6.76056338028169</v>
      </c>
    </row>
    <row r="43" spans="1:12" s="110" customFormat="1" ht="15" customHeight="1" x14ac:dyDescent="0.2">
      <c r="A43" s="381"/>
      <c r="B43" s="385"/>
      <c r="C43" s="382" t="s">
        <v>352</v>
      </c>
      <c r="D43" s="385"/>
      <c r="E43" s="383"/>
      <c r="F43" s="548">
        <v>145</v>
      </c>
      <c r="G43" s="548">
        <v>81</v>
      </c>
      <c r="H43" s="548">
        <v>203</v>
      </c>
      <c r="I43" s="548">
        <v>106</v>
      </c>
      <c r="J43" s="548">
        <v>145</v>
      </c>
      <c r="K43" s="549">
        <v>0</v>
      </c>
      <c r="L43" s="380">
        <v>0</v>
      </c>
    </row>
    <row r="44" spans="1:12" s="110" customFormat="1" ht="15" customHeight="1" x14ac:dyDescent="0.2">
      <c r="A44" s="381"/>
      <c r="B44" s="384"/>
      <c r="C44" s="366" t="s">
        <v>109</v>
      </c>
      <c r="D44" s="385"/>
      <c r="E44" s="383"/>
      <c r="F44" s="548">
        <v>1263</v>
      </c>
      <c r="G44" s="548">
        <v>709</v>
      </c>
      <c r="H44" s="548">
        <v>1000</v>
      </c>
      <c r="I44" s="548">
        <v>1028</v>
      </c>
      <c r="J44" s="550">
        <v>1193</v>
      </c>
      <c r="K44" s="549">
        <v>70</v>
      </c>
      <c r="L44" s="380">
        <v>5.8675607711651301</v>
      </c>
    </row>
    <row r="45" spans="1:12" s="110" customFormat="1" ht="15" customHeight="1" x14ac:dyDescent="0.2">
      <c r="A45" s="381"/>
      <c r="B45" s="385"/>
      <c r="C45" s="382" t="s">
        <v>352</v>
      </c>
      <c r="D45" s="385"/>
      <c r="E45" s="383"/>
      <c r="F45" s="548">
        <v>297</v>
      </c>
      <c r="G45" s="548">
        <v>212</v>
      </c>
      <c r="H45" s="548">
        <v>345</v>
      </c>
      <c r="I45" s="548">
        <v>308</v>
      </c>
      <c r="J45" s="548">
        <v>359</v>
      </c>
      <c r="K45" s="549">
        <v>-62</v>
      </c>
      <c r="L45" s="380">
        <v>-17.270194986072422</v>
      </c>
    </row>
    <row r="46" spans="1:12" s="110" customFormat="1" ht="15" customHeight="1" x14ac:dyDescent="0.2">
      <c r="A46" s="381"/>
      <c r="B46" s="384"/>
      <c r="C46" s="366" t="s">
        <v>110</v>
      </c>
      <c r="D46" s="385"/>
      <c r="E46" s="383"/>
      <c r="F46" s="548">
        <v>274</v>
      </c>
      <c r="G46" s="548">
        <v>90</v>
      </c>
      <c r="H46" s="548">
        <v>127</v>
      </c>
      <c r="I46" s="548">
        <v>173</v>
      </c>
      <c r="J46" s="548">
        <v>179</v>
      </c>
      <c r="K46" s="549">
        <v>95</v>
      </c>
      <c r="L46" s="380">
        <v>53.072625698324025</v>
      </c>
    </row>
    <row r="47" spans="1:12" s="110" customFormat="1" ht="15" customHeight="1" x14ac:dyDescent="0.2">
      <c r="A47" s="381"/>
      <c r="B47" s="385"/>
      <c r="C47" s="382" t="s">
        <v>352</v>
      </c>
      <c r="D47" s="385"/>
      <c r="E47" s="383"/>
      <c r="F47" s="548">
        <v>43</v>
      </c>
      <c r="G47" s="548" t="s">
        <v>513</v>
      </c>
      <c r="H47" s="548">
        <v>31</v>
      </c>
      <c r="I47" s="548">
        <v>46</v>
      </c>
      <c r="J47" s="550">
        <v>44</v>
      </c>
      <c r="K47" s="549">
        <v>-1</v>
      </c>
      <c r="L47" s="380">
        <v>-2.2727272727272729</v>
      </c>
    </row>
    <row r="48" spans="1:12" s="110" customFormat="1" ht="15" customHeight="1" x14ac:dyDescent="0.2">
      <c r="A48" s="381"/>
      <c r="B48" s="385"/>
      <c r="C48" s="366" t="s">
        <v>111</v>
      </c>
      <c r="D48" s="386"/>
      <c r="E48" s="387"/>
      <c r="F48" s="548">
        <v>35</v>
      </c>
      <c r="G48" s="548">
        <v>11</v>
      </c>
      <c r="H48" s="548">
        <v>11</v>
      </c>
      <c r="I48" s="548">
        <v>17</v>
      </c>
      <c r="J48" s="548">
        <v>24</v>
      </c>
      <c r="K48" s="549">
        <v>11</v>
      </c>
      <c r="L48" s="380">
        <v>45.833333333333336</v>
      </c>
    </row>
    <row r="49" spans="1:12" s="110" customFormat="1" ht="15" customHeight="1" x14ac:dyDescent="0.2">
      <c r="A49" s="381"/>
      <c r="B49" s="385"/>
      <c r="C49" s="382" t="s">
        <v>352</v>
      </c>
      <c r="D49" s="385"/>
      <c r="E49" s="383"/>
      <c r="F49" s="548">
        <v>5</v>
      </c>
      <c r="G49" s="548" t="s">
        <v>513</v>
      </c>
      <c r="H49" s="548">
        <v>4</v>
      </c>
      <c r="I49" s="548">
        <v>6</v>
      </c>
      <c r="J49" s="548">
        <v>5</v>
      </c>
      <c r="K49" s="549">
        <v>0</v>
      </c>
      <c r="L49" s="380">
        <v>0</v>
      </c>
    </row>
    <row r="50" spans="1:12" s="110" customFormat="1" ht="15" customHeight="1" x14ac:dyDescent="0.2">
      <c r="A50" s="381"/>
      <c r="B50" s="384" t="s">
        <v>113</v>
      </c>
      <c r="C50" s="382" t="s">
        <v>181</v>
      </c>
      <c r="D50" s="385"/>
      <c r="E50" s="383"/>
      <c r="F50" s="548">
        <v>1242</v>
      </c>
      <c r="G50" s="548" t="s">
        <v>513</v>
      </c>
      <c r="H50" s="548">
        <v>1002</v>
      </c>
      <c r="I50" s="548">
        <v>924</v>
      </c>
      <c r="J50" s="550">
        <v>1183</v>
      </c>
      <c r="K50" s="549">
        <v>59</v>
      </c>
      <c r="L50" s="380">
        <v>4.9873203719357564</v>
      </c>
    </row>
    <row r="51" spans="1:12" s="110" customFormat="1" ht="15" customHeight="1" x14ac:dyDescent="0.2">
      <c r="A51" s="381"/>
      <c r="B51" s="385"/>
      <c r="C51" s="382" t="s">
        <v>352</v>
      </c>
      <c r="D51" s="385"/>
      <c r="E51" s="383"/>
      <c r="F51" s="548">
        <v>268</v>
      </c>
      <c r="G51" s="548">
        <v>156</v>
      </c>
      <c r="H51" s="548">
        <v>327</v>
      </c>
      <c r="I51" s="548">
        <v>224</v>
      </c>
      <c r="J51" s="548">
        <v>310</v>
      </c>
      <c r="K51" s="549">
        <v>-42</v>
      </c>
      <c r="L51" s="380">
        <v>-13.548387096774194</v>
      </c>
    </row>
    <row r="52" spans="1:12" s="110" customFormat="1" ht="15" customHeight="1" x14ac:dyDescent="0.2">
      <c r="A52" s="381"/>
      <c r="B52" s="384"/>
      <c r="C52" s="382" t="s">
        <v>182</v>
      </c>
      <c r="D52" s="385"/>
      <c r="E52" s="383"/>
      <c r="F52" s="548">
        <v>709</v>
      </c>
      <c r="G52" s="548">
        <v>416</v>
      </c>
      <c r="H52" s="548">
        <v>593</v>
      </c>
      <c r="I52" s="548">
        <v>551</v>
      </c>
      <c r="J52" s="548">
        <v>568</v>
      </c>
      <c r="K52" s="549">
        <v>141</v>
      </c>
      <c r="L52" s="380">
        <v>24.823943661971832</v>
      </c>
    </row>
    <row r="53" spans="1:12" s="269" customFormat="1" ht="11.25" customHeight="1" x14ac:dyDescent="0.2">
      <c r="A53" s="381"/>
      <c r="B53" s="385"/>
      <c r="C53" s="382" t="s">
        <v>352</v>
      </c>
      <c r="D53" s="385"/>
      <c r="E53" s="383"/>
      <c r="F53" s="548">
        <v>222</v>
      </c>
      <c r="G53" s="548">
        <v>166</v>
      </c>
      <c r="H53" s="548">
        <v>256</v>
      </c>
      <c r="I53" s="548">
        <v>242</v>
      </c>
      <c r="J53" s="550">
        <v>243</v>
      </c>
      <c r="K53" s="549">
        <v>-21</v>
      </c>
      <c r="L53" s="380">
        <v>-8.6419753086419746</v>
      </c>
    </row>
    <row r="54" spans="1:12" s="151" customFormat="1" ht="12.75" customHeight="1" x14ac:dyDescent="0.2">
      <c r="A54" s="381"/>
      <c r="B54" s="384" t="s">
        <v>113</v>
      </c>
      <c r="C54" s="384" t="s">
        <v>116</v>
      </c>
      <c r="D54" s="385"/>
      <c r="E54" s="383"/>
      <c r="F54" s="548">
        <v>1552</v>
      </c>
      <c r="G54" s="548">
        <v>847</v>
      </c>
      <c r="H54" s="548">
        <v>1334</v>
      </c>
      <c r="I54" s="548">
        <v>1196</v>
      </c>
      <c r="J54" s="548">
        <v>1525</v>
      </c>
      <c r="K54" s="549">
        <v>27</v>
      </c>
      <c r="L54" s="380">
        <v>1.7704918032786885</v>
      </c>
    </row>
    <row r="55" spans="1:12" ht="11.25" x14ac:dyDescent="0.2">
      <c r="A55" s="381"/>
      <c r="B55" s="385"/>
      <c r="C55" s="382" t="s">
        <v>352</v>
      </c>
      <c r="D55" s="385"/>
      <c r="E55" s="383"/>
      <c r="F55" s="548">
        <v>398</v>
      </c>
      <c r="G55" s="548">
        <v>266</v>
      </c>
      <c r="H55" s="548">
        <v>465</v>
      </c>
      <c r="I55" s="548">
        <v>357</v>
      </c>
      <c r="J55" s="548">
        <v>454</v>
      </c>
      <c r="K55" s="549">
        <v>-56</v>
      </c>
      <c r="L55" s="380">
        <v>-12.334801762114537</v>
      </c>
    </row>
    <row r="56" spans="1:12" ht="14.25" customHeight="1" x14ac:dyDescent="0.2">
      <c r="A56" s="381"/>
      <c r="B56" s="385"/>
      <c r="C56" s="384" t="s">
        <v>117</v>
      </c>
      <c r="D56" s="385"/>
      <c r="E56" s="383"/>
      <c r="F56" s="548">
        <v>398</v>
      </c>
      <c r="G56" s="548">
        <v>169</v>
      </c>
      <c r="H56" s="548">
        <v>260</v>
      </c>
      <c r="I56" s="548">
        <v>278</v>
      </c>
      <c r="J56" s="548">
        <v>225</v>
      </c>
      <c r="K56" s="549">
        <v>173</v>
      </c>
      <c r="L56" s="380">
        <v>76.888888888888886</v>
      </c>
    </row>
    <row r="57" spans="1:12" ht="18.75" customHeight="1" x14ac:dyDescent="0.2">
      <c r="A57" s="388"/>
      <c r="B57" s="389"/>
      <c r="C57" s="390" t="s">
        <v>352</v>
      </c>
      <c r="D57" s="389"/>
      <c r="E57" s="391"/>
      <c r="F57" s="551">
        <v>91</v>
      </c>
      <c r="G57" s="552">
        <v>56</v>
      </c>
      <c r="H57" s="552">
        <v>117</v>
      </c>
      <c r="I57" s="552">
        <v>109</v>
      </c>
      <c r="J57" s="552">
        <v>99</v>
      </c>
      <c r="K57" s="553">
        <f t="shared" ref="K57" si="0">IF(OR(F57=".",J57=".")=TRUE,".",IF(OR(F57="*",J57="*")=TRUE,"*",IF(AND(F57="-",J57="-")=TRUE,"-",IF(AND(ISNUMBER(J57),ISNUMBER(F57))=TRUE,IF(F57-J57=0,0,F57-J57),IF(ISNUMBER(F57)=TRUE,F57,-J57)))))</f>
        <v>-8</v>
      </c>
      <c r="L57" s="392">
        <f t="shared" ref="L57" si="1">IF(K57 =".",".",IF(K57 ="*","*",IF(K57="-","-",IF(K57=0,0,IF(OR(J57="-",J57=".",F57="-",F57=".")=TRUE,"X",IF(J57=0,"0,0",IF(ABS(K57*100/J57)&gt;250,".X",(K57*100/J57))))))))</f>
        <v>-8.0808080808080813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2007</v>
      </c>
      <c r="E11" s="114">
        <v>1085</v>
      </c>
      <c r="F11" s="114">
        <v>2211</v>
      </c>
      <c r="G11" s="114">
        <v>1511</v>
      </c>
      <c r="H11" s="140">
        <v>1793</v>
      </c>
      <c r="I11" s="115">
        <v>214</v>
      </c>
      <c r="J11" s="116">
        <v>11.935303959843838</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15.944195316392626</v>
      </c>
      <c r="D14" s="115">
        <v>320</v>
      </c>
      <c r="E14" s="114">
        <v>183</v>
      </c>
      <c r="F14" s="114">
        <v>534</v>
      </c>
      <c r="G14" s="114">
        <v>273</v>
      </c>
      <c r="H14" s="140">
        <v>403</v>
      </c>
      <c r="I14" s="115">
        <v>-83</v>
      </c>
      <c r="J14" s="116">
        <v>-20.595533498759306</v>
      </c>
      <c r="K14" s="110"/>
      <c r="L14" s="110"/>
      <c r="M14" s="110"/>
      <c r="N14" s="110"/>
      <c r="O14" s="110"/>
    </row>
    <row r="15" spans="1:15" s="110" customFormat="1" ht="24.95" customHeight="1" x14ac:dyDescent="0.2">
      <c r="A15" s="193" t="s">
        <v>216</v>
      </c>
      <c r="B15" s="199" t="s">
        <v>217</v>
      </c>
      <c r="C15" s="113">
        <v>7.1748878923766819</v>
      </c>
      <c r="D15" s="115">
        <v>144</v>
      </c>
      <c r="E15" s="114">
        <v>83</v>
      </c>
      <c r="F15" s="114">
        <v>242</v>
      </c>
      <c r="G15" s="114">
        <v>120</v>
      </c>
      <c r="H15" s="140">
        <v>162</v>
      </c>
      <c r="I15" s="115">
        <v>-18</v>
      </c>
      <c r="J15" s="116">
        <v>-11.111111111111111</v>
      </c>
    </row>
    <row r="16" spans="1:15" s="287" customFormat="1" ht="24.95" customHeight="1" x14ac:dyDescent="0.2">
      <c r="A16" s="193" t="s">
        <v>218</v>
      </c>
      <c r="B16" s="199" t="s">
        <v>141</v>
      </c>
      <c r="C16" s="113">
        <v>6.6268061783756851</v>
      </c>
      <c r="D16" s="115">
        <v>133</v>
      </c>
      <c r="E16" s="114">
        <v>87</v>
      </c>
      <c r="F16" s="114">
        <v>221</v>
      </c>
      <c r="G16" s="114">
        <v>129</v>
      </c>
      <c r="H16" s="140">
        <v>178</v>
      </c>
      <c r="I16" s="115">
        <v>-45</v>
      </c>
      <c r="J16" s="116">
        <v>-25.280898876404493</v>
      </c>
      <c r="K16" s="110"/>
      <c r="L16" s="110"/>
      <c r="M16" s="110"/>
      <c r="N16" s="110"/>
      <c r="O16" s="110"/>
    </row>
    <row r="17" spans="1:15" s="110" customFormat="1" ht="24.95" customHeight="1" x14ac:dyDescent="0.2">
      <c r="A17" s="193" t="s">
        <v>142</v>
      </c>
      <c r="B17" s="199" t="s">
        <v>220</v>
      </c>
      <c r="C17" s="113">
        <v>2.142501245640259</v>
      </c>
      <c r="D17" s="115">
        <v>43</v>
      </c>
      <c r="E17" s="114">
        <v>13</v>
      </c>
      <c r="F17" s="114">
        <v>71</v>
      </c>
      <c r="G17" s="114">
        <v>24</v>
      </c>
      <c r="H17" s="140">
        <v>63</v>
      </c>
      <c r="I17" s="115">
        <v>-20</v>
      </c>
      <c r="J17" s="116">
        <v>-31.746031746031747</v>
      </c>
    </row>
    <row r="18" spans="1:15" s="287" customFormat="1" ht="24.95" customHeight="1" x14ac:dyDescent="0.2">
      <c r="A18" s="201" t="s">
        <v>144</v>
      </c>
      <c r="B18" s="202" t="s">
        <v>145</v>
      </c>
      <c r="C18" s="113" t="s">
        <v>513</v>
      </c>
      <c r="D18" s="115" t="s">
        <v>513</v>
      </c>
      <c r="E18" s="114">
        <v>88</v>
      </c>
      <c r="F18" s="114" t="s">
        <v>513</v>
      </c>
      <c r="G18" s="114">
        <v>251</v>
      </c>
      <c r="H18" s="140">
        <v>240</v>
      </c>
      <c r="I18" s="115" t="s">
        <v>513</v>
      </c>
      <c r="J18" s="116" t="s">
        <v>513</v>
      </c>
      <c r="K18" s="110"/>
      <c r="L18" s="110"/>
      <c r="M18" s="110"/>
      <c r="N18" s="110"/>
      <c r="O18" s="110"/>
    </row>
    <row r="19" spans="1:15" s="110" customFormat="1" ht="24.95" customHeight="1" x14ac:dyDescent="0.2">
      <c r="A19" s="193" t="s">
        <v>146</v>
      </c>
      <c r="B19" s="199" t="s">
        <v>147</v>
      </c>
      <c r="C19" s="113">
        <v>16.093672147483808</v>
      </c>
      <c r="D19" s="115">
        <v>323</v>
      </c>
      <c r="E19" s="114">
        <v>219</v>
      </c>
      <c r="F19" s="114">
        <v>309</v>
      </c>
      <c r="G19" s="114">
        <v>203</v>
      </c>
      <c r="H19" s="140">
        <v>320</v>
      </c>
      <c r="I19" s="115">
        <v>3</v>
      </c>
      <c r="J19" s="116">
        <v>0.9375</v>
      </c>
    </row>
    <row r="20" spans="1:15" s="287" customFormat="1" ht="24.95" customHeight="1" x14ac:dyDescent="0.2">
      <c r="A20" s="193" t="s">
        <v>148</v>
      </c>
      <c r="B20" s="199" t="s">
        <v>149</v>
      </c>
      <c r="C20" s="113">
        <v>5.0323866467364224</v>
      </c>
      <c r="D20" s="115">
        <v>101</v>
      </c>
      <c r="E20" s="114">
        <v>41</v>
      </c>
      <c r="F20" s="114">
        <v>80</v>
      </c>
      <c r="G20" s="114">
        <v>94</v>
      </c>
      <c r="H20" s="140">
        <v>78</v>
      </c>
      <c r="I20" s="115">
        <v>23</v>
      </c>
      <c r="J20" s="116">
        <v>29.487179487179485</v>
      </c>
      <c r="K20" s="110"/>
      <c r="L20" s="110"/>
      <c r="M20" s="110"/>
      <c r="N20" s="110"/>
      <c r="O20" s="110"/>
    </row>
    <row r="21" spans="1:15" s="110" customFormat="1" ht="24.95" customHeight="1" x14ac:dyDescent="0.2">
      <c r="A21" s="201" t="s">
        <v>150</v>
      </c>
      <c r="B21" s="202" t="s">
        <v>151</v>
      </c>
      <c r="C21" s="113">
        <v>5.4309915296462385</v>
      </c>
      <c r="D21" s="115">
        <v>109</v>
      </c>
      <c r="E21" s="114">
        <v>77</v>
      </c>
      <c r="F21" s="114">
        <v>124</v>
      </c>
      <c r="G21" s="114">
        <v>94</v>
      </c>
      <c r="H21" s="140">
        <v>107</v>
      </c>
      <c r="I21" s="115">
        <v>2</v>
      </c>
      <c r="J21" s="116">
        <v>1.8691588785046729</v>
      </c>
    </row>
    <row r="22" spans="1:15" s="110" customFormat="1" ht="24.95" customHeight="1" x14ac:dyDescent="0.2">
      <c r="A22" s="201" t="s">
        <v>152</v>
      </c>
      <c r="B22" s="199" t="s">
        <v>153</v>
      </c>
      <c r="C22" s="113">
        <v>1.6442451420029895</v>
      </c>
      <c r="D22" s="115">
        <v>33</v>
      </c>
      <c r="E22" s="114" t="s">
        <v>513</v>
      </c>
      <c r="F22" s="114" t="s">
        <v>513</v>
      </c>
      <c r="G22" s="114" t="s">
        <v>513</v>
      </c>
      <c r="H22" s="140" t="s">
        <v>513</v>
      </c>
      <c r="I22" s="115" t="s">
        <v>513</v>
      </c>
      <c r="J22" s="116" t="s">
        <v>513</v>
      </c>
    </row>
    <row r="23" spans="1:15" s="110" customFormat="1" ht="24.95" customHeight="1" x14ac:dyDescent="0.2">
      <c r="A23" s="193" t="s">
        <v>154</v>
      </c>
      <c r="B23" s="199" t="s">
        <v>155</v>
      </c>
      <c r="C23" s="113" t="s">
        <v>513</v>
      </c>
      <c r="D23" s="115" t="s">
        <v>513</v>
      </c>
      <c r="E23" s="114">
        <v>11</v>
      </c>
      <c r="F23" s="114" t="s">
        <v>513</v>
      </c>
      <c r="G23" s="114">
        <v>13</v>
      </c>
      <c r="H23" s="140" t="s">
        <v>513</v>
      </c>
      <c r="I23" s="115" t="s">
        <v>513</v>
      </c>
      <c r="J23" s="116" t="s">
        <v>513</v>
      </c>
    </row>
    <row r="24" spans="1:15" s="110" customFormat="1" ht="24.95" customHeight="1" x14ac:dyDescent="0.2">
      <c r="A24" s="193" t="s">
        <v>156</v>
      </c>
      <c r="B24" s="199" t="s">
        <v>221</v>
      </c>
      <c r="C24" s="113">
        <v>5.281514698555057</v>
      </c>
      <c r="D24" s="115">
        <v>106</v>
      </c>
      <c r="E24" s="114">
        <v>45</v>
      </c>
      <c r="F24" s="114">
        <v>97</v>
      </c>
      <c r="G24" s="114">
        <v>62</v>
      </c>
      <c r="H24" s="140">
        <v>59</v>
      </c>
      <c r="I24" s="115">
        <v>47</v>
      </c>
      <c r="J24" s="116">
        <v>79.66101694915254</v>
      </c>
    </row>
    <row r="25" spans="1:15" s="110" customFormat="1" ht="24.95" customHeight="1" x14ac:dyDescent="0.2">
      <c r="A25" s="193" t="s">
        <v>222</v>
      </c>
      <c r="B25" s="204" t="s">
        <v>159</v>
      </c>
      <c r="C25" s="113" t="s">
        <v>513</v>
      </c>
      <c r="D25" s="115" t="s">
        <v>513</v>
      </c>
      <c r="E25" s="114">
        <v>28</v>
      </c>
      <c r="F25" s="114">
        <v>75</v>
      </c>
      <c r="G25" s="114">
        <v>53</v>
      </c>
      <c r="H25" s="140">
        <v>54</v>
      </c>
      <c r="I25" s="115" t="s">
        <v>513</v>
      </c>
      <c r="J25" s="116" t="s">
        <v>513</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1.8933731938216243</v>
      </c>
      <c r="D27" s="115">
        <v>38</v>
      </c>
      <c r="E27" s="114">
        <v>31</v>
      </c>
      <c r="F27" s="114">
        <v>41</v>
      </c>
      <c r="G27" s="114">
        <v>29</v>
      </c>
      <c r="H27" s="140">
        <v>36</v>
      </c>
      <c r="I27" s="115">
        <v>2</v>
      </c>
      <c r="J27" s="116">
        <v>5.5555555555555554</v>
      </c>
    </row>
    <row r="28" spans="1:15" s="110" customFormat="1" ht="24.95" customHeight="1" x14ac:dyDescent="0.2">
      <c r="A28" s="193" t="s">
        <v>163</v>
      </c>
      <c r="B28" s="199" t="s">
        <v>164</v>
      </c>
      <c r="C28" s="113">
        <v>1.8933731938216243</v>
      </c>
      <c r="D28" s="115">
        <v>38</v>
      </c>
      <c r="E28" s="114">
        <v>24</v>
      </c>
      <c r="F28" s="114">
        <v>97</v>
      </c>
      <c r="G28" s="114">
        <v>21</v>
      </c>
      <c r="H28" s="140">
        <v>45</v>
      </c>
      <c r="I28" s="115">
        <v>-7</v>
      </c>
      <c r="J28" s="116">
        <v>-15.555555555555555</v>
      </c>
    </row>
    <row r="29" spans="1:15" s="110" customFormat="1" ht="24.95" customHeight="1" x14ac:dyDescent="0.2">
      <c r="A29" s="193">
        <v>86</v>
      </c>
      <c r="B29" s="199" t="s">
        <v>165</v>
      </c>
      <c r="C29" s="113">
        <v>5.9292476332835076</v>
      </c>
      <c r="D29" s="115">
        <v>119</v>
      </c>
      <c r="E29" s="114">
        <v>111</v>
      </c>
      <c r="F29" s="114">
        <v>126</v>
      </c>
      <c r="G29" s="114">
        <v>105</v>
      </c>
      <c r="H29" s="140">
        <v>113</v>
      </c>
      <c r="I29" s="115">
        <v>6</v>
      </c>
      <c r="J29" s="116">
        <v>5.3097345132743365</v>
      </c>
    </row>
    <row r="30" spans="1:15" s="110" customFormat="1" ht="24.95" customHeight="1" x14ac:dyDescent="0.2">
      <c r="A30" s="193">
        <v>87.88</v>
      </c>
      <c r="B30" s="204" t="s">
        <v>166</v>
      </c>
      <c r="C30" s="113">
        <v>17.588440458395617</v>
      </c>
      <c r="D30" s="115">
        <v>353</v>
      </c>
      <c r="E30" s="114">
        <v>149</v>
      </c>
      <c r="F30" s="114">
        <v>313</v>
      </c>
      <c r="G30" s="114">
        <v>202</v>
      </c>
      <c r="H30" s="140">
        <v>182</v>
      </c>
      <c r="I30" s="115">
        <v>171</v>
      </c>
      <c r="J30" s="116">
        <v>93.956043956043956</v>
      </c>
    </row>
    <row r="31" spans="1:15" s="110" customFormat="1" ht="24.95" customHeight="1" x14ac:dyDescent="0.2">
      <c r="A31" s="193" t="s">
        <v>167</v>
      </c>
      <c r="B31" s="199" t="s">
        <v>168</v>
      </c>
      <c r="C31" s="113">
        <v>2.2421524663677128</v>
      </c>
      <c r="D31" s="115">
        <v>45</v>
      </c>
      <c r="E31" s="114">
        <v>26</v>
      </c>
      <c r="F31" s="114">
        <v>50</v>
      </c>
      <c r="G31" s="114">
        <v>28</v>
      </c>
      <c r="H31" s="140">
        <v>41</v>
      </c>
      <c r="I31" s="115">
        <v>4</v>
      </c>
      <c r="J31" s="116">
        <v>9.7560975609756095</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66.118584952665671</v>
      </c>
      <c r="D36" s="143">
        <v>1327</v>
      </c>
      <c r="E36" s="144">
        <v>786</v>
      </c>
      <c r="F36" s="144">
        <v>1382</v>
      </c>
      <c r="G36" s="144">
        <v>928</v>
      </c>
      <c r="H36" s="145">
        <v>1090</v>
      </c>
      <c r="I36" s="143">
        <v>237</v>
      </c>
      <c r="J36" s="146">
        <v>21.743119266055047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2007</v>
      </c>
      <c r="F11" s="264">
        <v>1085</v>
      </c>
      <c r="G11" s="264">
        <v>2211</v>
      </c>
      <c r="H11" s="264">
        <v>1511</v>
      </c>
      <c r="I11" s="265">
        <v>1793</v>
      </c>
      <c r="J11" s="263">
        <v>214</v>
      </c>
      <c r="K11" s="266">
        <v>11.935303959843838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26.357747882411559</v>
      </c>
      <c r="E13" s="115">
        <v>529</v>
      </c>
      <c r="F13" s="114">
        <v>253</v>
      </c>
      <c r="G13" s="114">
        <v>388</v>
      </c>
      <c r="H13" s="114">
        <v>440</v>
      </c>
      <c r="I13" s="140">
        <v>379</v>
      </c>
      <c r="J13" s="115">
        <v>150</v>
      </c>
      <c r="K13" s="116">
        <v>39.577836411609496</v>
      </c>
    </row>
    <row r="14" spans="1:15" ht="15.95" customHeight="1" x14ac:dyDescent="0.2">
      <c r="A14" s="306" t="s">
        <v>230</v>
      </c>
      <c r="B14" s="307"/>
      <c r="C14" s="308"/>
      <c r="D14" s="113">
        <v>59.591429995017442</v>
      </c>
      <c r="E14" s="115">
        <v>1196</v>
      </c>
      <c r="F14" s="114">
        <v>641</v>
      </c>
      <c r="G14" s="114">
        <v>1556</v>
      </c>
      <c r="H14" s="114">
        <v>853</v>
      </c>
      <c r="I14" s="140">
        <v>1128</v>
      </c>
      <c r="J14" s="115">
        <v>68</v>
      </c>
      <c r="K14" s="116">
        <v>6.0283687943262407</v>
      </c>
    </row>
    <row r="15" spans="1:15" ht="15.95" customHeight="1" x14ac:dyDescent="0.2">
      <c r="A15" s="306" t="s">
        <v>231</v>
      </c>
      <c r="B15" s="307"/>
      <c r="C15" s="308"/>
      <c r="D15" s="113">
        <v>7.7229696063776778</v>
      </c>
      <c r="E15" s="115">
        <v>155</v>
      </c>
      <c r="F15" s="114">
        <v>99</v>
      </c>
      <c r="G15" s="114">
        <v>136</v>
      </c>
      <c r="H15" s="114">
        <v>120</v>
      </c>
      <c r="I15" s="140">
        <v>140</v>
      </c>
      <c r="J15" s="115">
        <v>15</v>
      </c>
      <c r="K15" s="116">
        <v>10.714285714285714</v>
      </c>
    </row>
    <row r="16" spans="1:15" ht="15.95" customHeight="1" x14ac:dyDescent="0.2">
      <c r="A16" s="306" t="s">
        <v>232</v>
      </c>
      <c r="B16" s="307"/>
      <c r="C16" s="308"/>
      <c r="D16" s="113">
        <v>6.1783756851021421</v>
      </c>
      <c r="E16" s="115">
        <v>124</v>
      </c>
      <c r="F16" s="114">
        <v>92</v>
      </c>
      <c r="G16" s="114">
        <v>129</v>
      </c>
      <c r="H16" s="114">
        <v>98</v>
      </c>
      <c r="I16" s="140">
        <v>145</v>
      </c>
      <c r="J16" s="115">
        <v>-21</v>
      </c>
      <c r="K16" s="116">
        <v>-14.482758620689655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1.6940707523667164</v>
      </c>
      <c r="E18" s="115">
        <v>34</v>
      </c>
      <c r="F18" s="114">
        <v>26</v>
      </c>
      <c r="G18" s="114">
        <v>31</v>
      </c>
      <c r="H18" s="114">
        <v>40</v>
      </c>
      <c r="I18" s="140">
        <v>32</v>
      </c>
      <c r="J18" s="115">
        <v>2</v>
      </c>
      <c r="K18" s="116">
        <v>6.25</v>
      </c>
    </row>
    <row r="19" spans="1:11" ht="14.1" customHeight="1" x14ac:dyDescent="0.2">
      <c r="A19" s="306" t="s">
        <v>235</v>
      </c>
      <c r="B19" s="307" t="s">
        <v>236</v>
      </c>
      <c r="C19" s="308"/>
      <c r="D19" s="113">
        <v>1.2954658694569008</v>
      </c>
      <c r="E19" s="115">
        <v>26</v>
      </c>
      <c r="F19" s="114">
        <v>14</v>
      </c>
      <c r="G19" s="114">
        <v>21</v>
      </c>
      <c r="H19" s="114">
        <v>35</v>
      </c>
      <c r="I19" s="140">
        <v>16</v>
      </c>
      <c r="J19" s="115">
        <v>10</v>
      </c>
      <c r="K19" s="116">
        <v>62.5</v>
      </c>
    </row>
    <row r="20" spans="1:11" ht="14.1" customHeight="1" x14ac:dyDescent="0.2">
      <c r="A20" s="306">
        <v>12</v>
      </c>
      <c r="B20" s="307" t="s">
        <v>237</v>
      </c>
      <c r="C20" s="308"/>
      <c r="D20" s="113">
        <v>1.195814648729447</v>
      </c>
      <c r="E20" s="115">
        <v>24</v>
      </c>
      <c r="F20" s="114">
        <v>5</v>
      </c>
      <c r="G20" s="114">
        <v>13</v>
      </c>
      <c r="H20" s="114">
        <v>14</v>
      </c>
      <c r="I20" s="140">
        <v>24</v>
      </c>
      <c r="J20" s="115">
        <v>0</v>
      </c>
      <c r="K20" s="116">
        <v>0</v>
      </c>
    </row>
    <row r="21" spans="1:11" ht="14.1" customHeight="1" x14ac:dyDescent="0.2">
      <c r="A21" s="306">
        <v>21</v>
      </c>
      <c r="B21" s="307" t="s">
        <v>238</v>
      </c>
      <c r="C21" s="308"/>
      <c r="D21" s="113">
        <v>0.64773293472845039</v>
      </c>
      <c r="E21" s="115">
        <v>13</v>
      </c>
      <c r="F21" s="114" t="s">
        <v>513</v>
      </c>
      <c r="G21" s="114">
        <v>8</v>
      </c>
      <c r="H21" s="114">
        <v>8</v>
      </c>
      <c r="I21" s="140">
        <v>9</v>
      </c>
      <c r="J21" s="115">
        <v>4</v>
      </c>
      <c r="K21" s="116">
        <v>44.444444444444443</v>
      </c>
    </row>
    <row r="22" spans="1:11" ht="14.1" customHeight="1" x14ac:dyDescent="0.2">
      <c r="A22" s="306">
        <v>22</v>
      </c>
      <c r="B22" s="307" t="s">
        <v>239</v>
      </c>
      <c r="C22" s="308"/>
      <c r="D22" s="113">
        <v>0.84703537618335822</v>
      </c>
      <c r="E22" s="115">
        <v>17</v>
      </c>
      <c r="F22" s="114">
        <v>13</v>
      </c>
      <c r="G22" s="114">
        <v>56</v>
      </c>
      <c r="H22" s="114">
        <v>30</v>
      </c>
      <c r="I22" s="140">
        <v>50</v>
      </c>
      <c r="J22" s="115">
        <v>-33</v>
      </c>
      <c r="K22" s="116">
        <v>-66</v>
      </c>
    </row>
    <row r="23" spans="1:11" ht="14.1" customHeight="1" x14ac:dyDescent="0.2">
      <c r="A23" s="306">
        <v>23</v>
      </c>
      <c r="B23" s="307" t="s">
        <v>240</v>
      </c>
      <c r="C23" s="308"/>
      <c r="D23" s="113">
        <v>0.74738415545590431</v>
      </c>
      <c r="E23" s="115">
        <v>15</v>
      </c>
      <c r="F23" s="114">
        <v>10</v>
      </c>
      <c r="G23" s="114">
        <v>39</v>
      </c>
      <c r="H23" s="114">
        <v>10</v>
      </c>
      <c r="I23" s="140">
        <v>28</v>
      </c>
      <c r="J23" s="115">
        <v>-13</v>
      </c>
      <c r="K23" s="116">
        <v>-46.428571428571431</v>
      </c>
    </row>
    <row r="24" spans="1:11" ht="14.1" customHeight="1" x14ac:dyDescent="0.2">
      <c r="A24" s="306">
        <v>24</v>
      </c>
      <c r="B24" s="307" t="s">
        <v>241</v>
      </c>
      <c r="C24" s="308"/>
      <c r="D24" s="113">
        <v>1.8435475834578974</v>
      </c>
      <c r="E24" s="115">
        <v>37</v>
      </c>
      <c r="F24" s="114">
        <v>22</v>
      </c>
      <c r="G24" s="114">
        <v>50</v>
      </c>
      <c r="H24" s="114">
        <v>34</v>
      </c>
      <c r="I24" s="140">
        <v>41</v>
      </c>
      <c r="J24" s="115">
        <v>-4</v>
      </c>
      <c r="K24" s="116">
        <v>-9.7560975609756095</v>
      </c>
    </row>
    <row r="25" spans="1:11" ht="14.1" customHeight="1" x14ac:dyDescent="0.2">
      <c r="A25" s="306">
        <v>25</v>
      </c>
      <c r="B25" s="307" t="s">
        <v>242</v>
      </c>
      <c r="C25" s="308"/>
      <c r="D25" s="113">
        <v>4.9327354260089686</v>
      </c>
      <c r="E25" s="115">
        <v>99</v>
      </c>
      <c r="F25" s="114">
        <v>54</v>
      </c>
      <c r="G25" s="114">
        <v>103</v>
      </c>
      <c r="H25" s="114">
        <v>71</v>
      </c>
      <c r="I25" s="140">
        <v>116</v>
      </c>
      <c r="J25" s="115">
        <v>-17</v>
      </c>
      <c r="K25" s="116">
        <v>-14.655172413793103</v>
      </c>
    </row>
    <row r="26" spans="1:11" ht="14.1" customHeight="1" x14ac:dyDescent="0.2">
      <c r="A26" s="306">
        <v>26</v>
      </c>
      <c r="B26" s="307" t="s">
        <v>243</v>
      </c>
      <c r="C26" s="308"/>
      <c r="D26" s="113">
        <v>3.2386646736422522</v>
      </c>
      <c r="E26" s="115">
        <v>65</v>
      </c>
      <c r="F26" s="114">
        <v>21</v>
      </c>
      <c r="G26" s="114">
        <v>62</v>
      </c>
      <c r="H26" s="114">
        <v>35</v>
      </c>
      <c r="I26" s="140">
        <v>43</v>
      </c>
      <c r="J26" s="115">
        <v>22</v>
      </c>
      <c r="K26" s="116">
        <v>51.162790697674417</v>
      </c>
    </row>
    <row r="27" spans="1:11" ht="14.1" customHeight="1" x14ac:dyDescent="0.2">
      <c r="A27" s="306">
        <v>27</v>
      </c>
      <c r="B27" s="307" t="s">
        <v>244</v>
      </c>
      <c r="C27" s="308"/>
      <c r="D27" s="113">
        <v>1.5944195316392626</v>
      </c>
      <c r="E27" s="115">
        <v>32</v>
      </c>
      <c r="F27" s="114">
        <v>15</v>
      </c>
      <c r="G27" s="114">
        <v>38</v>
      </c>
      <c r="H27" s="114">
        <v>22</v>
      </c>
      <c r="I27" s="140">
        <v>30</v>
      </c>
      <c r="J27" s="115">
        <v>2</v>
      </c>
      <c r="K27" s="116">
        <v>6.666666666666667</v>
      </c>
    </row>
    <row r="28" spans="1:11" ht="14.1" customHeight="1" x14ac:dyDescent="0.2">
      <c r="A28" s="306">
        <v>28</v>
      </c>
      <c r="B28" s="307" t="s">
        <v>245</v>
      </c>
      <c r="C28" s="308"/>
      <c r="D28" s="113">
        <v>0.49825610363726958</v>
      </c>
      <c r="E28" s="115">
        <v>10</v>
      </c>
      <c r="F28" s="114">
        <v>4</v>
      </c>
      <c r="G28" s="114">
        <v>18</v>
      </c>
      <c r="H28" s="114">
        <v>9</v>
      </c>
      <c r="I28" s="140">
        <v>19</v>
      </c>
      <c r="J28" s="115">
        <v>-9</v>
      </c>
      <c r="K28" s="116">
        <v>-47.368421052631582</v>
      </c>
    </row>
    <row r="29" spans="1:11" ht="14.1" customHeight="1" x14ac:dyDescent="0.2">
      <c r="A29" s="306">
        <v>29</v>
      </c>
      <c r="B29" s="307" t="s">
        <v>246</v>
      </c>
      <c r="C29" s="308"/>
      <c r="D29" s="113">
        <v>4.0358744394618835</v>
      </c>
      <c r="E29" s="115">
        <v>81</v>
      </c>
      <c r="F29" s="114">
        <v>50</v>
      </c>
      <c r="G29" s="114">
        <v>104</v>
      </c>
      <c r="H29" s="114">
        <v>76</v>
      </c>
      <c r="I29" s="140">
        <v>70</v>
      </c>
      <c r="J29" s="115">
        <v>11</v>
      </c>
      <c r="K29" s="116">
        <v>15.714285714285714</v>
      </c>
    </row>
    <row r="30" spans="1:11" ht="14.1" customHeight="1" x14ac:dyDescent="0.2">
      <c r="A30" s="306" t="s">
        <v>247</v>
      </c>
      <c r="B30" s="307" t="s">
        <v>248</v>
      </c>
      <c r="C30" s="308"/>
      <c r="D30" s="113">
        <v>0.84703537618335822</v>
      </c>
      <c r="E30" s="115">
        <v>17</v>
      </c>
      <c r="F30" s="114" t="s">
        <v>513</v>
      </c>
      <c r="G30" s="114">
        <v>44</v>
      </c>
      <c r="H30" s="114" t="s">
        <v>513</v>
      </c>
      <c r="I30" s="140">
        <v>23</v>
      </c>
      <c r="J30" s="115">
        <v>-6</v>
      </c>
      <c r="K30" s="116">
        <v>-26.086956521739129</v>
      </c>
    </row>
    <row r="31" spans="1:11" ht="14.1" customHeight="1" x14ac:dyDescent="0.2">
      <c r="A31" s="306" t="s">
        <v>249</v>
      </c>
      <c r="B31" s="307" t="s">
        <v>250</v>
      </c>
      <c r="C31" s="308"/>
      <c r="D31" s="113">
        <v>2.9895366218236172</v>
      </c>
      <c r="E31" s="115">
        <v>60</v>
      </c>
      <c r="F31" s="114">
        <v>34</v>
      </c>
      <c r="G31" s="114">
        <v>53</v>
      </c>
      <c r="H31" s="114">
        <v>52</v>
      </c>
      <c r="I31" s="140">
        <v>44</v>
      </c>
      <c r="J31" s="115">
        <v>16</v>
      </c>
      <c r="K31" s="116">
        <v>36.363636363636367</v>
      </c>
    </row>
    <row r="32" spans="1:11" ht="14.1" customHeight="1" x14ac:dyDescent="0.2">
      <c r="A32" s="306">
        <v>31</v>
      </c>
      <c r="B32" s="307" t="s">
        <v>251</v>
      </c>
      <c r="C32" s="308"/>
      <c r="D32" s="113">
        <v>0.49825610363726958</v>
      </c>
      <c r="E32" s="115">
        <v>10</v>
      </c>
      <c r="F32" s="114">
        <v>3</v>
      </c>
      <c r="G32" s="114">
        <v>4</v>
      </c>
      <c r="H32" s="114">
        <v>10</v>
      </c>
      <c r="I32" s="140">
        <v>10</v>
      </c>
      <c r="J32" s="115">
        <v>0</v>
      </c>
      <c r="K32" s="116">
        <v>0</v>
      </c>
    </row>
    <row r="33" spans="1:11" ht="14.1" customHeight="1" x14ac:dyDescent="0.2">
      <c r="A33" s="306">
        <v>32</v>
      </c>
      <c r="B33" s="307" t="s">
        <v>252</v>
      </c>
      <c r="C33" s="308"/>
      <c r="D33" s="113">
        <v>5.8794220229197807</v>
      </c>
      <c r="E33" s="115">
        <v>118</v>
      </c>
      <c r="F33" s="114">
        <v>20</v>
      </c>
      <c r="G33" s="114">
        <v>78</v>
      </c>
      <c r="H33" s="114">
        <v>110</v>
      </c>
      <c r="I33" s="140">
        <v>62</v>
      </c>
      <c r="J33" s="115">
        <v>56</v>
      </c>
      <c r="K33" s="116">
        <v>90.322580645161295</v>
      </c>
    </row>
    <row r="34" spans="1:11" ht="14.1" customHeight="1" x14ac:dyDescent="0.2">
      <c r="A34" s="306">
        <v>33</v>
      </c>
      <c r="B34" s="307" t="s">
        <v>253</v>
      </c>
      <c r="C34" s="308"/>
      <c r="D34" s="113">
        <v>4.1355256601893373</v>
      </c>
      <c r="E34" s="115">
        <v>83</v>
      </c>
      <c r="F34" s="114">
        <v>36</v>
      </c>
      <c r="G34" s="114">
        <v>67</v>
      </c>
      <c r="H34" s="114">
        <v>55</v>
      </c>
      <c r="I34" s="140">
        <v>71</v>
      </c>
      <c r="J34" s="115">
        <v>12</v>
      </c>
      <c r="K34" s="116">
        <v>16.901408450704224</v>
      </c>
    </row>
    <row r="35" spans="1:11" ht="14.1" customHeight="1" x14ac:dyDescent="0.2">
      <c r="A35" s="306">
        <v>34</v>
      </c>
      <c r="B35" s="307" t="s">
        <v>254</v>
      </c>
      <c r="C35" s="308"/>
      <c r="D35" s="113">
        <v>2.8400597907324365</v>
      </c>
      <c r="E35" s="115">
        <v>57</v>
      </c>
      <c r="F35" s="114">
        <v>22</v>
      </c>
      <c r="G35" s="114">
        <v>72</v>
      </c>
      <c r="H35" s="114">
        <v>43</v>
      </c>
      <c r="I35" s="140">
        <v>61</v>
      </c>
      <c r="J35" s="115">
        <v>-4</v>
      </c>
      <c r="K35" s="116">
        <v>-6.557377049180328</v>
      </c>
    </row>
    <row r="36" spans="1:11" ht="14.1" customHeight="1" x14ac:dyDescent="0.2">
      <c r="A36" s="306">
        <v>41</v>
      </c>
      <c r="B36" s="307" t="s">
        <v>255</v>
      </c>
      <c r="C36" s="308"/>
      <c r="D36" s="113">
        <v>0.59790732436472349</v>
      </c>
      <c r="E36" s="115">
        <v>12</v>
      </c>
      <c r="F36" s="114">
        <v>4</v>
      </c>
      <c r="G36" s="114">
        <v>25</v>
      </c>
      <c r="H36" s="114">
        <v>5</v>
      </c>
      <c r="I36" s="140">
        <v>10</v>
      </c>
      <c r="J36" s="115">
        <v>2</v>
      </c>
      <c r="K36" s="116">
        <v>20</v>
      </c>
    </row>
    <row r="37" spans="1:11" ht="14.1" customHeight="1" x14ac:dyDescent="0.2">
      <c r="A37" s="306">
        <v>42</v>
      </c>
      <c r="B37" s="307" t="s">
        <v>256</v>
      </c>
      <c r="C37" s="308"/>
      <c r="D37" s="113">
        <v>0.24912805181863479</v>
      </c>
      <c r="E37" s="115">
        <v>5</v>
      </c>
      <c r="F37" s="114" t="s">
        <v>513</v>
      </c>
      <c r="G37" s="114">
        <v>3</v>
      </c>
      <c r="H37" s="114">
        <v>7</v>
      </c>
      <c r="I37" s="140">
        <v>5</v>
      </c>
      <c r="J37" s="115">
        <v>0</v>
      </c>
      <c r="K37" s="116">
        <v>0</v>
      </c>
    </row>
    <row r="38" spans="1:11" ht="14.1" customHeight="1" x14ac:dyDescent="0.2">
      <c r="A38" s="306">
        <v>43</v>
      </c>
      <c r="B38" s="307" t="s">
        <v>257</v>
      </c>
      <c r="C38" s="308"/>
      <c r="D38" s="113">
        <v>0.84703537618335822</v>
      </c>
      <c r="E38" s="115">
        <v>17</v>
      </c>
      <c r="F38" s="114">
        <v>7</v>
      </c>
      <c r="G38" s="114">
        <v>44</v>
      </c>
      <c r="H38" s="114">
        <v>12</v>
      </c>
      <c r="I38" s="140">
        <v>17</v>
      </c>
      <c r="J38" s="115">
        <v>0</v>
      </c>
      <c r="K38" s="116">
        <v>0</v>
      </c>
    </row>
    <row r="39" spans="1:11" ht="14.1" customHeight="1" x14ac:dyDescent="0.2">
      <c r="A39" s="306">
        <v>51</v>
      </c>
      <c r="B39" s="307" t="s">
        <v>258</v>
      </c>
      <c r="C39" s="308"/>
      <c r="D39" s="113">
        <v>5.2316890881913301</v>
      </c>
      <c r="E39" s="115">
        <v>105</v>
      </c>
      <c r="F39" s="114">
        <v>58</v>
      </c>
      <c r="G39" s="114">
        <v>117</v>
      </c>
      <c r="H39" s="114">
        <v>94</v>
      </c>
      <c r="I39" s="140">
        <v>77</v>
      </c>
      <c r="J39" s="115">
        <v>28</v>
      </c>
      <c r="K39" s="116">
        <v>36.363636363636367</v>
      </c>
    </row>
    <row r="40" spans="1:11" ht="14.1" customHeight="1" x14ac:dyDescent="0.2">
      <c r="A40" s="306" t="s">
        <v>259</v>
      </c>
      <c r="B40" s="307" t="s">
        <v>260</v>
      </c>
      <c r="C40" s="308"/>
      <c r="D40" s="113">
        <v>4.7832585949177879</v>
      </c>
      <c r="E40" s="115">
        <v>96</v>
      </c>
      <c r="F40" s="114">
        <v>50</v>
      </c>
      <c r="G40" s="114">
        <v>104</v>
      </c>
      <c r="H40" s="114">
        <v>85</v>
      </c>
      <c r="I40" s="140">
        <v>63</v>
      </c>
      <c r="J40" s="115">
        <v>33</v>
      </c>
      <c r="K40" s="116">
        <v>52.38095238095238</v>
      </c>
    </row>
    <row r="41" spans="1:11" ht="14.1" customHeight="1" x14ac:dyDescent="0.2">
      <c r="A41" s="306"/>
      <c r="B41" s="307" t="s">
        <v>261</v>
      </c>
      <c r="C41" s="308"/>
      <c r="D41" s="113">
        <v>3.1888390632785253</v>
      </c>
      <c r="E41" s="115">
        <v>64</v>
      </c>
      <c r="F41" s="114">
        <v>33</v>
      </c>
      <c r="G41" s="114">
        <v>75</v>
      </c>
      <c r="H41" s="114">
        <v>45</v>
      </c>
      <c r="I41" s="140">
        <v>42</v>
      </c>
      <c r="J41" s="115">
        <v>22</v>
      </c>
      <c r="K41" s="116">
        <v>52.38095238095238</v>
      </c>
    </row>
    <row r="42" spans="1:11" ht="14.1" customHeight="1" x14ac:dyDescent="0.2">
      <c r="A42" s="306">
        <v>52</v>
      </c>
      <c r="B42" s="307" t="s">
        <v>262</v>
      </c>
      <c r="C42" s="308"/>
      <c r="D42" s="113">
        <v>5.2316890881913301</v>
      </c>
      <c r="E42" s="115">
        <v>105</v>
      </c>
      <c r="F42" s="114">
        <v>38</v>
      </c>
      <c r="G42" s="114">
        <v>58</v>
      </c>
      <c r="H42" s="114">
        <v>82</v>
      </c>
      <c r="I42" s="140">
        <v>103</v>
      </c>
      <c r="J42" s="115">
        <v>2</v>
      </c>
      <c r="K42" s="116">
        <v>1.941747572815534</v>
      </c>
    </row>
    <row r="43" spans="1:11" ht="14.1" customHeight="1" x14ac:dyDescent="0.2">
      <c r="A43" s="306" t="s">
        <v>263</v>
      </c>
      <c r="B43" s="307" t="s">
        <v>264</v>
      </c>
      <c r="C43" s="308"/>
      <c r="D43" s="113">
        <v>4.3846537120079718</v>
      </c>
      <c r="E43" s="115">
        <v>88</v>
      </c>
      <c r="F43" s="114">
        <v>36</v>
      </c>
      <c r="G43" s="114">
        <v>47</v>
      </c>
      <c r="H43" s="114">
        <v>71</v>
      </c>
      <c r="I43" s="140">
        <v>81</v>
      </c>
      <c r="J43" s="115">
        <v>7</v>
      </c>
      <c r="K43" s="116">
        <v>8.6419753086419746</v>
      </c>
    </row>
    <row r="44" spans="1:11" ht="14.1" customHeight="1" x14ac:dyDescent="0.2">
      <c r="A44" s="306">
        <v>53</v>
      </c>
      <c r="B44" s="307" t="s">
        <v>265</v>
      </c>
      <c r="C44" s="308"/>
      <c r="D44" s="113" t="s">
        <v>513</v>
      </c>
      <c r="E44" s="115" t="s">
        <v>513</v>
      </c>
      <c r="F44" s="114">
        <v>6</v>
      </c>
      <c r="G44" s="114">
        <v>10</v>
      </c>
      <c r="H44" s="114">
        <v>4</v>
      </c>
      <c r="I44" s="140" t="s">
        <v>513</v>
      </c>
      <c r="J44" s="115" t="s">
        <v>513</v>
      </c>
      <c r="K44" s="116" t="s">
        <v>513</v>
      </c>
    </row>
    <row r="45" spans="1:11" ht="14.1" customHeight="1" x14ac:dyDescent="0.2">
      <c r="A45" s="306" t="s">
        <v>266</v>
      </c>
      <c r="B45" s="307" t="s">
        <v>267</v>
      </c>
      <c r="C45" s="308"/>
      <c r="D45" s="113" t="s">
        <v>513</v>
      </c>
      <c r="E45" s="115" t="s">
        <v>513</v>
      </c>
      <c r="F45" s="114">
        <v>6</v>
      </c>
      <c r="G45" s="114">
        <v>10</v>
      </c>
      <c r="H45" s="114">
        <v>4</v>
      </c>
      <c r="I45" s="140">
        <v>4</v>
      </c>
      <c r="J45" s="115" t="s">
        <v>513</v>
      </c>
      <c r="K45" s="116" t="s">
        <v>513</v>
      </c>
    </row>
    <row r="46" spans="1:11" ht="14.1" customHeight="1" x14ac:dyDescent="0.2">
      <c r="A46" s="306">
        <v>54</v>
      </c>
      <c r="B46" s="307" t="s">
        <v>268</v>
      </c>
      <c r="C46" s="308"/>
      <c r="D46" s="113">
        <v>2.2421524663677128</v>
      </c>
      <c r="E46" s="115">
        <v>45</v>
      </c>
      <c r="F46" s="114">
        <v>39</v>
      </c>
      <c r="G46" s="114">
        <v>68</v>
      </c>
      <c r="H46" s="114">
        <v>55</v>
      </c>
      <c r="I46" s="140">
        <v>49</v>
      </c>
      <c r="J46" s="115">
        <v>-4</v>
      </c>
      <c r="K46" s="116">
        <v>-8.1632653061224492</v>
      </c>
    </row>
    <row r="47" spans="1:11" ht="14.1" customHeight="1" x14ac:dyDescent="0.2">
      <c r="A47" s="306">
        <v>61</v>
      </c>
      <c r="B47" s="307" t="s">
        <v>269</v>
      </c>
      <c r="C47" s="308"/>
      <c r="D47" s="113">
        <v>1.7937219730941705</v>
      </c>
      <c r="E47" s="115">
        <v>36</v>
      </c>
      <c r="F47" s="114">
        <v>33</v>
      </c>
      <c r="G47" s="114">
        <v>41</v>
      </c>
      <c r="H47" s="114">
        <v>33</v>
      </c>
      <c r="I47" s="140">
        <v>47</v>
      </c>
      <c r="J47" s="115">
        <v>-11</v>
      </c>
      <c r="K47" s="116">
        <v>-23.404255319148938</v>
      </c>
    </row>
    <row r="48" spans="1:11" ht="14.1" customHeight="1" x14ac:dyDescent="0.2">
      <c r="A48" s="306">
        <v>62</v>
      </c>
      <c r="B48" s="307" t="s">
        <v>270</v>
      </c>
      <c r="C48" s="308"/>
      <c r="D48" s="113">
        <v>9.0682610861983051</v>
      </c>
      <c r="E48" s="115">
        <v>182</v>
      </c>
      <c r="F48" s="114">
        <v>116</v>
      </c>
      <c r="G48" s="114">
        <v>167</v>
      </c>
      <c r="H48" s="114">
        <v>108</v>
      </c>
      <c r="I48" s="140">
        <v>212</v>
      </c>
      <c r="J48" s="115">
        <v>-30</v>
      </c>
      <c r="K48" s="116">
        <v>-14.150943396226415</v>
      </c>
    </row>
    <row r="49" spans="1:11" ht="14.1" customHeight="1" x14ac:dyDescent="0.2">
      <c r="A49" s="306">
        <v>63</v>
      </c>
      <c r="B49" s="307" t="s">
        <v>271</v>
      </c>
      <c r="C49" s="308"/>
      <c r="D49" s="113">
        <v>2.3418036870951671</v>
      </c>
      <c r="E49" s="115">
        <v>47</v>
      </c>
      <c r="F49" s="114">
        <v>47</v>
      </c>
      <c r="G49" s="114">
        <v>75</v>
      </c>
      <c r="H49" s="114">
        <v>61</v>
      </c>
      <c r="I49" s="140">
        <v>59</v>
      </c>
      <c r="J49" s="115">
        <v>-12</v>
      </c>
      <c r="K49" s="116">
        <v>-20.338983050847457</v>
      </c>
    </row>
    <row r="50" spans="1:11" ht="14.1" customHeight="1" x14ac:dyDescent="0.2">
      <c r="A50" s="306" t="s">
        <v>272</v>
      </c>
      <c r="B50" s="307" t="s">
        <v>273</v>
      </c>
      <c r="C50" s="308"/>
      <c r="D50" s="113">
        <v>0.54808171400099648</v>
      </c>
      <c r="E50" s="115">
        <v>11</v>
      </c>
      <c r="F50" s="114">
        <v>11</v>
      </c>
      <c r="G50" s="114">
        <v>14</v>
      </c>
      <c r="H50" s="114">
        <v>5</v>
      </c>
      <c r="I50" s="140">
        <v>13</v>
      </c>
      <c r="J50" s="115">
        <v>-2</v>
      </c>
      <c r="K50" s="116">
        <v>-15.384615384615385</v>
      </c>
    </row>
    <row r="51" spans="1:11" ht="14.1" customHeight="1" x14ac:dyDescent="0.2">
      <c r="A51" s="306" t="s">
        <v>274</v>
      </c>
      <c r="B51" s="307" t="s">
        <v>275</v>
      </c>
      <c r="C51" s="308"/>
      <c r="D51" s="113">
        <v>1.6940707523667164</v>
      </c>
      <c r="E51" s="115">
        <v>34</v>
      </c>
      <c r="F51" s="114">
        <v>35</v>
      </c>
      <c r="G51" s="114">
        <v>54</v>
      </c>
      <c r="H51" s="114">
        <v>50</v>
      </c>
      <c r="I51" s="140">
        <v>41</v>
      </c>
      <c r="J51" s="115">
        <v>-7</v>
      </c>
      <c r="K51" s="116">
        <v>-17.073170731707318</v>
      </c>
    </row>
    <row r="52" spans="1:11" ht="14.1" customHeight="1" x14ac:dyDescent="0.2">
      <c r="A52" s="306">
        <v>71</v>
      </c>
      <c r="B52" s="307" t="s">
        <v>276</v>
      </c>
      <c r="C52" s="308"/>
      <c r="D52" s="113">
        <v>8.3707025411061284</v>
      </c>
      <c r="E52" s="115">
        <v>168</v>
      </c>
      <c r="F52" s="114">
        <v>94</v>
      </c>
      <c r="G52" s="114">
        <v>188</v>
      </c>
      <c r="H52" s="114">
        <v>115</v>
      </c>
      <c r="I52" s="140">
        <v>160</v>
      </c>
      <c r="J52" s="115">
        <v>8</v>
      </c>
      <c r="K52" s="116">
        <v>5</v>
      </c>
    </row>
    <row r="53" spans="1:11" ht="14.1" customHeight="1" x14ac:dyDescent="0.2">
      <c r="A53" s="306" t="s">
        <v>277</v>
      </c>
      <c r="B53" s="307" t="s">
        <v>278</v>
      </c>
      <c r="C53" s="308"/>
      <c r="D53" s="113">
        <v>3.7369207772795217</v>
      </c>
      <c r="E53" s="115">
        <v>75</v>
      </c>
      <c r="F53" s="114">
        <v>38</v>
      </c>
      <c r="G53" s="114">
        <v>101</v>
      </c>
      <c r="H53" s="114">
        <v>49</v>
      </c>
      <c r="I53" s="140">
        <v>71</v>
      </c>
      <c r="J53" s="115">
        <v>4</v>
      </c>
      <c r="K53" s="116">
        <v>5.6338028169014081</v>
      </c>
    </row>
    <row r="54" spans="1:11" ht="14.1" customHeight="1" x14ac:dyDescent="0.2">
      <c r="A54" s="306" t="s">
        <v>279</v>
      </c>
      <c r="B54" s="307" t="s">
        <v>280</v>
      </c>
      <c r="C54" s="308"/>
      <c r="D54" s="113">
        <v>3.9860488290981566</v>
      </c>
      <c r="E54" s="115">
        <v>80</v>
      </c>
      <c r="F54" s="114">
        <v>46</v>
      </c>
      <c r="G54" s="114">
        <v>81</v>
      </c>
      <c r="H54" s="114">
        <v>59</v>
      </c>
      <c r="I54" s="140">
        <v>83</v>
      </c>
      <c r="J54" s="115">
        <v>-3</v>
      </c>
      <c r="K54" s="116">
        <v>-3.6144578313253013</v>
      </c>
    </row>
    <row r="55" spans="1:11" ht="14.1" customHeight="1" x14ac:dyDescent="0.2">
      <c r="A55" s="306">
        <v>72</v>
      </c>
      <c r="B55" s="307" t="s">
        <v>281</v>
      </c>
      <c r="C55" s="308"/>
      <c r="D55" s="113">
        <v>2.142501245640259</v>
      </c>
      <c r="E55" s="115">
        <v>43</v>
      </c>
      <c r="F55" s="114">
        <v>19</v>
      </c>
      <c r="G55" s="114">
        <v>49</v>
      </c>
      <c r="H55" s="114">
        <v>28</v>
      </c>
      <c r="I55" s="140">
        <v>29</v>
      </c>
      <c r="J55" s="115">
        <v>14</v>
      </c>
      <c r="K55" s="116">
        <v>48.275862068965516</v>
      </c>
    </row>
    <row r="56" spans="1:11" ht="14.1" customHeight="1" x14ac:dyDescent="0.2">
      <c r="A56" s="306" t="s">
        <v>282</v>
      </c>
      <c r="B56" s="307" t="s">
        <v>283</v>
      </c>
      <c r="C56" s="308"/>
      <c r="D56" s="113">
        <v>0.89686098654708524</v>
      </c>
      <c r="E56" s="115">
        <v>18</v>
      </c>
      <c r="F56" s="114">
        <v>9</v>
      </c>
      <c r="G56" s="114">
        <v>23</v>
      </c>
      <c r="H56" s="114">
        <v>13</v>
      </c>
      <c r="I56" s="140">
        <v>17</v>
      </c>
      <c r="J56" s="115">
        <v>1</v>
      </c>
      <c r="K56" s="116">
        <v>5.882352941176471</v>
      </c>
    </row>
    <row r="57" spans="1:11" ht="14.1" customHeight="1" x14ac:dyDescent="0.2">
      <c r="A57" s="306" t="s">
        <v>284</v>
      </c>
      <c r="B57" s="307" t="s">
        <v>285</v>
      </c>
      <c r="C57" s="308"/>
      <c r="D57" s="113">
        <v>0.79720976581963132</v>
      </c>
      <c r="E57" s="115">
        <v>16</v>
      </c>
      <c r="F57" s="114" t="s">
        <v>513</v>
      </c>
      <c r="G57" s="114">
        <v>11</v>
      </c>
      <c r="H57" s="114">
        <v>10</v>
      </c>
      <c r="I57" s="140">
        <v>5</v>
      </c>
      <c r="J57" s="115">
        <v>11</v>
      </c>
      <c r="K57" s="116">
        <v>220</v>
      </c>
    </row>
    <row r="58" spans="1:11" ht="14.1" customHeight="1" x14ac:dyDescent="0.2">
      <c r="A58" s="306">
        <v>73</v>
      </c>
      <c r="B58" s="307" t="s">
        <v>286</v>
      </c>
      <c r="C58" s="308"/>
      <c r="D58" s="113">
        <v>1.4947683109118086</v>
      </c>
      <c r="E58" s="115">
        <v>30</v>
      </c>
      <c r="F58" s="114">
        <v>26</v>
      </c>
      <c r="G58" s="114">
        <v>28</v>
      </c>
      <c r="H58" s="114">
        <v>12</v>
      </c>
      <c r="I58" s="140">
        <v>24</v>
      </c>
      <c r="J58" s="115">
        <v>6</v>
      </c>
      <c r="K58" s="116">
        <v>25</v>
      </c>
    </row>
    <row r="59" spans="1:11" ht="14.1" customHeight="1" x14ac:dyDescent="0.2">
      <c r="A59" s="306" t="s">
        <v>287</v>
      </c>
      <c r="B59" s="307" t="s">
        <v>288</v>
      </c>
      <c r="C59" s="308"/>
      <c r="D59" s="113">
        <v>1.3951170901843548</v>
      </c>
      <c r="E59" s="115">
        <v>28</v>
      </c>
      <c r="F59" s="114">
        <v>21</v>
      </c>
      <c r="G59" s="114">
        <v>23</v>
      </c>
      <c r="H59" s="114">
        <v>9</v>
      </c>
      <c r="I59" s="140">
        <v>22</v>
      </c>
      <c r="J59" s="115">
        <v>6</v>
      </c>
      <c r="K59" s="116">
        <v>27.272727272727273</v>
      </c>
    </row>
    <row r="60" spans="1:11" ht="14.1" customHeight="1" x14ac:dyDescent="0.2">
      <c r="A60" s="306">
        <v>81</v>
      </c>
      <c r="B60" s="307" t="s">
        <v>289</v>
      </c>
      <c r="C60" s="308"/>
      <c r="D60" s="113">
        <v>13.104135525660189</v>
      </c>
      <c r="E60" s="115">
        <v>263</v>
      </c>
      <c r="F60" s="114">
        <v>134</v>
      </c>
      <c r="G60" s="114">
        <v>172</v>
      </c>
      <c r="H60" s="114">
        <v>150</v>
      </c>
      <c r="I60" s="140">
        <v>152</v>
      </c>
      <c r="J60" s="115">
        <v>111</v>
      </c>
      <c r="K60" s="116">
        <v>73.026315789473685</v>
      </c>
    </row>
    <row r="61" spans="1:11" ht="14.1" customHeight="1" x14ac:dyDescent="0.2">
      <c r="A61" s="306" t="s">
        <v>290</v>
      </c>
      <c r="B61" s="307" t="s">
        <v>291</v>
      </c>
      <c r="C61" s="308"/>
      <c r="D61" s="113">
        <v>2.142501245640259</v>
      </c>
      <c r="E61" s="115">
        <v>43</v>
      </c>
      <c r="F61" s="114">
        <v>19</v>
      </c>
      <c r="G61" s="114">
        <v>65</v>
      </c>
      <c r="H61" s="114">
        <v>36</v>
      </c>
      <c r="I61" s="140">
        <v>41</v>
      </c>
      <c r="J61" s="115">
        <v>2</v>
      </c>
      <c r="K61" s="116">
        <v>4.8780487804878048</v>
      </c>
    </row>
    <row r="62" spans="1:11" ht="14.1" customHeight="1" x14ac:dyDescent="0.2">
      <c r="A62" s="306" t="s">
        <v>292</v>
      </c>
      <c r="B62" s="307" t="s">
        <v>293</v>
      </c>
      <c r="C62" s="308"/>
      <c r="D62" s="113">
        <v>8.7693074240159437</v>
      </c>
      <c r="E62" s="115">
        <v>176</v>
      </c>
      <c r="F62" s="114">
        <v>83</v>
      </c>
      <c r="G62" s="114">
        <v>60</v>
      </c>
      <c r="H62" s="114">
        <v>64</v>
      </c>
      <c r="I62" s="140">
        <v>75</v>
      </c>
      <c r="J62" s="115">
        <v>101</v>
      </c>
      <c r="K62" s="116">
        <v>134.66666666666666</v>
      </c>
    </row>
    <row r="63" spans="1:11" ht="14.1" customHeight="1" x14ac:dyDescent="0.2">
      <c r="A63" s="306"/>
      <c r="B63" s="307" t="s">
        <v>294</v>
      </c>
      <c r="C63" s="308"/>
      <c r="D63" s="113">
        <v>8.3208769307424024</v>
      </c>
      <c r="E63" s="115">
        <v>167</v>
      </c>
      <c r="F63" s="114">
        <v>72</v>
      </c>
      <c r="G63" s="114">
        <v>57</v>
      </c>
      <c r="H63" s="114">
        <v>60</v>
      </c>
      <c r="I63" s="140">
        <v>73</v>
      </c>
      <c r="J63" s="115">
        <v>94</v>
      </c>
      <c r="K63" s="116">
        <v>128.76712328767124</v>
      </c>
    </row>
    <row r="64" spans="1:11" ht="14.1" customHeight="1" x14ac:dyDescent="0.2">
      <c r="A64" s="306" t="s">
        <v>295</v>
      </c>
      <c r="B64" s="307" t="s">
        <v>296</v>
      </c>
      <c r="C64" s="308"/>
      <c r="D64" s="113">
        <v>0.99651220727453915</v>
      </c>
      <c r="E64" s="115">
        <v>20</v>
      </c>
      <c r="F64" s="114">
        <v>12</v>
      </c>
      <c r="G64" s="114">
        <v>15</v>
      </c>
      <c r="H64" s="114">
        <v>14</v>
      </c>
      <c r="I64" s="140">
        <v>14</v>
      </c>
      <c r="J64" s="115">
        <v>6</v>
      </c>
      <c r="K64" s="116">
        <v>42.857142857142854</v>
      </c>
    </row>
    <row r="65" spans="1:11" ht="14.1" customHeight="1" x14ac:dyDescent="0.2">
      <c r="A65" s="306" t="s">
        <v>297</v>
      </c>
      <c r="B65" s="307" t="s">
        <v>298</v>
      </c>
      <c r="C65" s="308"/>
      <c r="D65" s="113">
        <v>0.64773293472845039</v>
      </c>
      <c r="E65" s="115">
        <v>13</v>
      </c>
      <c r="F65" s="114">
        <v>12</v>
      </c>
      <c r="G65" s="114">
        <v>6</v>
      </c>
      <c r="H65" s="114">
        <v>18</v>
      </c>
      <c r="I65" s="140">
        <v>13</v>
      </c>
      <c r="J65" s="115">
        <v>0</v>
      </c>
      <c r="K65" s="116">
        <v>0</v>
      </c>
    </row>
    <row r="66" spans="1:11" ht="14.1" customHeight="1" x14ac:dyDescent="0.2">
      <c r="A66" s="306">
        <v>82</v>
      </c>
      <c r="B66" s="307" t="s">
        <v>299</v>
      </c>
      <c r="C66" s="308"/>
      <c r="D66" s="113">
        <v>5.0323866467364224</v>
      </c>
      <c r="E66" s="115">
        <v>101</v>
      </c>
      <c r="F66" s="114">
        <v>60</v>
      </c>
      <c r="G66" s="114">
        <v>125</v>
      </c>
      <c r="H66" s="114">
        <v>84</v>
      </c>
      <c r="I66" s="140">
        <v>60</v>
      </c>
      <c r="J66" s="115">
        <v>41</v>
      </c>
      <c r="K66" s="116">
        <v>68.333333333333329</v>
      </c>
    </row>
    <row r="67" spans="1:11" ht="14.1" customHeight="1" x14ac:dyDescent="0.2">
      <c r="A67" s="306" t="s">
        <v>300</v>
      </c>
      <c r="B67" s="307" t="s">
        <v>301</v>
      </c>
      <c r="C67" s="308"/>
      <c r="D67" s="113">
        <v>4.0358744394618835</v>
      </c>
      <c r="E67" s="115">
        <v>81</v>
      </c>
      <c r="F67" s="114">
        <v>47</v>
      </c>
      <c r="G67" s="114">
        <v>98</v>
      </c>
      <c r="H67" s="114">
        <v>75</v>
      </c>
      <c r="I67" s="140">
        <v>46</v>
      </c>
      <c r="J67" s="115">
        <v>35</v>
      </c>
      <c r="K67" s="116">
        <v>76.086956521739125</v>
      </c>
    </row>
    <row r="68" spans="1:11" ht="14.1" customHeight="1" x14ac:dyDescent="0.2">
      <c r="A68" s="306" t="s">
        <v>302</v>
      </c>
      <c r="B68" s="307" t="s">
        <v>303</v>
      </c>
      <c r="C68" s="308"/>
      <c r="D68" s="113">
        <v>0.74738415545590431</v>
      </c>
      <c r="E68" s="115">
        <v>15</v>
      </c>
      <c r="F68" s="114">
        <v>7</v>
      </c>
      <c r="G68" s="114">
        <v>18</v>
      </c>
      <c r="H68" s="114">
        <v>5</v>
      </c>
      <c r="I68" s="140">
        <v>10</v>
      </c>
      <c r="J68" s="115">
        <v>5</v>
      </c>
      <c r="K68" s="116">
        <v>50</v>
      </c>
    </row>
    <row r="69" spans="1:11" ht="14.1" customHeight="1" x14ac:dyDescent="0.2">
      <c r="A69" s="306">
        <v>83</v>
      </c>
      <c r="B69" s="307" t="s">
        <v>304</v>
      </c>
      <c r="C69" s="308"/>
      <c r="D69" s="113">
        <v>5.2316890881913301</v>
      </c>
      <c r="E69" s="115">
        <v>105</v>
      </c>
      <c r="F69" s="114">
        <v>69</v>
      </c>
      <c r="G69" s="114">
        <v>214</v>
      </c>
      <c r="H69" s="114">
        <v>63</v>
      </c>
      <c r="I69" s="140">
        <v>80</v>
      </c>
      <c r="J69" s="115">
        <v>25</v>
      </c>
      <c r="K69" s="116">
        <v>31.25</v>
      </c>
    </row>
    <row r="70" spans="1:11" ht="14.1" customHeight="1" x14ac:dyDescent="0.2">
      <c r="A70" s="306" t="s">
        <v>305</v>
      </c>
      <c r="B70" s="307" t="s">
        <v>306</v>
      </c>
      <c r="C70" s="308"/>
      <c r="D70" s="113">
        <v>3.4379671150971598</v>
      </c>
      <c r="E70" s="115">
        <v>69</v>
      </c>
      <c r="F70" s="114">
        <v>53</v>
      </c>
      <c r="G70" s="114">
        <v>195</v>
      </c>
      <c r="H70" s="114">
        <v>38</v>
      </c>
      <c r="I70" s="140">
        <v>63</v>
      </c>
      <c r="J70" s="115">
        <v>6</v>
      </c>
      <c r="K70" s="116">
        <v>9.5238095238095237</v>
      </c>
    </row>
    <row r="71" spans="1:11" ht="14.1" customHeight="1" x14ac:dyDescent="0.2">
      <c r="A71" s="306"/>
      <c r="B71" s="307" t="s">
        <v>307</v>
      </c>
      <c r="C71" s="308"/>
      <c r="D71" s="113">
        <v>1.8933731938216243</v>
      </c>
      <c r="E71" s="115">
        <v>38</v>
      </c>
      <c r="F71" s="114">
        <v>24</v>
      </c>
      <c r="G71" s="114">
        <v>126</v>
      </c>
      <c r="H71" s="114">
        <v>20</v>
      </c>
      <c r="I71" s="140">
        <v>37</v>
      </c>
      <c r="J71" s="115">
        <v>1</v>
      </c>
      <c r="K71" s="116">
        <v>2.7027027027027026</v>
      </c>
    </row>
    <row r="72" spans="1:11" ht="14.1" customHeight="1" x14ac:dyDescent="0.2">
      <c r="A72" s="306">
        <v>84</v>
      </c>
      <c r="B72" s="307" t="s">
        <v>308</v>
      </c>
      <c r="C72" s="308"/>
      <c r="D72" s="113">
        <v>1.1459890383657201</v>
      </c>
      <c r="E72" s="115">
        <v>23</v>
      </c>
      <c r="F72" s="114">
        <v>11</v>
      </c>
      <c r="G72" s="114">
        <v>35</v>
      </c>
      <c r="H72" s="114">
        <v>9</v>
      </c>
      <c r="I72" s="140">
        <v>18</v>
      </c>
      <c r="J72" s="115">
        <v>5</v>
      </c>
      <c r="K72" s="116">
        <v>27.777777777777779</v>
      </c>
    </row>
    <row r="73" spans="1:11" ht="14.1" customHeight="1" x14ac:dyDescent="0.2">
      <c r="A73" s="306" t="s">
        <v>309</v>
      </c>
      <c r="B73" s="307" t="s">
        <v>310</v>
      </c>
      <c r="C73" s="308"/>
      <c r="D73" s="113" t="s">
        <v>513</v>
      </c>
      <c r="E73" s="115" t="s">
        <v>513</v>
      </c>
      <c r="F73" s="114">
        <v>3</v>
      </c>
      <c r="G73" s="114">
        <v>14</v>
      </c>
      <c r="H73" s="114" t="s">
        <v>513</v>
      </c>
      <c r="I73" s="140">
        <v>9</v>
      </c>
      <c r="J73" s="115" t="s">
        <v>513</v>
      </c>
      <c r="K73" s="116" t="s">
        <v>513</v>
      </c>
    </row>
    <row r="74" spans="1:11" ht="14.1" customHeight="1" x14ac:dyDescent="0.2">
      <c r="A74" s="306" t="s">
        <v>311</v>
      </c>
      <c r="B74" s="307" t="s">
        <v>312</v>
      </c>
      <c r="C74" s="308"/>
      <c r="D74" s="113" t="s">
        <v>513</v>
      </c>
      <c r="E74" s="115" t="s">
        <v>513</v>
      </c>
      <c r="F74" s="114">
        <v>0</v>
      </c>
      <c r="G74" s="114">
        <v>7</v>
      </c>
      <c r="H74" s="114">
        <v>0</v>
      </c>
      <c r="I74" s="140" t="s">
        <v>513</v>
      </c>
      <c r="J74" s="115" t="s">
        <v>513</v>
      </c>
      <c r="K74" s="116" t="s">
        <v>513</v>
      </c>
    </row>
    <row r="75" spans="1:11" ht="14.1" customHeight="1" x14ac:dyDescent="0.2">
      <c r="A75" s="306" t="s">
        <v>313</v>
      </c>
      <c r="B75" s="307" t="s">
        <v>314</v>
      </c>
      <c r="C75" s="308"/>
      <c r="D75" s="113">
        <v>0.24912805181863479</v>
      </c>
      <c r="E75" s="115">
        <v>5</v>
      </c>
      <c r="F75" s="114">
        <v>4</v>
      </c>
      <c r="G75" s="114">
        <v>4</v>
      </c>
      <c r="H75" s="114">
        <v>3</v>
      </c>
      <c r="I75" s="140">
        <v>5</v>
      </c>
      <c r="J75" s="115">
        <v>0</v>
      </c>
      <c r="K75" s="116">
        <v>0</v>
      </c>
    </row>
    <row r="76" spans="1:11" ht="14.1" customHeight="1" x14ac:dyDescent="0.2">
      <c r="A76" s="306">
        <v>91</v>
      </c>
      <c r="B76" s="307" t="s">
        <v>315</v>
      </c>
      <c r="C76" s="308"/>
      <c r="D76" s="113" t="s">
        <v>513</v>
      </c>
      <c r="E76" s="115" t="s">
        <v>513</v>
      </c>
      <c r="F76" s="114">
        <v>0</v>
      </c>
      <c r="G76" s="114">
        <v>6</v>
      </c>
      <c r="H76" s="114" t="s">
        <v>513</v>
      </c>
      <c r="I76" s="140">
        <v>4</v>
      </c>
      <c r="J76" s="115" t="s">
        <v>513</v>
      </c>
      <c r="K76" s="116" t="s">
        <v>513</v>
      </c>
    </row>
    <row r="77" spans="1:11" ht="14.1" customHeight="1" x14ac:dyDescent="0.2">
      <c r="A77" s="306">
        <v>92</v>
      </c>
      <c r="B77" s="307" t="s">
        <v>316</v>
      </c>
      <c r="C77" s="308"/>
      <c r="D77" s="113">
        <v>0.74738415545590431</v>
      </c>
      <c r="E77" s="115">
        <v>15</v>
      </c>
      <c r="F77" s="114">
        <v>15</v>
      </c>
      <c r="G77" s="114">
        <v>21</v>
      </c>
      <c r="H77" s="114">
        <v>17</v>
      </c>
      <c r="I77" s="140">
        <v>15</v>
      </c>
      <c r="J77" s="115">
        <v>0</v>
      </c>
      <c r="K77" s="116">
        <v>0</v>
      </c>
    </row>
    <row r="78" spans="1:11" ht="14.1" customHeight="1" x14ac:dyDescent="0.2">
      <c r="A78" s="306">
        <v>93</v>
      </c>
      <c r="B78" s="307" t="s">
        <v>317</v>
      </c>
      <c r="C78" s="308"/>
      <c r="D78" s="113">
        <v>0.14947683109118087</v>
      </c>
      <c r="E78" s="115">
        <v>3</v>
      </c>
      <c r="F78" s="114">
        <v>3</v>
      </c>
      <c r="G78" s="114">
        <v>15</v>
      </c>
      <c r="H78" s="114" t="s">
        <v>513</v>
      </c>
      <c r="I78" s="140">
        <v>0</v>
      </c>
      <c r="J78" s="115">
        <v>3</v>
      </c>
      <c r="K78" s="116" t="s">
        <v>514</v>
      </c>
    </row>
    <row r="79" spans="1:11" ht="14.1" customHeight="1" x14ac:dyDescent="0.2">
      <c r="A79" s="306">
        <v>94</v>
      </c>
      <c r="B79" s="307" t="s">
        <v>318</v>
      </c>
      <c r="C79" s="308"/>
      <c r="D79" s="113">
        <v>0</v>
      </c>
      <c r="E79" s="115">
        <v>0</v>
      </c>
      <c r="F79" s="114" t="s">
        <v>513</v>
      </c>
      <c r="G79" s="114">
        <v>5</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0.14947683109118087</v>
      </c>
      <c r="E81" s="143">
        <v>3</v>
      </c>
      <c r="F81" s="144">
        <v>0</v>
      </c>
      <c r="G81" s="144" t="s">
        <v>513</v>
      </c>
      <c r="H81" s="144">
        <v>0</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2094</v>
      </c>
      <c r="E11" s="114">
        <v>1477</v>
      </c>
      <c r="F11" s="114">
        <v>1952</v>
      </c>
      <c r="G11" s="114">
        <v>1441</v>
      </c>
      <c r="H11" s="140">
        <v>1805</v>
      </c>
      <c r="I11" s="115">
        <v>289</v>
      </c>
      <c r="J11" s="116">
        <v>16.011080332409971</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21.012416427889207</v>
      </c>
      <c r="D14" s="115">
        <v>440</v>
      </c>
      <c r="E14" s="114">
        <v>292</v>
      </c>
      <c r="F14" s="114">
        <v>408</v>
      </c>
      <c r="G14" s="114">
        <v>312</v>
      </c>
      <c r="H14" s="140">
        <v>421</v>
      </c>
      <c r="I14" s="115">
        <v>19</v>
      </c>
      <c r="J14" s="116">
        <v>4.513064133016627</v>
      </c>
      <c r="K14" s="110"/>
      <c r="L14" s="110"/>
      <c r="M14" s="110"/>
      <c r="N14" s="110"/>
      <c r="O14" s="110"/>
    </row>
    <row r="15" spans="1:15" s="110" customFormat="1" ht="24.95" customHeight="1" x14ac:dyDescent="0.2">
      <c r="A15" s="193" t="s">
        <v>216</v>
      </c>
      <c r="B15" s="199" t="s">
        <v>217</v>
      </c>
      <c r="C15" s="113">
        <v>8.6437440305635143</v>
      </c>
      <c r="D15" s="115">
        <v>181</v>
      </c>
      <c r="E15" s="114">
        <v>121</v>
      </c>
      <c r="F15" s="114">
        <v>200</v>
      </c>
      <c r="G15" s="114">
        <v>135</v>
      </c>
      <c r="H15" s="140">
        <v>164</v>
      </c>
      <c r="I15" s="115">
        <v>17</v>
      </c>
      <c r="J15" s="116">
        <v>10.365853658536585</v>
      </c>
    </row>
    <row r="16" spans="1:15" s="287" customFormat="1" ht="24.95" customHeight="1" x14ac:dyDescent="0.2">
      <c r="A16" s="193" t="s">
        <v>218</v>
      </c>
      <c r="B16" s="199" t="s">
        <v>141</v>
      </c>
      <c r="C16" s="113">
        <v>10.076408787010505</v>
      </c>
      <c r="D16" s="115">
        <v>211</v>
      </c>
      <c r="E16" s="114">
        <v>132</v>
      </c>
      <c r="F16" s="114">
        <v>182</v>
      </c>
      <c r="G16" s="114">
        <v>157</v>
      </c>
      <c r="H16" s="140">
        <v>201</v>
      </c>
      <c r="I16" s="115">
        <v>10</v>
      </c>
      <c r="J16" s="116">
        <v>4.9751243781094523</v>
      </c>
      <c r="K16" s="110"/>
      <c r="L16" s="110"/>
      <c r="M16" s="110"/>
      <c r="N16" s="110"/>
      <c r="O16" s="110"/>
    </row>
    <row r="17" spans="1:15" s="110" customFormat="1" ht="24.95" customHeight="1" x14ac:dyDescent="0.2">
      <c r="A17" s="193" t="s">
        <v>142</v>
      </c>
      <c r="B17" s="199" t="s">
        <v>220</v>
      </c>
      <c r="C17" s="113">
        <v>2.2922636103151861</v>
      </c>
      <c r="D17" s="115">
        <v>48</v>
      </c>
      <c r="E17" s="114">
        <v>39</v>
      </c>
      <c r="F17" s="114">
        <v>26</v>
      </c>
      <c r="G17" s="114">
        <v>20</v>
      </c>
      <c r="H17" s="140">
        <v>56</v>
      </c>
      <c r="I17" s="115">
        <v>-8</v>
      </c>
      <c r="J17" s="116">
        <v>-14.285714285714286</v>
      </c>
    </row>
    <row r="18" spans="1:15" s="287" customFormat="1" ht="24.95" customHeight="1" x14ac:dyDescent="0.2">
      <c r="A18" s="201" t="s">
        <v>144</v>
      </c>
      <c r="B18" s="202" t="s">
        <v>145</v>
      </c>
      <c r="C18" s="113">
        <v>14.422158548233046</v>
      </c>
      <c r="D18" s="115">
        <v>302</v>
      </c>
      <c r="E18" s="114">
        <v>293</v>
      </c>
      <c r="F18" s="114">
        <v>203</v>
      </c>
      <c r="G18" s="114">
        <v>140</v>
      </c>
      <c r="H18" s="140" t="s">
        <v>513</v>
      </c>
      <c r="I18" s="115" t="s">
        <v>513</v>
      </c>
      <c r="J18" s="116" t="s">
        <v>513</v>
      </c>
      <c r="K18" s="110"/>
      <c r="L18" s="110"/>
      <c r="M18" s="110"/>
      <c r="N18" s="110"/>
      <c r="O18" s="110"/>
    </row>
    <row r="19" spans="1:15" s="110" customFormat="1" ht="24.95" customHeight="1" x14ac:dyDescent="0.2">
      <c r="A19" s="193" t="s">
        <v>146</v>
      </c>
      <c r="B19" s="199" t="s">
        <v>147</v>
      </c>
      <c r="C19" s="113">
        <v>15.854823304680039</v>
      </c>
      <c r="D19" s="115">
        <v>332</v>
      </c>
      <c r="E19" s="114">
        <v>233</v>
      </c>
      <c r="F19" s="114">
        <v>333</v>
      </c>
      <c r="G19" s="114">
        <v>235</v>
      </c>
      <c r="H19" s="140">
        <v>331</v>
      </c>
      <c r="I19" s="115">
        <v>1</v>
      </c>
      <c r="J19" s="116">
        <v>0.30211480362537763</v>
      </c>
    </row>
    <row r="20" spans="1:15" s="287" customFormat="1" ht="24.95" customHeight="1" x14ac:dyDescent="0.2">
      <c r="A20" s="193" t="s">
        <v>148</v>
      </c>
      <c r="B20" s="199" t="s">
        <v>149</v>
      </c>
      <c r="C20" s="113">
        <v>4.5845272206303722</v>
      </c>
      <c r="D20" s="115">
        <v>96</v>
      </c>
      <c r="E20" s="114">
        <v>67</v>
      </c>
      <c r="F20" s="114">
        <v>79</v>
      </c>
      <c r="G20" s="114">
        <v>89</v>
      </c>
      <c r="H20" s="140">
        <v>97</v>
      </c>
      <c r="I20" s="115">
        <v>-1</v>
      </c>
      <c r="J20" s="116">
        <v>-1.0309278350515463</v>
      </c>
      <c r="K20" s="110"/>
      <c r="L20" s="110"/>
      <c r="M20" s="110"/>
      <c r="N20" s="110"/>
      <c r="O20" s="110"/>
    </row>
    <row r="21" spans="1:15" s="110" customFormat="1" ht="24.95" customHeight="1" x14ac:dyDescent="0.2">
      <c r="A21" s="201" t="s">
        <v>150</v>
      </c>
      <c r="B21" s="202" t="s">
        <v>151</v>
      </c>
      <c r="C21" s="113">
        <v>4.9188156638013369</v>
      </c>
      <c r="D21" s="115">
        <v>103</v>
      </c>
      <c r="E21" s="114">
        <v>110</v>
      </c>
      <c r="F21" s="114">
        <v>110</v>
      </c>
      <c r="G21" s="114">
        <v>76</v>
      </c>
      <c r="H21" s="140">
        <v>102</v>
      </c>
      <c r="I21" s="115">
        <v>1</v>
      </c>
      <c r="J21" s="116">
        <v>0.98039215686274506</v>
      </c>
    </row>
    <row r="22" spans="1:15" s="110" customFormat="1" ht="24.95" customHeight="1" x14ac:dyDescent="0.2">
      <c r="A22" s="201" t="s">
        <v>152</v>
      </c>
      <c r="B22" s="199" t="s">
        <v>153</v>
      </c>
      <c r="C22" s="113">
        <v>1.1938872970391594</v>
      </c>
      <c r="D22" s="115">
        <v>25</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1.7191977077363896</v>
      </c>
      <c r="D23" s="115">
        <v>36</v>
      </c>
      <c r="E23" s="114">
        <v>22</v>
      </c>
      <c r="F23" s="114">
        <v>27</v>
      </c>
      <c r="G23" s="114">
        <v>28</v>
      </c>
      <c r="H23" s="140">
        <v>38</v>
      </c>
      <c r="I23" s="115">
        <v>-2</v>
      </c>
      <c r="J23" s="116">
        <v>-5.2631578947368425</v>
      </c>
    </row>
    <row r="24" spans="1:15" s="110" customFormat="1" ht="24.95" customHeight="1" x14ac:dyDescent="0.2">
      <c r="A24" s="193" t="s">
        <v>156</v>
      </c>
      <c r="B24" s="199" t="s">
        <v>221</v>
      </c>
      <c r="C24" s="113">
        <v>4.3457497612225406</v>
      </c>
      <c r="D24" s="115">
        <v>91</v>
      </c>
      <c r="E24" s="114">
        <v>54</v>
      </c>
      <c r="F24" s="114">
        <v>73</v>
      </c>
      <c r="G24" s="114">
        <v>74</v>
      </c>
      <c r="H24" s="140">
        <v>76</v>
      </c>
      <c r="I24" s="115">
        <v>15</v>
      </c>
      <c r="J24" s="116">
        <v>19.736842105263158</v>
      </c>
    </row>
    <row r="25" spans="1:15" s="110" customFormat="1" ht="24.95" customHeight="1" x14ac:dyDescent="0.2">
      <c r="A25" s="193" t="s">
        <v>222</v>
      </c>
      <c r="B25" s="204" t="s">
        <v>159</v>
      </c>
      <c r="C25" s="113" t="s">
        <v>513</v>
      </c>
      <c r="D25" s="115" t="s">
        <v>513</v>
      </c>
      <c r="E25" s="114">
        <v>38</v>
      </c>
      <c r="F25" s="114">
        <v>56</v>
      </c>
      <c r="G25" s="114">
        <v>31</v>
      </c>
      <c r="H25" s="140">
        <v>50</v>
      </c>
      <c r="I25" s="115" t="s">
        <v>513</v>
      </c>
      <c r="J25" s="116" t="s">
        <v>513</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1.2893982808022924</v>
      </c>
      <c r="D27" s="115">
        <v>27</v>
      </c>
      <c r="E27" s="114">
        <v>22</v>
      </c>
      <c r="F27" s="114">
        <v>36</v>
      </c>
      <c r="G27" s="114">
        <v>43</v>
      </c>
      <c r="H27" s="140">
        <v>32</v>
      </c>
      <c r="I27" s="115">
        <v>-5</v>
      </c>
      <c r="J27" s="116">
        <v>-15.625</v>
      </c>
    </row>
    <row r="28" spans="1:15" s="110" customFormat="1" ht="24.95" customHeight="1" x14ac:dyDescent="0.2">
      <c r="A28" s="193" t="s">
        <v>163</v>
      </c>
      <c r="B28" s="199" t="s">
        <v>164</v>
      </c>
      <c r="C28" s="113">
        <v>1.8147086914995225</v>
      </c>
      <c r="D28" s="115">
        <v>38</v>
      </c>
      <c r="E28" s="114">
        <v>17</v>
      </c>
      <c r="F28" s="114">
        <v>107</v>
      </c>
      <c r="G28" s="114">
        <v>22</v>
      </c>
      <c r="H28" s="140">
        <v>39</v>
      </c>
      <c r="I28" s="115">
        <v>-1</v>
      </c>
      <c r="J28" s="116">
        <v>-2.5641025641025643</v>
      </c>
    </row>
    <row r="29" spans="1:15" s="110" customFormat="1" ht="24.95" customHeight="1" x14ac:dyDescent="0.2">
      <c r="A29" s="193">
        <v>86</v>
      </c>
      <c r="B29" s="199" t="s">
        <v>165</v>
      </c>
      <c r="C29" s="113">
        <v>5.4918815663801341</v>
      </c>
      <c r="D29" s="115">
        <v>115</v>
      </c>
      <c r="E29" s="114">
        <v>80</v>
      </c>
      <c r="F29" s="114">
        <v>123</v>
      </c>
      <c r="G29" s="114">
        <v>101</v>
      </c>
      <c r="H29" s="140">
        <v>86</v>
      </c>
      <c r="I29" s="115">
        <v>29</v>
      </c>
      <c r="J29" s="116">
        <v>33.720930232558139</v>
      </c>
    </row>
    <row r="30" spans="1:15" s="110" customFormat="1" ht="24.95" customHeight="1" x14ac:dyDescent="0.2">
      <c r="A30" s="193">
        <v>87.88</v>
      </c>
      <c r="B30" s="204" t="s">
        <v>166</v>
      </c>
      <c r="C30" s="113">
        <v>16.571155682903534</v>
      </c>
      <c r="D30" s="115">
        <v>347</v>
      </c>
      <c r="E30" s="114">
        <v>142</v>
      </c>
      <c r="F30" s="114">
        <v>273</v>
      </c>
      <c r="G30" s="114">
        <v>182</v>
      </c>
      <c r="H30" s="140">
        <v>206</v>
      </c>
      <c r="I30" s="115">
        <v>141</v>
      </c>
      <c r="J30" s="116">
        <v>68.446601941747574</v>
      </c>
    </row>
    <row r="31" spans="1:15" s="110" customFormat="1" ht="24.95" customHeight="1" x14ac:dyDescent="0.2">
      <c r="A31" s="193" t="s">
        <v>167</v>
      </c>
      <c r="B31" s="199" t="s">
        <v>168</v>
      </c>
      <c r="C31" s="113">
        <v>2.5787965616045847</v>
      </c>
      <c r="D31" s="115">
        <v>54</v>
      </c>
      <c r="E31" s="114">
        <v>35</v>
      </c>
      <c r="F31" s="114">
        <v>49</v>
      </c>
      <c r="G31" s="114">
        <v>37</v>
      </c>
      <c r="H31" s="140">
        <v>37</v>
      </c>
      <c r="I31" s="115">
        <v>17</v>
      </c>
      <c r="J31" s="116">
        <v>45.945945945945944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63.132760267430754</v>
      </c>
      <c r="D36" s="143">
        <v>1322</v>
      </c>
      <c r="E36" s="144">
        <v>842</v>
      </c>
      <c r="F36" s="144">
        <v>1297</v>
      </c>
      <c r="G36" s="144">
        <v>942</v>
      </c>
      <c r="H36" s="145">
        <v>1127</v>
      </c>
      <c r="I36" s="143">
        <v>195</v>
      </c>
      <c r="J36" s="146">
        <v>17.302573203194321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2094</v>
      </c>
      <c r="F11" s="264">
        <v>1477</v>
      </c>
      <c r="G11" s="264">
        <v>1952</v>
      </c>
      <c r="H11" s="264">
        <v>1441</v>
      </c>
      <c r="I11" s="265">
        <v>1805</v>
      </c>
      <c r="J11" s="263">
        <v>289</v>
      </c>
      <c r="K11" s="266">
        <v>16.011080332409971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23.304680038204392</v>
      </c>
      <c r="E13" s="115">
        <v>488</v>
      </c>
      <c r="F13" s="114">
        <v>440</v>
      </c>
      <c r="G13" s="114">
        <v>395</v>
      </c>
      <c r="H13" s="114">
        <v>343</v>
      </c>
      <c r="I13" s="140">
        <v>327</v>
      </c>
      <c r="J13" s="115">
        <v>161</v>
      </c>
      <c r="K13" s="116">
        <v>49.235474006116206</v>
      </c>
    </row>
    <row r="14" spans="1:17" ht="15.95" customHeight="1" x14ac:dyDescent="0.2">
      <c r="A14" s="306" t="s">
        <v>230</v>
      </c>
      <c r="B14" s="307"/>
      <c r="C14" s="308"/>
      <c r="D14" s="113">
        <v>62.320916905444129</v>
      </c>
      <c r="E14" s="115">
        <v>1305</v>
      </c>
      <c r="F14" s="114">
        <v>864</v>
      </c>
      <c r="G14" s="114">
        <v>1273</v>
      </c>
      <c r="H14" s="114">
        <v>844</v>
      </c>
      <c r="I14" s="140">
        <v>1192</v>
      </c>
      <c r="J14" s="115">
        <v>113</v>
      </c>
      <c r="K14" s="116">
        <v>9.4798657718120811</v>
      </c>
    </row>
    <row r="15" spans="1:17" ht="15.95" customHeight="1" x14ac:dyDescent="0.2">
      <c r="A15" s="306" t="s">
        <v>231</v>
      </c>
      <c r="B15" s="307"/>
      <c r="C15" s="308"/>
      <c r="D15" s="113">
        <v>8.2139446036294181</v>
      </c>
      <c r="E15" s="115">
        <v>172</v>
      </c>
      <c r="F15" s="114">
        <v>97</v>
      </c>
      <c r="G15" s="114">
        <v>129</v>
      </c>
      <c r="H15" s="114">
        <v>160</v>
      </c>
      <c r="I15" s="140">
        <v>155</v>
      </c>
      <c r="J15" s="115">
        <v>17</v>
      </c>
      <c r="K15" s="116">
        <v>10.96774193548387</v>
      </c>
    </row>
    <row r="16" spans="1:17" ht="15.95" customHeight="1" x14ac:dyDescent="0.2">
      <c r="A16" s="306" t="s">
        <v>232</v>
      </c>
      <c r="B16" s="307"/>
      <c r="C16" s="308"/>
      <c r="D16" s="113">
        <v>6.0649474689589304</v>
      </c>
      <c r="E16" s="115">
        <v>127</v>
      </c>
      <c r="F16" s="114">
        <v>76</v>
      </c>
      <c r="G16" s="114">
        <v>154</v>
      </c>
      <c r="H16" s="114">
        <v>92</v>
      </c>
      <c r="I16" s="140">
        <v>130</v>
      </c>
      <c r="J16" s="115">
        <v>-3</v>
      </c>
      <c r="K16" s="116">
        <v>-2.3076923076923075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0.76408787010506207</v>
      </c>
      <c r="E18" s="115">
        <v>16</v>
      </c>
      <c r="F18" s="114">
        <v>41</v>
      </c>
      <c r="G18" s="114">
        <v>28</v>
      </c>
      <c r="H18" s="114">
        <v>42</v>
      </c>
      <c r="I18" s="140">
        <v>25</v>
      </c>
      <c r="J18" s="115">
        <v>-9</v>
      </c>
      <c r="K18" s="116">
        <v>-36</v>
      </c>
    </row>
    <row r="19" spans="1:11" ht="14.1" customHeight="1" x14ac:dyDescent="0.2">
      <c r="A19" s="306" t="s">
        <v>235</v>
      </c>
      <c r="B19" s="307" t="s">
        <v>236</v>
      </c>
      <c r="C19" s="308"/>
      <c r="D19" s="113">
        <v>0.33428844317096468</v>
      </c>
      <c r="E19" s="115">
        <v>7</v>
      </c>
      <c r="F19" s="114">
        <v>28</v>
      </c>
      <c r="G19" s="114">
        <v>19</v>
      </c>
      <c r="H19" s="114">
        <v>32</v>
      </c>
      <c r="I19" s="140">
        <v>14</v>
      </c>
      <c r="J19" s="115">
        <v>-7</v>
      </c>
      <c r="K19" s="116">
        <v>-50</v>
      </c>
    </row>
    <row r="20" spans="1:11" ht="14.1" customHeight="1" x14ac:dyDescent="0.2">
      <c r="A20" s="306">
        <v>12</v>
      </c>
      <c r="B20" s="307" t="s">
        <v>237</v>
      </c>
      <c r="C20" s="308"/>
      <c r="D20" s="113">
        <v>0.81184336198662843</v>
      </c>
      <c r="E20" s="115">
        <v>17</v>
      </c>
      <c r="F20" s="114">
        <v>27</v>
      </c>
      <c r="G20" s="114">
        <v>12</v>
      </c>
      <c r="H20" s="114">
        <v>6</v>
      </c>
      <c r="I20" s="140">
        <v>8</v>
      </c>
      <c r="J20" s="115">
        <v>9</v>
      </c>
      <c r="K20" s="116">
        <v>112.5</v>
      </c>
    </row>
    <row r="21" spans="1:11" ht="14.1" customHeight="1" x14ac:dyDescent="0.2">
      <c r="A21" s="306">
        <v>21</v>
      </c>
      <c r="B21" s="307" t="s">
        <v>238</v>
      </c>
      <c r="C21" s="308"/>
      <c r="D21" s="113">
        <v>0.66857688634192936</v>
      </c>
      <c r="E21" s="115">
        <v>14</v>
      </c>
      <c r="F21" s="114">
        <v>8</v>
      </c>
      <c r="G21" s="114" t="s">
        <v>513</v>
      </c>
      <c r="H21" s="114" t="s">
        <v>513</v>
      </c>
      <c r="I21" s="140">
        <v>9</v>
      </c>
      <c r="J21" s="115">
        <v>5</v>
      </c>
      <c r="K21" s="116">
        <v>55.555555555555557</v>
      </c>
    </row>
    <row r="22" spans="1:11" ht="14.1" customHeight="1" x14ac:dyDescent="0.2">
      <c r="A22" s="306">
        <v>22</v>
      </c>
      <c r="B22" s="307" t="s">
        <v>239</v>
      </c>
      <c r="C22" s="308"/>
      <c r="D22" s="113">
        <v>1.3371537726838587</v>
      </c>
      <c r="E22" s="115">
        <v>28</v>
      </c>
      <c r="F22" s="114">
        <v>24</v>
      </c>
      <c r="G22" s="114">
        <v>40</v>
      </c>
      <c r="H22" s="114">
        <v>22</v>
      </c>
      <c r="I22" s="140">
        <v>44</v>
      </c>
      <c r="J22" s="115">
        <v>-16</v>
      </c>
      <c r="K22" s="116">
        <v>-36.363636363636367</v>
      </c>
    </row>
    <row r="23" spans="1:11" ht="14.1" customHeight="1" x14ac:dyDescent="0.2">
      <c r="A23" s="306">
        <v>23</v>
      </c>
      <c r="B23" s="307" t="s">
        <v>240</v>
      </c>
      <c r="C23" s="308"/>
      <c r="D23" s="113">
        <v>1.6236867239732569</v>
      </c>
      <c r="E23" s="115">
        <v>34</v>
      </c>
      <c r="F23" s="114">
        <v>17</v>
      </c>
      <c r="G23" s="114">
        <v>34</v>
      </c>
      <c r="H23" s="114">
        <v>19</v>
      </c>
      <c r="I23" s="140">
        <v>32</v>
      </c>
      <c r="J23" s="115">
        <v>2</v>
      </c>
      <c r="K23" s="116">
        <v>6.25</v>
      </c>
    </row>
    <row r="24" spans="1:11" ht="14.1" customHeight="1" x14ac:dyDescent="0.2">
      <c r="A24" s="306">
        <v>24</v>
      </c>
      <c r="B24" s="307" t="s">
        <v>241</v>
      </c>
      <c r="C24" s="308"/>
      <c r="D24" s="113">
        <v>2.8653295128939829</v>
      </c>
      <c r="E24" s="115">
        <v>60</v>
      </c>
      <c r="F24" s="114">
        <v>55</v>
      </c>
      <c r="G24" s="114">
        <v>73</v>
      </c>
      <c r="H24" s="114">
        <v>50</v>
      </c>
      <c r="I24" s="140">
        <v>54</v>
      </c>
      <c r="J24" s="115">
        <v>6</v>
      </c>
      <c r="K24" s="116">
        <v>11.111111111111111</v>
      </c>
    </row>
    <row r="25" spans="1:11" ht="14.1" customHeight="1" x14ac:dyDescent="0.2">
      <c r="A25" s="306">
        <v>25</v>
      </c>
      <c r="B25" s="307" t="s">
        <v>242</v>
      </c>
      <c r="C25" s="308"/>
      <c r="D25" s="113">
        <v>5.4441260744985671</v>
      </c>
      <c r="E25" s="115">
        <v>114</v>
      </c>
      <c r="F25" s="114">
        <v>59</v>
      </c>
      <c r="G25" s="114">
        <v>90</v>
      </c>
      <c r="H25" s="114">
        <v>83</v>
      </c>
      <c r="I25" s="140">
        <v>76</v>
      </c>
      <c r="J25" s="115">
        <v>38</v>
      </c>
      <c r="K25" s="116">
        <v>50</v>
      </c>
    </row>
    <row r="26" spans="1:11" ht="14.1" customHeight="1" x14ac:dyDescent="0.2">
      <c r="A26" s="306">
        <v>26</v>
      </c>
      <c r="B26" s="307" t="s">
        <v>243</v>
      </c>
      <c r="C26" s="308"/>
      <c r="D26" s="113">
        <v>3.5339063992359123</v>
      </c>
      <c r="E26" s="115">
        <v>74</v>
      </c>
      <c r="F26" s="114">
        <v>21</v>
      </c>
      <c r="G26" s="114">
        <v>24</v>
      </c>
      <c r="H26" s="114">
        <v>46</v>
      </c>
      <c r="I26" s="140">
        <v>63</v>
      </c>
      <c r="J26" s="115">
        <v>11</v>
      </c>
      <c r="K26" s="116">
        <v>17.460317460317459</v>
      </c>
    </row>
    <row r="27" spans="1:11" ht="14.1" customHeight="1" x14ac:dyDescent="0.2">
      <c r="A27" s="306">
        <v>27</v>
      </c>
      <c r="B27" s="307" t="s">
        <v>244</v>
      </c>
      <c r="C27" s="308"/>
      <c r="D27" s="113">
        <v>1.7191977077363896</v>
      </c>
      <c r="E27" s="115">
        <v>36</v>
      </c>
      <c r="F27" s="114">
        <v>21</v>
      </c>
      <c r="G27" s="114">
        <v>26</v>
      </c>
      <c r="H27" s="114">
        <v>28</v>
      </c>
      <c r="I27" s="140">
        <v>33</v>
      </c>
      <c r="J27" s="115">
        <v>3</v>
      </c>
      <c r="K27" s="116">
        <v>9.0909090909090917</v>
      </c>
    </row>
    <row r="28" spans="1:11" ht="14.1" customHeight="1" x14ac:dyDescent="0.2">
      <c r="A28" s="306">
        <v>28</v>
      </c>
      <c r="B28" s="307" t="s">
        <v>245</v>
      </c>
      <c r="C28" s="308"/>
      <c r="D28" s="113">
        <v>1.1938872970391594</v>
      </c>
      <c r="E28" s="115">
        <v>25</v>
      </c>
      <c r="F28" s="114">
        <v>27</v>
      </c>
      <c r="G28" s="114">
        <v>29</v>
      </c>
      <c r="H28" s="114">
        <v>21</v>
      </c>
      <c r="I28" s="140">
        <v>36</v>
      </c>
      <c r="J28" s="115">
        <v>-11</v>
      </c>
      <c r="K28" s="116">
        <v>-30.555555555555557</v>
      </c>
    </row>
    <row r="29" spans="1:11" ht="14.1" customHeight="1" x14ac:dyDescent="0.2">
      <c r="A29" s="306">
        <v>29</v>
      </c>
      <c r="B29" s="307" t="s">
        <v>246</v>
      </c>
      <c r="C29" s="308"/>
      <c r="D29" s="113">
        <v>3.8681948424068766</v>
      </c>
      <c r="E29" s="115">
        <v>81</v>
      </c>
      <c r="F29" s="114">
        <v>58</v>
      </c>
      <c r="G29" s="114">
        <v>83</v>
      </c>
      <c r="H29" s="114">
        <v>58</v>
      </c>
      <c r="I29" s="140">
        <v>74</v>
      </c>
      <c r="J29" s="115">
        <v>7</v>
      </c>
      <c r="K29" s="116">
        <v>9.4594594594594597</v>
      </c>
    </row>
    <row r="30" spans="1:11" ht="14.1" customHeight="1" x14ac:dyDescent="0.2">
      <c r="A30" s="306" t="s">
        <v>247</v>
      </c>
      <c r="B30" s="307" t="s">
        <v>248</v>
      </c>
      <c r="C30" s="308"/>
      <c r="D30" s="113">
        <v>0.71633237822349571</v>
      </c>
      <c r="E30" s="115">
        <v>15</v>
      </c>
      <c r="F30" s="114">
        <v>20</v>
      </c>
      <c r="G30" s="114">
        <v>24</v>
      </c>
      <c r="H30" s="114">
        <v>18</v>
      </c>
      <c r="I30" s="140">
        <v>13</v>
      </c>
      <c r="J30" s="115">
        <v>2</v>
      </c>
      <c r="K30" s="116">
        <v>15.384615384615385</v>
      </c>
    </row>
    <row r="31" spans="1:11" ht="14.1" customHeight="1" x14ac:dyDescent="0.2">
      <c r="A31" s="306" t="s">
        <v>249</v>
      </c>
      <c r="B31" s="307" t="s">
        <v>250</v>
      </c>
      <c r="C31" s="308"/>
      <c r="D31" s="113">
        <v>3.0085959885386822</v>
      </c>
      <c r="E31" s="115">
        <v>63</v>
      </c>
      <c r="F31" s="114">
        <v>33</v>
      </c>
      <c r="G31" s="114">
        <v>55</v>
      </c>
      <c r="H31" s="114">
        <v>37</v>
      </c>
      <c r="I31" s="140">
        <v>58</v>
      </c>
      <c r="J31" s="115">
        <v>5</v>
      </c>
      <c r="K31" s="116">
        <v>8.6206896551724146</v>
      </c>
    </row>
    <row r="32" spans="1:11" ht="14.1" customHeight="1" x14ac:dyDescent="0.2">
      <c r="A32" s="306">
        <v>31</v>
      </c>
      <c r="B32" s="307" t="s">
        <v>251</v>
      </c>
      <c r="C32" s="308"/>
      <c r="D32" s="113">
        <v>0.81184336198662843</v>
      </c>
      <c r="E32" s="115">
        <v>17</v>
      </c>
      <c r="F32" s="114">
        <v>5</v>
      </c>
      <c r="G32" s="114">
        <v>7</v>
      </c>
      <c r="H32" s="114">
        <v>3</v>
      </c>
      <c r="I32" s="140">
        <v>12</v>
      </c>
      <c r="J32" s="115">
        <v>5</v>
      </c>
      <c r="K32" s="116">
        <v>41.666666666666664</v>
      </c>
    </row>
    <row r="33" spans="1:11" ht="14.1" customHeight="1" x14ac:dyDescent="0.2">
      <c r="A33" s="306">
        <v>32</v>
      </c>
      <c r="B33" s="307" t="s">
        <v>252</v>
      </c>
      <c r="C33" s="308"/>
      <c r="D33" s="113">
        <v>4.5367717287488061</v>
      </c>
      <c r="E33" s="115">
        <v>95</v>
      </c>
      <c r="F33" s="114">
        <v>146</v>
      </c>
      <c r="G33" s="114">
        <v>58</v>
      </c>
      <c r="H33" s="114">
        <v>54</v>
      </c>
      <c r="I33" s="140">
        <v>66</v>
      </c>
      <c r="J33" s="115">
        <v>29</v>
      </c>
      <c r="K33" s="116">
        <v>43.939393939393938</v>
      </c>
    </row>
    <row r="34" spans="1:11" ht="14.1" customHeight="1" x14ac:dyDescent="0.2">
      <c r="A34" s="306">
        <v>33</v>
      </c>
      <c r="B34" s="307" t="s">
        <v>253</v>
      </c>
      <c r="C34" s="308"/>
      <c r="D34" s="113">
        <v>3.1041069723018149</v>
      </c>
      <c r="E34" s="115">
        <v>65</v>
      </c>
      <c r="F34" s="114">
        <v>76</v>
      </c>
      <c r="G34" s="114">
        <v>55</v>
      </c>
      <c r="H34" s="114">
        <v>35</v>
      </c>
      <c r="I34" s="140">
        <v>41</v>
      </c>
      <c r="J34" s="115">
        <v>24</v>
      </c>
      <c r="K34" s="116">
        <v>58.536585365853661</v>
      </c>
    </row>
    <row r="35" spans="1:11" ht="14.1" customHeight="1" x14ac:dyDescent="0.2">
      <c r="A35" s="306">
        <v>34</v>
      </c>
      <c r="B35" s="307" t="s">
        <v>254</v>
      </c>
      <c r="C35" s="308"/>
      <c r="D35" s="113">
        <v>3.390639923591213</v>
      </c>
      <c r="E35" s="115">
        <v>71</v>
      </c>
      <c r="F35" s="114">
        <v>36</v>
      </c>
      <c r="G35" s="114">
        <v>52</v>
      </c>
      <c r="H35" s="114">
        <v>41</v>
      </c>
      <c r="I35" s="140">
        <v>67</v>
      </c>
      <c r="J35" s="115">
        <v>4</v>
      </c>
      <c r="K35" s="116">
        <v>5.9701492537313436</v>
      </c>
    </row>
    <row r="36" spans="1:11" ht="14.1" customHeight="1" x14ac:dyDescent="0.2">
      <c r="A36" s="306">
        <v>41</v>
      </c>
      <c r="B36" s="307" t="s">
        <v>255</v>
      </c>
      <c r="C36" s="308"/>
      <c r="D36" s="113">
        <v>0.52531041069723017</v>
      </c>
      <c r="E36" s="115">
        <v>11</v>
      </c>
      <c r="F36" s="114">
        <v>6</v>
      </c>
      <c r="G36" s="114">
        <v>4</v>
      </c>
      <c r="H36" s="114">
        <v>3</v>
      </c>
      <c r="I36" s="140">
        <v>12</v>
      </c>
      <c r="J36" s="115">
        <v>-1</v>
      </c>
      <c r="K36" s="116">
        <v>-8.3333333333333339</v>
      </c>
    </row>
    <row r="37" spans="1:11" ht="14.1" customHeight="1" x14ac:dyDescent="0.2">
      <c r="A37" s="306">
        <v>42</v>
      </c>
      <c r="B37" s="307" t="s">
        <v>256</v>
      </c>
      <c r="C37" s="308"/>
      <c r="D37" s="113" t="s">
        <v>513</v>
      </c>
      <c r="E37" s="115" t="s">
        <v>513</v>
      </c>
      <c r="F37" s="114" t="s">
        <v>513</v>
      </c>
      <c r="G37" s="114">
        <v>4</v>
      </c>
      <c r="H37" s="114">
        <v>7</v>
      </c>
      <c r="I37" s="140" t="s">
        <v>513</v>
      </c>
      <c r="J37" s="115" t="s">
        <v>513</v>
      </c>
      <c r="K37" s="116" t="s">
        <v>513</v>
      </c>
    </row>
    <row r="38" spans="1:11" ht="14.1" customHeight="1" x14ac:dyDescent="0.2">
      <c r="A38" s="306">
        <v>43</v>
      </c>
      <c r="B38" s="307" t="s">
        <v>257</v>
      </c>
      <c r="C38" s="308"/>
      <c r="D38" s="113">
        <v>0.57306590257879653</v>
      </c>
      <c r="E38" s="115">
        <v>12</v>
      </c>
      <c r="F38" s="114">
        <v>11</v>
      </c>
      <c r="G38" s="114">
        <v>25</v>
      </c>
      <c r="H38" s="114">
        <v>16</v>
      </c>
      <c r="I38" s="140">
        <v>17</v>
      </c>
      <c r="J38" s="115">
        <v>-5</v>
      </c>
      <c r="K38" s="116">
        <v>-29.411764705882351</v>
      </c>
    </row>
    <row r="39" spans="1:11" ht="14.1" customHeight="1" x14ac:dyDescent="0.2">
      <c r="A39" s="306">
        <v>51</v>
      </c>
      <c r="B39" s="307" t="s">
        <v>258</v>
      </c>
      <c r="C39" s="308"/>
      <c r="D39" s="113">
        <v>4.5845272206303722</v>
      </c>
      <c r="E39" s="115">
        <v>96</v>
      </c>
      <c r="F39" s="114">
        <v>100</v>
      </c>
      <c r="G39" s="114">
        <v>115</v>
      </c>
      <c r="H39" s="114">
        <v>97</v>
      </c>
      <c r="I39" s="140">
        <v>75</v>
      </c>
      <c r="J39" s="115">
        <v>21</v>
      </c>
      <c r="K39" s="116">
        <v>28</v>
      </c>
    </row>
    <row r="40" spans="1:11" ht="14.1" customHeight="1" x14ac:dyDescent="0.2">
      <c r="A40" s="306" t="s">
        <v>259</v>
      </c>
      <c r="B40" s="307" t="s">
        <v>260</v>
      </c>
      <c r="C40" s="308"/>
      <c r="D40" s="113">
        <v>4.1069723018147091</v>
      </c>
      <c r="E40" s="115">
        <v>86</v>
      </c>
      <c r="F40" s="114">
        <v>89</v>
      </c>
      <c r="G40" s="114">
        <v>104</v>
      </c>
      <c r="H40" s="114">
        <v>83</v>
      </c>
      <c r="I40" s="140">
        <v>66</v>
      </c>
      <c r="J40" s="115">
        <v>20</v>
      </c>
      <c r="K40" s="116">
        <v>30.303030303030305</v>
      </c>
    </row>
    <row r="41" spans="1:11" ht="14.1" customHeight="1" x14ac:dyDescent="0.2">
      <c r="A41" s="306"/>
      <c r="B41" s="307" t="s">
        <v>261</v>
      </c>
      <c r="C41" s="308"/>
      <c r="D41" s="113">
        <v>3.2473734479465137</v>
      </c>
      <c r="E41" s="115">
        <v>68</v>
      </c>
      <c r="F41" s="114">
        <v>71</v>
      </c>
      <c r="G41" s="114">
        <v>73</v>
      </c>
      <c r="H41" s="114">
        <v>40</v>
      </c>
      <c r="I41" s="140">
        <v>50</v>
      </c>
      <c r="J41" s="115">
        <v>18</v>
      </c>
      <c r="K41" s="116">
        <v>36</v>
      </c>
    </row>
    <row r="42" spans="1:11" ht="14.1" customHeight="1" x14ac:dyDescent="0.2">
      <c r="A42" s="306">
        <v>52</v>
      </c>
      <c r="B42" s="307" t="s">
        <v>262</v>
      </c>
      <c r="C42" s="308"/>
      <c r="D42" s="113">
        <v>5.6829035339063996</v>
      </c>
      <c r="E42" s="115">
        <v>119</v>
      </c>
      <c r="F42" s="114">
        <v>59</v>
      </c>
      <c r="G42" s="114">
        <v>54</v>
      </c>
      <c r="H42" s="114">
        <v>57</v>
      </c>
      <c r="I42" s="140">
        <v>123</v>
      </c>
      <c r="J42" s="115">
        <v>-4</v>
      </c>
      <c r="K42" s="116">
        <v>-3.2520325203252032</v>
      </c>
    </row>
    <row r="43" spans="1:11" ht="14.1" customHeight="1" x14ac:dyDescent="0.2">
      <c r="A43" s="306" t="s">
        <v>263</v>
      </c>
      <c r="B43" s="307" t="s">
        <v>264</v>
      </c>
      <c r="C43" s="308"/>
      <c r="D43" s="113">
        <v>4.3935052531041068</v>
      </c>
      <c r="E43" s="115">
        <v>92</v>
      </c>
      <c r="F43" s="114">
        <v>49</v>
      </c>
      <c r="G43" s="114">
        <v>48</v>
      </c>
      <c r="H43" s="114">
        <v>51</v>
      </c>
      <c r="I43" s="140">
        <v>98</v>
      </c>
      <c r="J43" s="115">
        <v>-6</v>
      </c>
      <c r="K43" s="116">
        <v>-6.1224489795918364</v>
      </c>
    </row>
    <row r="44" spans="1:11" ht="14.1" customHeight="1" x14ac:dyDescent="0.2">
      <c r="A44" s="306">
        <v>53</v>
      </c>
      <c r="B44" s="307" t="s">
        <v>265</v>
      </c>
      <c r="C44" s="308"/>
      <c r="D44" s="113">
        <v>0.28653295128939826</v>
      </c>
      <c r="E44" s="115">
        <v>6</v>
      </c>
      <c r="F44" s="114">
        <v>5</v>
      </c>
      <c r="G44" s="114">
        <v>10</v>
      </c>
      <c r="H44" s="114" t="s">
        <v>513</v>
      </c>
      <c r="I44" s="140">
        <v>5</v>
      </c>
      <c r="J44" s="115">
        <v>1</v>
      </c>
      <c r="K44" s="116">
        <v>20</v>
      </c>
    </row>
    <row r="45" spans="1:11" ht="14.1" customHeight="1" x14ac:dyDescent="0.2">
      <c r="A45" s="306" t="s">
        <v>266</v>
      </c>
      <c r="B45" s="307" t="s">
        <v>267</v>
      </c>
      <c r="C45" s="308"/>
      <c r="D45" s="113">
        <v>0.28653295128939826</v>
      </c>
      <c r="E45" s="115">
        <v>6</v>
      </c>
      <c r="F45" s="114">
        <v>5</v>
      </c>
      <c r="G45" s="114">
        <v>9</v>
      </c>
      <c r="H45" s="114" t="s">
        <v>513</v>
      </c>
      <c r="I45" s="140">
        <v>4</v>
      </c>
      <c r="J45" s="115">
        <v>2</v>
      </c>
      <c r="K45" s="116">
        <v>50</v>
      </c>
    </row>
    <row r="46" spans="1:11" ht="14.1" customHeight="1" x14ac:dyDescent="0.2">
      <c r="A46" s="306">
        <v>54</v>
      </c>
      <c r="B46" s="307" t="s">
        <v>268</v>
      </c>
      <c r="C46" s="308"/>
      <c r="D46" s="113">
        <v>2.7220630372492836</v>
      </c>
      <c r="E46" s="115">
        <v>57</v>
      </c>
      <c r="F46" s="114">
        <v>46</v>
      </c>
      <c r="G46" s="114">
        <v>48</v>
      </c>
      <c r="H46" s="114">
        <v>39</v>
      </c>
      <c r="I46" s="140">
        <v>51</v>
      </c>
      <c r="J46" s="115">
        <v>6</v>
      </c>
      <c r="K46" s="116">
        <v>11.764705882352942</v>
      </c>
    </row>
    <row r="47" spans="1:11" ht="14.1" customHeight="1" x14ac:dyDescent="0.2">
      <c r="A47" s="306">
        <v>61</v>
      </c>
      <c r="B47" s="307" t="s">
        <v>269</v>
      </c>
      <c r="C47" s="308"/>
      <c r="D47" s="113">
        <v>2.8175740210124163</v>
      </c>
      <c r="E47" s="115">
        <v>59</v>
      </c>
      <c r="F47" s="114">
        <v>19</v>
      </c>
      <c r="G47" s="114">
        <v>41</v>
      </c>
      <c r="H47" s="114">
        <v>36</v>
      </c>
      <c r="I47" s="140">
        <v>44</v>
      </c>
      <c r="J47" s="115">
        <v>15</v>
      </c>
      <c r="K47" s="116">
        <v>34.090909090909093</v>
      </c>
    </row>
    <row r="48" spans="1:11" ht="14.1" customHeight="1" x14ac:dyDescent="0.2">
      <c r="A48" s="306">
        <v>62</v>
      </c>
      <c r="B48" s="307" t="s">
        <v>270</v>
      </c>
      <c r="C48" s="308"/>
      <c r="D48" s="113">
        <v>7.6408787010506209</v>
      </c>
      <c r="E48" s="115">
        <v>160</v>
      </c>
      <c r="F48" s="114">
        <v>151</v>
      </c>
      <c r="G48" s="114">
        <v>224</v>
      </c>
      <c r="H48" s="114">
        <v>120</v>
      </c>
      <c r="I48" s="140">
        <v>188</v>
      </c>
      <c r="J48" s="115">
        <v>-28</v>
      </c>
      <c r="K48" s="116">
        <v>-14.893617021276595</v>
      </c>
    </row>
    <row r="49" spans="1:11" ht="14.1" customHeight="1" x14ac:dyDescent="0.2">
      <c r="A49" s="306">
        <v>63</v>
      </c>
      <c r="B49" s="307" t="s">
        <v>271</v>
      </c>
      <c r="C49" s="308"/>
      <c r="D49" s="113">
        <v>2.8653295128939829</v>
      </c>
      <c r="E49" s="115">
        <v>60</v>
      </c>
      <c r="F49" s="114">
        <v>61</v>
      </c>
      <c r="G49" s="114">
        <v>66</v>
      </c>
      <c r="H49" s="114">
        <v>56</v>
      </c>
      <c r="I49" s="140">
        <v>60</v>
      </c>
      <c r="J49" s="115">
        <v>0</v>
      </c>
      <c r="K49" s="116">
        <v>0</v>
      </c>
    </row>
    <row r="50" spans="1:11" ht="14.1" customHeight="1" x14ac:dyDescent="0.2">
      <c r="A50" s="306" t="s">
        <v>272</v>
      </c>
      <c r="B50" s="307" t="s">
        <v>273</v>
      </c>
      <c r="C50" s="308"/>
      <c r="D50" s="113">
        <v>0.620821394460363</v>
      </c>
      <c r="E50" s="115">
        <v>13</v>
      </c>
      <c r="F50" s="114">
        <v>9</v>
      </c>
      <c r="G50" s="114">
        <v>14</v>
      </c>
      <c r="H50" s="114">
        <v>8</v>
      </c>
      <c r="I50" s="140">
        <v>18</v>
      </c>
      <c r="J50" s="115">
        <v>-5</v>
      </c>
      <c r="K50" s="116">
        <v>-27.777777777777779</v>
      </c>
    </row>
    <row r="51" spans="1:11" ht="14.1" customHeight="1" x14ac:dyDescent="0.2">
      <c r="A51" s="306" t="s">
        <v>274</v>
      </c>
      <c r="B51" s="307" t="s">
        <v>275</v>
      </c>
      <c r="C51" s="308"/>
      <c r="D51" s="113">
        <v>2.0534861509073545</v>
      </c>
      <c r="E51" s="115">
        <v>43</v>
      </c>
      <c r="F51" s="114">
        <v>50</v>
      </c>
      <c r="G51" s="114">
        <v>45</v>
      </c>
      <c r="H51" s="114">
        <v>40</v>
      </c>
      <c r="I51" s="140">
        <v>34</v>
      </c>
      <c r="J51" s="115">
        <v>9</v>
      </c>
      <c r="K51" s="116">
        <v>26.470588235294116</v>
      </c>
    </row>
    <row r="52" spans="1:11" ht="14.1" customHeight="1" x14ac:dyDescent="0.2">
      <c r="A52" s="306">
        <v>71</v>
      </c>
      <c r="B52" s="307" t="s">
        <v>276</v>
      </c>
      <c r="C52" s="308"/>
      <c r="D52" s="113">
        <v>9.1690544412607444</v>
      </c>
      <c r="E52" s="115">
        <v>192</v>
      </c>
      <c r="F52" s="114">
        <v>96</v>
      </c>
      <c r="G52" s="114">
        <v>151</v>
      </c>
      <c r="H52" s="114">
        <v>122</v>
      </c>
      <c r="I52" s="140">
        <v>167</v>
      </c>
      <c r="J52" s="115">
        <v>25</v>
      </c>
      <c r="K52" s="116">
        <v>14.970059880239521</v>
      </c>
    </row>
    <row r="53" spans="1:11" ht="14.1" customHeight="1" x14ac:dyDescent="0.2">
      <c r="A53" s="306" t="s">
        <v>277</v>
      </c>
      <c r="B53" s="307" t="s">
        <v>278</v>
      </c>
      <c r="C53" s="308"/>
      <c r="D53" s="113">
        <v>4.5845272206303722</v>
      </c>
      <c r="E53" s="115">
        <v>96</v>
      </c>
      <c r="F53" s="114">
        <v>46</v>
      </c>
      <c r="G53" s="114">
        <v>70</v>
      </c>
      <c r="H53" s="114">
        <v>44</v>
      </c>
      <c r="I53" s="140">
        <v>76</v>
      </c>
      <c r="J53" s="115">
        <v>20</v>
      </c>
      <c r="K53" s="116">
        <v>26.315789473684209</v>
      </c>
    </row>
    <row r="54" spans="1:11" ht="14.1" customHeight="1" x14ac:dyDescent="0.2">
      <c r="A54" s="306" t="s">
        <v>279</v>
      </c>
      <c r="B54" s="307" t="s">
        <v>280</v>
      </c>
      <c r="C54" s="308"/>
      <c r="D54" s="113">
        <v>3.7726838586437439</v>
      </c>
      <c r="E54" s="115">
        <v>79</v>
      </c>
      <c r="F54" s="114">
        <v>46</v>
      </c>
      <c r="G54" s="114">
        <v>72</v>
      </c>
      <c r="H54" s="114">
        <v>73</v>
      </c>
      <c r="I54" s="140">
        <v>81</v>
      </c>
      <c r="J54" s="115">
        <v>-2</v>
      </c>
      <c r="K54" s="116">
        <v>-2.4691358024691357</v>
      </c>
    </row>
    <row r="55" spans="1:11" ht="14.1" customHeight="1" x14ac:dyDescent="0.2">
      <c r="A55" s="306">
        <v>72</v>
      </c>
      <c r="B55" s="307" t="s">
        <v>281</v>
      </c>
      <c r="C55" s="308"/>
      <c r="D55" s="113">
        <v>3.1041069723018149</v>
      </c>
      <c r="E55" s="115">
        <v>65</v>
      </c>
      <c r="F55" s="114">
        <v>35</v>
      </c>
      <c r="G55" s="114">
        <v>39</v>
      </c>
      <c r="H55" s="114">
        <v>33</v>
      </c>
      <c r="I55" s="140">
        <v>55</v>
      </c>
      <c r="J55" s="115">
        <v>10</v>
      </c>
      <c r="K55" s="116">
        <v>18.181818181818183</v>
      </c>
    </row>
    <row r="56" spans="1:11" ht="14.1" customHeight="1" x14ac:dyDescent="0.2">
      <c r="A56" s="306" t="s">
        <v>282</v>
      </c>
      <c r="B56" s="307" t="s">
        <v>283</v>
      </c>
      <c r="C56" s="308"/>
      <c r="D56" s="113">
        <v>1.3849092645654251</v>
      </c>
      <c r="E56" s="115">
        <v>29</v>
      </c>
      <c r="F56" s="114">
        <v>17</v>
      </c>
      <c r="G56" s="114">
        <v>22</v>
      </c>
      <c r="H56" s="114">
        <v>22</v>
      </c>
      <c r="I56" s="140">
        <v>36</v>
      </c>
      <c r="J56" s="115">
        <v>-7</v>
      </c>
      <c r="K56" s="116">
        <v>-19.444444444444443</v>
      </c>
    </row>
    <row r="57" spans="1:11" ht="14.1" customHeight="1" x14ac:dyDescent="0.2">
      <c r="A57" s="306" t="s">
        <v>284</v>
      </c>
      <c r="B57" s="307" t="s">
        <v>285</v>
      </c>
      <c r="C57" s="308"/>
      <c r="D57" s="113">
        <v>1.1461318051575931</v>
      </c>
      <c r="E57" s="115">
        <v>24</v>
      </c>
      <c r="F57" s="114">
        <v>10</v>
      </c>
      <c r="G57" s="114">
        <v>10</v>
      </c>
      <c r="H57" s="114">
        <v>8</v>
      </c>
      <c r="I57" s="140">
        <v>10</v>
      </c>
      <c r="J57" s="115">
        <v>14</v>
      </c>
      <c r="K57" s="116">
        <v>140</v>
      </c>
    </row>
    <row r="58" spans="1:11" ht="14.1" customHeight="1" x14ac:dyDescent="0.2">
      <c r="A58" s="306">
        <v>73</v>
      </c>
      <c r="B58" s="307" t="s">
        <v>286</v>
      </c>
      <c r="C58" s="308"/>
      <c r="D58" s="113">
        <v>0.90735434574976126</v>
      </c>
      <c r="E58" s="115">
        <v>19</v>
      </c>
      <c r="F58" s="114">
        <v>12</v>
      </c>
      <c r="G58" s="114">
        <v>28</v>
      </c>
      <c r="H58" s="114">
        <v>31</v>
      </c>
      <c r="I58" s="140">
        <v>18</v>
      </c>
      <c r="J58" s="115">
        <v>1</v>
      </c>
      <c r="K58" s="116">
        <v>5.5555555555555554</v>
      </c>
    </row>
    <row r="59" spans="1:11" ht="14.1" customHeight="1" x14ac:dyDescent="0.2">
      <c r="A59" s="306" t="s">
        <v>287</v>
      </c>
      <c r="B59" s="307" t="s">
        <v>288</v>
      </c>
      <c r="C59" s="308"/>
      <c r="D59" s="113">
        <v>0.81184336198662843</v>
      </c>
      <c r="E59" s="115">
        <v>17</v>
      </c>
      <c r="F59" s="114">
        <v>9</v>
      </c>
      <c r="G59" s="114">
        <v>20</v>
      </c>
      <c r="H59" s="114">
        <v>28</v>
      </c>
      <c r="I59" s="140">
        <v>16</v>
      </c>
      <c r="J59" s="115">
        <v>1</v>
      </c>
      <c r="K59" s="116">
        <v>6.25</v>
      </c>
    </row>
    <row r="60" spans="1:11" ht="14.1" customHeight="1" x14ac:dyDescent="0.2">
      <c r="A60" s="306">
        <v>81</v>
      </c>
      <c r="B60" s="307" t="s">
        <v>289</v>
      </c>
      <c r="C60" s="308"/>
      <c r="D60" s="113">
        <v>12.655205348615091</v>
      </c>
      <c r="E60" s="115">
        <v>265</v>
      </c>
      <c r="F60" s="114">
        <v>113</v>
      </c>
      <c r="G60" s="114">
        <v>157</v>
      </c>
      <c r="H60" s="114">
        <v>128</v>
      </c>
      <c r="I60" s="140">
        <v>128</v>
      </c>
      <c r="J60" s="115">
        <v>137</v>
      </c>
      <c r="K60" s="116">
        <v>107.03125</v>
      </c>
    </row>
    <row r="61" spans="1:11" ht="14.1" customHeight="1" x14ac:dyDescent="0.2">
      <c r="A61" s="306" t="s">
        <v>290</v>
      </c>
      <c r="B61" s="307" t="s">
        <v>291</v>
      </c>
      <c r="C61" s="308"/>
      <c r="D61" s="113">
        <v>2.1489971346704873</v>
      </c>
      <c r="E61" s="115">
        <v>45</v>
      </c>
      <c r="F61" s="114">
        <v>25</v>
      </c>
      <c r="G61" s="114">
        <v>54</v>
      </c>
      <c r="H61" s="114">
        <v>33</v>
      </c>
      <c r="I61" s="140">
        <v>39</v>
      </c>
      <c r="J61" s="115">
        <v>6</v>
      </c>
      <c r="K61" s="116">
        <v>15.384615384615385</v>
      </c>
    </row>
    <row r="62" spans="1:11" ht="14.1" customHeight="1" x14ac:dyDescent="0.2">
      <c r="A62" s="306" t="s">
        <v>292</v>
      </c>
      <c r="B62" s="307" t="s">
        <v>293</v>
      </c>
      <c r="C62" s="308"/>
      <c r="D62" s="113">
        <v>8.6914995224450813</v>
      </c>
      <c r="E62" s="115">
        <v>182</v>
      </c>
      <c r="F62" s="114">
        <v>65</v>
      </c>
      <c r="G62" s="114">
        <v>65</v>
      </c>
      <c r="H62" s="114">
        <v>42</v>
      </c>
      <c r="I62" s="140">
        <v>64</v>
      </c>
      <c r="J62" s="115">
        <v>118</v>
      </c>
      <c r="K62" s="116">
        <v>184.375</v>
      </c>
    </row>
    <row r="63" spans="1:11" ht="14.1" customHeight="1" x14ac:dyDescent="0.2">
      <c r="A63" s="306"/>
      <c r="B63" s="307" t="s">
        <v>294</v>
      </c>
      <c r="C63" s="308"/>
      <c r="D63" s="113">
        <v>8.548233046800382</v>
      </c>
      <c r="E63" s="115">
        <v>179</v>
      </c>
      <c r="F63" s="114">
        <v>56</v>
      </c>
      <c r="G63" s="114">
        <v>56</v>
      </c>
      <c r="H63" s="114">
        <v>41</v>
      </c>
      <c r="I63" s="140">
        <v>63</v>
      </c>
      <c r="J63" s="115">
        <v>116</v>
      </c>
      <c r="K63" s="116">
        <v>184.12698412698413</v>
      </c>
    </row>
    <row r="64" spans="1:11" ht="14.1" customHeight="1" x14ac:dyDescent="0.2">
      <c r="A64" s="306" t="s">
        <v>295</v>
      </c>
      <c r="B64" s="307" t="s">
        <v>296</v>
      </c>
      <c r="C64" s="308"/>
      <c r="D64" s="113">
        <v>0.66857688634192936</v>
      </c>
      <c r="E64" s="115">
        <v>14</v>
      </c>
      <c r="F64" s="114">
        <v>11</v>
      </c>
      <c r="G64" s="114">
        <v>10</v>
      </c>
      <c r="H64" s="114">
        <v>11</v>
      </c>
      <c r="I64" s="140">
        <v>9</v>
      </c>
      <c r="J64" s="115">
        <v>5</v>
      </c>
      <c r="K64" s="116">
        <v>55.555555555555557</v>
      </c>
    </row>
    <row r="65" spans="1:11" ht="14.1" customHeight="1" x14ac:dyDescent="0.2">
      <c r="A65" s="306" t="s">
        <v>297</v>
      </c>
      <c r="B65" s="307" t="s">
        <v>298</v>
      </c>
      <c r="C65" s="308"/>
      <c r="D65" s="113">
        <v>0.47755491881566381</v>
      </c>
      <c r="E65" s="115">
        <v>10</v>
      </c>
      <c r="F65" s="114">
        <v>4</v>
      </c>
      <c r="G65" s="114">
        <v>9</v>
      </c>
      <c r="H65" s="114">
        <v>22</v>
      </c>
      <c r="I65" s="140">
        <v>6</v>
      </c>
      <c r="J65" s="115">
        <v>4</v>
      </c>
      <c r="K65" s="116">
        <v>66.666666666666671</v>
      </c>
    </row>
    <row r="66" spans="1:11" ht="14.1" customHeight="1" x14ac:dyDescent="0.2">
      <c r="A66" s="306">
        <v>82</v>
      </c>
      <c r="B66" s="307" t="s">
        <v>299</v>
      </c>
      <c r="C66" s="308"/>
      <c r="D66" s="113">
        <v>4.1069723018147091</v>
      </c>
      <c r="E66" s="115">
        <v>86</v>
      </c>
      <c r="F66" s="114">
        <v>61</v>
      </c>
      <c r="G66" s="114">
        <v>83</v>
      </c>
      <c r="H66" s="114">
        <v>89</v>
      </c>
      <c r="I66" s="140">
        <v>68</v>
      </c>
      <c r="J66" s="115">
        <v>18</v>
      </c>
      <c r="K66" s="116">
        <v>26.470588235294116</v>
      </c>
    </row>
    <row r="67" spans="1:11" ht="14.1" customHeight="1" x14ac:dyDescent="0.2">
      <c r="A67" s="306" t="s">
        <v>300</v>
      </c>
      <c r="B67" s="307" t="s">
        <v>301</v>
      </c>
      <c r="C67" s="308"/>
      <c r="D67" s="113">
        <v>3.1996179560649476</v>
      </c>
      <c r="E67" s="115">
        <v>67</v>
      </c>
      <c r="F67" s="114">
        <v>49</v>
      </c>
      <c r="G67" s="114">
        <v>61</v>
      </c>
      <c r="H67" s="114">
        <v>79</v>
      </c>
      <c r="I67" s="140">
        <v>48</v>
      </c>
      <c r="J67" s="115">
        <v>19</v>
      </c>
      <c r="K67" s="116">
        <v>39.583333333333336</v>
      </c>
    </row>
    <row r="68" spans="1:11" ht="14.1" customHeight="1" x14ac:dyDescent="0.2">
      <c r="A68" s="306" t="s">
        <v>302</v>
      </c>
      <c r="B68" s="307" t="s">
        <v>303</v>
      </c>
      <c r="C68" s="308"/>
      <c r="D68" s="113">
        <v>0.57306590257879653</v>
      </c>
      <c r="E68" s="115">
        <v>12</v>
      </c>
      <c r="F68" s="114">
        <v>8</v>
      </c>
      <c r="G68" s="114">
        <v>12</v>
      </c>
      <c r="H68" s="114">
        <v>5</v>
      </c>
      <c r="I68" s="140">
        <v>15</v>
      </c>
      <c r="J68" s="115">
        <v>-3</v>
      </c>
      <c r="K68" s="116">
        <v>-20</v>
      </c>
    </row>
    <row r="69" spans="1:11" ht="14.1" customHeight="1" x14ac:dyDescent="0.2">
      <c r="A69" s="306">
        <v>83</v>
      </c>
      <c r="B69" s="307" t="s">
        <v>304</v>
      </c>
      <c r="C69" s="308"/>
      <c r="D69" s="113">
        <v>4.9188156638013369</v>
      </c>
      <c r="E69" s="115">
        <v>103</v>
      </c>
      <c r="F69" s="114">
        <v>53</v>
      </c>
      <c r="G69" s="114">
        <v>203</v>
      </c>
      <c r="H69" s="114">
        <v>59</v>
      </c>
      <c r="I69" s="140">
        <v>106</v>
      </c>
      <c r="J69" s="115">
        <v>-3</v>
      </c>
      <c r="K69" s="116">
        <v>-2.8301886792452828</v>
      </c>
    </row>
    <row r="70" spans="1:11" ht="14.1" customHeight="1" x14ac:dyDescent="0.2">
      <c r="A70" s="306" t="s">
        <v>305</v>
      </c>
      <c r="B70" s="307" t="s">
        <v>306</v>
      </c>
      <c r="C70" s="308"/>
      <c r="D70" s="113">
        <v>3.390639923591213</v>
      </c>
      <c r="E70" s="115">
        <v>71</v>
      </c>
      <c r="F70" s="114">
        <v>37</v>
      </c>
      <c r="G70" s="114">
        <v>180</v>
      </c>
      <c r="H70" s="114">
        <v>30</v>
      </c>
      <c r="I70" s="140">
        <v>91</v>
      </c>
      <c r="J70" s="115">
        <v>-20</v>
      </c>
      <c r="K70" s="116">
        <v>-21.978021978021978</v>
      </c>
    </row>
    <row r="71" spans="1:11" ht="14.1" customHeight="1" x14ac:dyDescent="0.2">
      <c r="A71" s="306"/>
      <c r="B71" s="307" t="s">
        <v>307</v>
      </c>
      <c r="C71" s="308"/>
      <c r="D71" s="113">
        <v>1.7669531996179562</v>
      </c>
      <c r="E71" s="115">
        <v>37</v>
      </c>
      <c r="F71" s="114">
        <v>15</v>
      </c>
      <c r="G71" s="114">
        <v>115</v>
      </c>
      <c r="H71" s="114">
        <v>16</v>
      </c>
      <c r="I71" s="140">
        <v>46</v>
      </c>
      <c r="J71" s="115">
        <v>-9</v>
      </c>
      <c r="K71" s="116">
        <v>-19.565217391304348</v>
      </c>
    </row>
    <row r="72" spans="1:11" ht="14.1" customHeight="1" x14ac:dyDescent="0.2">
      <c r="A72" s="306">
        <v>84</v>
      </c>
      <c r="B72" s="307" t="s">
        <v>308</v>
      </c>
      <c r="C72" s="308"/>
      <c r="D72" s="113">
        <v>0.71633237822349571</v>
      </c>
      <c r="E72" s="115">
        <v>15</v>
      </c>
      <c r="F72" s="114">
        <v>5</v>
      </c>
      <c r="G72" s="114">
        <v>48</v>
      </c>
      <c r="H72" s="114">
        <v>18</v>
      </c>
      <c r="I72" s="140">
        <v>11</v>
      </c>
      <c r="J72" s="115">
        <v>4</v>
      </c>
      <c r="K72" s="116">
        <v>36.363636363636367</v>
      </c>
    </row>
    <row r="73" spans="1:11" ht="14.1" customHeight="1" x14ac:dyDescent="0.2">
      <c r="A73" s="306" t="s">
        <v>309</v>
      </c>
      <c r="B73" s="307" t="s">
        <v>310</v>
      </c>
      <c r="C73" s="308"/>
      <c r="D73" s="113">
        <v>0.14326647564469913</v>
      </c>
      <c r="E73" s="115">
        <v>3</v>
      </c>
      <c r="F73" s="114" t="s">
        <v>513</v>
      </c>
      <c r="G73" s="114">
        <v>32</v>
      </c>
      <c r="H73" s="114" t="s">
        <v>513</v>
      </c>
      <c r="I73" s="140">
        <v>3</v>
      </c>
      <c r="J73" s="115">
        <v>0</v>
      </c>
      <c r="K73" s="116">
        <v>0</v>
      </c>
    </row>
    <row r="74" spans="1:11" ht="14.1" customHeight="1" x14ac:dyDescent="0.2">
      <c r="A74" s="306" t="s">
        <v>311</v>
      </c>
      <c r="B74" s="307" t="s">
        <v>312</v>
      </c>
      <c r="C74" s="308"/>
      <c r="D74" s="113">
        <v>0</v>
      </c>
      <c r="E74" s="115">
        <v>0</v>
      </c>
      <c r="F74" s="114">
        <v>0</v>
      </c>
      <c r="G74" s="114">
        <v>8</v>
      </c>
      <c r="H74" s="114">
        <v>0</v>
      </c>
      <c r="I74" s="140" t="s">
        <v>513</v>
      </c>
      <c r="J74" s="115" t="s">
        <v>513</v>
      </c>
      <c r="K74" s="116" t="s">
        <v>513</v>
      </c>
    </row>
    <row r="75" spans="1:11" ht="14.1" customHeight="1" x14ac:dyDescent="0.2">
      <c r="A75" s="306" t="s">
        <v>313</v>
      </c>
      <c r="B75" s="307" t="s">
        <v>314</v>
      </c>
      <c r="C75" s="308"/>
      <c r="D75" s="113">
        <v>0.28653295128939826</v>
      </c>
      <c r="E75" s="115">
        <v>6</v>
      </c>
      <c r="F75" s="114" t="s">
        <v>513</v>
      </c>
      <c r="G75" s="114" t="s">
        <v>513</v>
      </c>
      <c r="H75" s="114">
        <v>6</v>
      </c>
      <c r="I75" s="140">
        <v>4</v>
      </c>
      <c r="J75" s="115">
        <v>2</v>
      </c>
      <c r="K75" s="116">
        <v>50</v>
      </c>
    </row>
    <row r="76" spans="1:11" ht="14.1" customHeight="1" x14ac:dyDescent="0.2">
      <c r="A76" s="306">
        <v>91</v>
      </c>
      <c r="B76" s="307" t="s">
        <v>315</v>
      </c>
      <c r="C76" s="308"/>
      <c r="D76" s="113">
        <v>0.14326647564469913</v>
      </c>
      <c r="E76" s="115">
        <v>3</v>
      </c>
      <c r="F76" s="114" t="s">
        <v>513</v>
      </c>
      <c r="G76" s="114">
        <v>4</v>
      </c>
      <c r="H76" s="114">
        <v>0</v>
      </c>
      <c r="I76" s="140">
        <v>5</v>
      </c>
      <c r="J76" s="115">
        <v>-2</v>
      </c>
      <c r="K76" s="116">
        <v>-40</v>
      </c>
    </row>
    <row r="77" spans="1:11" ht="14.1" customHeight="1" x14ac:dyDescent="0.2">
      <c r="A77" s="306">
        <v>92</v>
      </c>
      <c r="B77" s="307" t="s">
        <v>316</v>
      </c>
      <c r="C77" s="308"/>
      <c r="D77" s="113">
        <v>0.52531041069723017</v>
      </c>
      <c r="E77" s="115">
        <v>11</v>
      </c>
      <c r="F77" s="114">
        <v>16</v>
      </c>
      <c r="G77" s="114">
        <v>18</v>
      </c>
      <c r="H77" s="114">
        <v>13</v>
      </c>
      <c r="I77" s="140">
        <v>26</v>
      </c>
      <c r="J77" s="115">
        <v>-15</v>
      </c>
      <c r="K77" s="116">
        <v>-57.692307692307693</v>
      </c>
    </row>
    <row r="78" spans="1:11" ht="14.1" customHeight="1" x14ac:dyDescent="0.2">
      <c r="A78" s="306">
        <v>93</v>
      </c>
      <c r="B78" s="307" t="s">
        <v>317</v>
      </c>
      <c r="C78" s="308"/>
      <c r="D78" s="113" t="s">
        <v>513</v>
      </c>
      <c r="E78" s="115" t="s">
        <v>513</v>
      </c>
      <c r="F78" s="114" t="s">
        <v>513</v>
      </c>
      <c r="G78" s="114">
        <v>14</v>
      </c>
      <c r="H78" s="114">
        <v>3</v>
      </c>
      <c r="I78" s="140">
        <v>0</v>
      </c>
      <c r="J78" s="115" t="s">
        <v>513</v>
      </c>
      <c r="K78" s="116" t="s">
        <v>513</v>
      </c>
    </row>
    <row r="79" spans="1:11" ht="14.1" customHeight="1" x14ac:dyDescent="0.2">
      <c r="A79" s="306">
        <v>94</v>
      </c>
      <c r="B79" s="307" t="s">
        <v>318</v>
      </c>
      <c r="C79" s="308"/>
      <c r="D79" s="113">
        <v>0.14326647564469913</v>
      </c>
      <c r="E79" s="115">
        <v>3</v>
      </c>
      <c r="F79" s="114">
        <v>3</v>
      </c>
      <c r="G79" s="114" t="s">
        <v>513</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v>0</v>
      </c>
      <c r="G81" s="144" t="s">
        <v>513</v>
      </c>
      <c r="H81" s="144" t="s">
        <v>513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25043</v>
      </c>
      <c r="C10" s="114">
        <v>13502</v>
      </c>
      <c r="D10" s="114">
        <v>11541</v>
      </c>
      <c r="E10" s="114">
        <v>18630</v>
      </c>
      <c r="F10" s="114">
        <v>5885</v>
      </c>
      <c r="G10" s="114">
        <v>3354</v>
      </c>
      <c r="H10" s="114">
        <v>6461</v>
      </c>
      <c r="I10" s="115">
        <v>5509</v>
      </c>
      <c r="J10" s="114">
        <v>3862</v>
      </c>
      <c r="K10" s="114">
        <v>1647</v>
      </c>
      <c r="L10" s="423">
        <v>1780</v>
      </c>
      <c r="M10" s="424">
        <v>1794</v>
      </c>
    </row>
    <row r="11" spans="1:13" ht="11.1" customHeight="1" x14ac:dyDescent="0.2">
      <c r="A11" s="422" t="s">
        <v>387</v>
      </c>
      <c r="B11" s="115">
        <v>25417</v>
      </c>
      <c r="C11" s="114">
        <v>13856</v>
      </c>
      <c r="D11" s="114">
        <v>11561</v>
      </c>
      <c r="E11" s="114">
        <v>18953</v>
      </c>
      <c r="F11" s="114">
        <v>5942</v>
      </c>
      <c r="G11" s="114">
        <v>3300</v>
      </c>
      <c r="H11" s="114">
        <v>6692</v>
      </c>
      <c r="I11" s="115">
        <v>5558</v>
      </c>
      <c r="J11" s="114">
        <v>3869</v>
      </c>
      <c r="K11" s="114">
        <v>1689</v>
      </c>
      <c r="L11" s="423">
        <v>1495</v>
      </c>
      <c r="M11" s="424">
        <v>1186</v>
      </c>
    </row>
    <row r="12" spans="1:13" ht="11.1" customHeight="1" x14ac:dyDescent="0.2">
      <c r="A12" s="422" t="s">
        <v>388</v>
      </c>
      <c r="B12" s="115">
        <v>25884</v>
      </c>
      <c r="C12" s="114">
        <v>14144</v>
      </c>
      <c r="D12" s="114">
        <v>11740</v>
      </c>
      <c r="E12" s="114">
        <v>19299</v>
      </c>
      <c r="F12" s="114">
        <v>6050</v>
      </c>
      <c r="G12" s="114">
        <v>3610</v>
      </c>
      <c r="H12" s="114">
        <v>6824</v>
      </c>
      <c r="I12" s="115">
        <v>5518</v>
      </c>
      <c r="J12" s="114">
        <v>3803</v>
      </c>
      <c r="K12" s="114">
        <v>1715</v>
      </c>
      <c r="L12" s="423">
        <v>2276</v>
      </c>
      <c r="M12" s="424">
        <v>1912</v>
      </c>
    </row>
    <row r="13" spans="1:13" s="110" customFormat="1" ht="11.1" customHeight="1" x14ac:dyDescent="0.2">
      <c r="A13" s="422" t="s">
        <v>389</v>
      </c>
      <c r="B13" s="115">
        <v>25542</v>
      </c>
      <c r="C13" s="114">
        <v>13850</v>
      </c>
      <c r="D13" s="114">
        <v>11692</v>
      </c>
      <c r="E13" s="114">
        <v>18951</v>
      </c>
      <c r="F13" s="114">
        <v>6053</v>
      </c>
      <c r="G13" s="114">
        <v>3437</v>
      </c>
      <c r="H13" s="114">
        <v>6861</v>
      </c>
      <c r="I13" s="115">
        <v>5592</v>
      </c>
      <c r="J13" s="114">
        <v>3875</v>
      </c>
      <c r="K13" s="114">
        <v>1717</v>
      </c>
      <c r="L13" s="423">
        <v>985</v>
      </c>
      <c r="M13" s="424">
        <v>1522</v>
      </c>
    </row>
    <row r="14" spans="1:13" ht="15" customHeight="1" x14ac:dyDescent="0.2">
      <c r="A14" s="422" t="s">
        <v>390</v>
      </c>
      <c r="B14" s="115">
        <v>25284</v>
      </c>
      <c r="C14" s="114">
        <v>13739</v>
      </c>
      <c r="D14" s="114">
        <v>11545</v>
      </c>
      <c r="E14" s="114">
        <v>18478</v>
      </c>
      <c r="F14" s="114">
        <v>6461</v>
      </c>
      <c r="G14" s="114">
        <v>3305</v>
      </c>
      <c r="H14" s="114">
        <v>6883</v>
      </c>
      <c r="I14" s="115">
        <v>5567</v>
      </c>
      <c r="J14" s="114">
        <v>3819</v>
      </c>
      <c r="K14" s="114">
        <v>1748</v>
      </c>
      <c r="L14" s="423">
        <v>1833</v>
      </c>
      <c r="M14" s="424">
        <v>1902</v>
      </c>
    </row>
    <row r="15" spans="1:13" ht="11.1" customHeight="1" x14ac:dyDescent="0.2">
      <c r="A15" s="422" t="s">
        <v>387</v>
      </c>
      <c r="B15" s="115">
        <v>25596</v>
      </c>
      <c r="C15" s="114">
        <v>14006</v>
      </c>
      <c r="D15" s="114">
        <v>11590</v>
      </c>
      <c r="E15" s="114">
        <v>18634</v>
      </c>
      <c r="F15" s="114">
        <v>6610</v>
      </c>
      <c r="G15" s="114">
        <v>3265</v>
      </c>
      <c r="H15" s="114">
        <v>7070</v>
      </c>
      <c r="I15" s="115">
        <v>5649</v>
      </c>
      <c r="J15" s="114">
        <v>3865</v>
      </c>
      <c r="K15" s="114">
        <v>1784</v>
      </c>
      <c r="L15" s="423">
        <v>1473</v>
      </c>
      <c r="M15" s="424">
        <v>1205</v>
      </c>
    </row>
    <row r="16" spans="1:13" ht="11.1" customHeight="1" x14ac:dyDescent="0.2">
      <c r="A16" s="422" t="s">
        <v>388</v>
      </c>
      <c r="B16" s="115">
        <v>26117</v>
      </c>
      <c r="C16" s="114">
        <v>14306</v>
      </c>
      <c r="D16" s="114">
        <v>11811</v>
      </c>
      <c r="E16" s="114">
        <v>19095</v>
      </c>
      <c r="F16" s="114">
        <v>6723</v>
      </c>
      <c r="G16" s="114">
        <v>3618</v>
      </c>
      <c r="H16" s="114">
        <v>7219</v>
      </c>
      <c r="I16" s="115">
        <v>5581</v>
      </c>
      <c r="J16" s="114">
        <v>3741</v>
      </c>
      <c r="K16" s="114">
        <v>1840</v>
      </c>
      <c r="L16" s="423">
        <v>2249</v>
      </c>
      <c r="M16" s="424">
        <v>1778</v>
      </c>
    </row>
    <row r="17" spans="1:13" s="110" customFormat="1" ht="11.1" customHeight="1" x14ac:dyDescent="0.2">
      <c r="A17" s="422" t="s">
        <v>389</v>
      </c>
      <c r="B17" s="115">
        <v>25792</v>
      </c>
      <c r="C17" s="114">
        <v>14010</v>
      </c>
      <c r="D17" s="114">
        <v>11782</v>
      </c>
      <c r="E17" s="114">
        <v>19049</v>
      </c>
      <c r="F17" s="114">
        <v>6729</v>
      </c>
      <c r="G17" s="114">
        <v>3478</v>
      </c>
      <c r="H17" s="114">
        <v>7254</v>
      </c>
      <c r="I17" s="115">
        <v>5540</v>
      </c>
      <c r="J17" s="114">
        <v>3733</v>
      </c>
      <c r="K17" s="114">
        <v>1807</v>
      </c>
      <c r="L17" s="423">
        <v>1275</v>
      </c>
      <c r="M17" s="424">
        <v>1663</v>
      </c>
    </row>
    <row r="18" spans="1:13" ht="15" customHeight="1" x14ac:dyDescent="0.2">
      <c r="A18" s="422" t="s">
        <v>391</v>
      </c>
      <c r="B18" s="115">
        <v>25842</v>
      </c>
      <c r="C18" s="114">
        <v>14049</v>
      </c>
      <c r="D18" s="114">
        <v>11793</v>
      </c>
      <c r="E18" s="114">
        <v>18980</v>
      </c>
      <c r="F18" s="114">
        <v>6844</v>
      </c>
      <c r="G18" s="114">
        <v>3377</v>
      </c>
      <c r="H18" s="114">
        <v>7389</v>
      </c>
      <c r="I18" s="115">
        <v>5636</v>
      </c>
      <c r="J18" s="114">
        <v>3774</v>
      </c>
      <c r="K18" s="114">
        <v>1862</v>
      </c>
      <c r="L18" s="423">
        <v>1691</v>
      </c>
      <c r="M18" s="424">
        <v>1712</v>
      </c>
    </row>
    <row r="19" spans="1:13" ht="11.1" customHeight="1" x14ac:dyDescent="0.2">
      <c r="A19" s="422" t="s">
        <v>387</v>
      </c>
      <c r="B19" s="115">
        <v>26126</v>
      </c>
      <c r="C19" s="114">
        <v>14338</v>
      </c>
      <c r="D19" s="114">
        <v>11788</v>
      </c>
      <c r="E19" s="114">
        <v>19168</v>
      </c>
      <c r="F19" s="114">
        <v>6935</v>
      </c>
      <c r="G19" s="114">
        <v>3314</v>
      </c>
      <c r="H19" s="114">
        <v>7569</v>
      </c>
      <c r="I19" s="115">
        <v>5738</v>
      </c>
      <c r="J19" s="114">
        <v>3798</v>
      </c>
      <c r="K19" s="114">
        <v>1940</v>
      </c>
      <c r="L19" s="423">
        <v>1307</v>
      </c>
      <c r="M19" s="424">
        <v>1108</v>
      </c>
    </row>
    <row r="20" spans="1:13" ht="11.1" customHeight="1" x14ac:dyDescent="0.2">
      <c r="A20" s="422" t="s">
        <v>388</v>
      </c>
      <c r="B20" s="115">
        <v>26788</v>
      </c>
      <c r="C20" s="114">
        <v>14670</v>
      </c>
      <c r="D20" s="114">
        <v>12118</v>
      </c>
      <c r="E20" s="114">
        <v>19760</v>
      </c>
      <c r="F20" s="114">
        <v>6987</v>
      </c>
      <c r="G20" s="114">
        <v>3671</v>
      </c>
      <c r="H20" s="114">
        <v>7727</v>
      </c>
      <c r="I20" s="115">
        <v>5730</v>
      </c>
      <c r="J20" s="114">
        <v>3718</v>
      </c>
      <c r="K20" s="114">
        <v>2012</v>
      </c>
      <c r="L20" s="423">
        <v>2188</v>
      </c>
      <c r="M20" s="424">
        <v>1822</v>
      </c>
    </row>
    <row r="21" spans="1:13" s="110" customFormat="1" ht="11.1" customHeight="1" x14ac:dyDescent="0.2">
      <c r="A21" s="422" t="s">
        <v>389</v>
      </c>
      <c r="B21" s="115">
        <v>26263</v>
      </c>
      <c r="C21" s="114">
        <v>14252</v>
      </c>
      <c r="D21" s="114">
        <v>12011</v>
      </c>
      <c r="E21" s="114">
        <v>19373</v>
      </c>
      <c r="F21" s="114">
        <v>6882</v>
      </c>
      <c r="G21" s="114">
        <v>3487</v>
      </c>
      <c r="H21" s="114">
        <v>7692</v>
      </c>
      <c r="I21" s="115">
        <v>5849</v>
      </c>
      <c r="J21" s="114">
        <v>3827</v>
      </c>
      <c r="K21" s="114">
        <v>2022</v>
      </c>
      <c r="L21" s="423">
        <v>1117</v>
      </c>
      <c r="M21" s="424">
        <v>1639</v>
      </c>
    </row>
    <row r="22" spans="1:13" ht="15" customHeight="1" x14ac:dyDescent="0.2">
      <c r="A22" s="422" t="s">
        <v>392</v>
      </c>
      <c r="B22" s="115">
        <v>26044</v>
      </c>
      <c r="C22" s="114">
        <v>14071</v>
      </c>
      <c r="D22" s="114">
        <v>11973</v>
      </c>
      <c r="E22" s="114">
        <v>19162</v>
      </c>
      <c r="F22" s="114">
        <v>6845</v>
      </c>
      <c r="G22" s="114">
        <v>3347</v>
      </c>
      <c r="H22" s="114">
        <v>7703</v>
      </c>
      <c r="I22" s="115">
        <v>5820</v>
      </c>
      <c r="J22" s="114">
        <v>3794</v>
      </c>
      <c r="K22" s="114">
        <v>2026</v>
      </c>
      <c r="L22" s="423">
        <v>1548</v>
      </c>
      <c r="M22" s="424">
        <v>1801</v>
      </c>
    </row>
    <row r="23" spans="1:13" ht="11.1" customHeight="1" x14ac:dyDescent="0.2">
      <c r="A23" s="422" t="s">
        <v>387</v>
      </c>
      <c r="B23" s="115">
        <v>26208</v>
      </c>
      <c r="C23" s="114">
        <v>14293</v>
      </c>
      <c r="D23" s="114">
        <v>11915</v>
      </c>
      <c r="E23" s="114">
        <v>19291</v>
      </c>
      <c r="F23" s="114">
        <v>6863</v>
      </c>
      <c r="G23" s="114">
        <v>3273</v>
      </c>
      <c r="H23" s="114">
        <v>7883</v>
      </c>
      <c r="I23" s="115">
        <v>6095</v>
      </c>
      <c r="J23" s="114">
        <v>3982</v>
      </c>
      <c r="K23" s="114">
        <v>2113</v>
      </c>
      <c r="L23" s="423">
        <v>1406</v>
      </c>
      <c r="M23" s="424">
        <v>1301</v>
      </c>
    </row>
    <row r="24" spans="1:13" ht="11.1" customHeight="1" x14ac:dyDescent="0.2">
      <c r="A24" s="422" t="s">
        <v>388</v>
      </c>
      <c r="B24" s="115">
        <v>26405</v>
      </c>
      <c r="C24" s="114">
        <v>14374</v>
      </c>
      <c r="D24" s="114">
        <v>12031</v>
      </c>
      <c r="E24" s="114">
        <v>19086</v>
      </c>
      <c r="F24" s="114">
        <v>6921</v>
      </c>
      <c r="G24" s="114">
        <v>3431</v>
      </c>
      <c r="H24" s="114">
        <v>7930</v>
      </c>
      <c r="I24" s="115">
        <v>6101</v>
      </c>
      <c r="J24" s="114">
        <v>3946</v>
      </c>
      <c r="K24" s="114">
        <v>2155</v>
      </c>
      <c r="L24" s="423">
        <v>2154</v>
      </c>
      <c r="M24" s="424">
        <v>1997</v>
      </c>
    </row>
    <row r="25" spans="1:13" s="110" customFormat="1" ht="11.1" customHeight="1" x14ac:dyDescent="0.2">
      <c r="A25" s="422" t="s">
        <v>389</v>
      </c>
      <c r="B25" s="115">
        <v>26044</v>
      </c>
      <c r="C25" s="114">
        <v>14019</v>
      </c>
      <c r="D25" s="114">
        <v>12025</v>
      </c>
      <c r="E25" s="114">
        <v>18717</v>
      </c>
      <c r="F25" s="114">
        <v>6937</v>
      </c>
      <c r="G25" s="114">
        <v>3272</v>
      </c>
      <c r="H25" s="114">
        <v>7920</v>
      </c>
      <c r="I25" s="115">
        <v>6096</v>
      </c>
      <c r="J25" s="114">
        <v>3936</v>
      </c>
      <c r="K25" s="114">
        <v>2160</v>
      </c>
      <c r="L25" s="423">
        <v>1122</v>
      </c>
      <c r="M25" s="424">
        <v>1471</v>
      </c>
    </row>
    <row r="26" spans="1:13" ht="15" customHeight="1" x14ac:dyDescent="0.2">
      <c r="A26" s="422" t="s">
        <v>393</v>
      </c>
      <c r="B26" s="115">
        <v>25996</v>
      </c>
      <c r="C26" s="114">
        <v>13931</v>
      </c>
      <c r="D26" s="114">
        <v>12065</v>
      </c>
      <c r="E26" s="114">
        <v>18583</v>
      </c>
      <c r="F26" s="114">
        <v>7020</v>
      </c>
      <c r="G26" s="114">
        <v>3180</v>
      </c>
      <c r="H26" s="114">
        <v>8044</v>
      </c>
      <c r="I26" s="115">
        <v>6133</v>
      </c>
      <c r="J26" s="114">
        <v>3964</v>
      </c>
      <c r="K26" s="114">
        <v>2169</v>
      </c>
      <c r="L26" s="423">
        <v>1735</v>
      </c>
      <c r="M26" s="424">
        <v>1764</v>
      </c>
    </row>
    <row r="27" spans="1:13" ht="11.1" customHeight="1" x14ac:dyDescent="0.2">
      <c r="A27" s="422" t="s">
        <v>387</v>
      </c>
      <c r="B27" s="115">
        <v>26071</v>
      </c>
      <c r="C27" s="114">
        <v>14082</v>
      </c>
      <c r="D27" s="114">
        <v>11989</v>
      </c>
      <c r="E27" s="114">
        <v>18646</v>
      </c>
      <c r="F27" s="114">
        <v>7034</v>
      </c>
      <c r="G27" s="114">
        <v>3094</v>
      </c>
      <c r="H27" s="114">
        <v>8231</v>
      </c>
      <c r="I27" s="115">
        <v>6145</v>
      </c>
      <c r="J27" s="114">
        <v>3992</v>
      </c>
      <c r="K27" s="114">
        <v>2153</v>
      </c>
      <c r="L27" s="423">
        <v>1333</v>
      </c>
      <c r="M27" s="424">
        <v>1125</v>
      </c>
    </row>
    <row r="28" spans="1:13" ht="11.1" customHeight="1" x14ac:dyDescent="0.2">
      <c r="A28" s="422" t="s">
        <v>388</v>
      </c>
      <c r="B28" s="115">
        <v>26318</v>
      </c>
      <c r="C28" s="114">
        <v>14178</v>
      </c>
      <c r="D28" s="114">
        <v>12140</v>
      </c>
      <c r="E28" s="114">
        <v>19140</v>
      </c>
      <c r="F28" s="114">
        <v>7152</v>
      </c>
      <c r="G28" s="114">
        <v>3365</v>
      </c>
      <c r="H28" s="114">
        <v>8288</v>
      </c>
      <c r="I28" s="115">
        <v>6121</v>
      </c>
      <c r="J28" s="114">
        <v>3917</v>
      </c>
      <c r="K28" s="114">
        <v>2204</v>
      </c>
      <c r="L28" s="423">
        <v>2033</v>
      </c>
      <c r="M28" s="424">
        <v>1832</v>
      </c>
    </row>
    <row r="29" spans="1:13" s="110" customFormat="1" ht="11.1" customHeight="1" x14ac:dyDescent="0.2">
      <c r="A29" s="422" t="s">
        <v>389</v>
      </c>
      <c r="B29" s="115">
        <v>26044</v>
      </c>
      <c r="C29" s="114">
        <v>13946</v>
      </c>
      <c r="D29" s="114">
        <v>12098</v>
      </c>
      <c r="E29" s="114">
        <v>18869</v>
      </c>
      <c r="F29" s="114">
        <v>7164</v>
      </c>
      <c r="G29" s="114">
        <v>3269</v>
      </c>
      <c r="H29" s="114">
        <v>8273</v>
      </c>
      <c r="I29" s="115">
        <v>6031</v>
      </c>
      <c r="J29" s="114">
        <v>3887</v>
      </c>
      <c r="K29" s="114">
        <v>2144</v>
      </c>
      <c r="L29" s="423">
        <v>1049</v>
      </c>
      <c r="M29" s="424">
        <v>1355</v>
      </c>
    </row>
    <row r="30" spans="1:13" ht="15" customHeight="1" x14ac:dyDescent="0.2">
      <c r="A30" s="422" t="s">
        <v>394</v>
      </c>
      <c r="B30" s="115">
        <v>26004</v>
      </c>
      <c r="C30" s="114">
        <v>13848</v>
      </c>
      <c r="D30" s="114">
        <v>12156</v>
      </c>
      <c r="E30" s="114">
        <v>18704</v>
      </c>
      <c r="F30" s="114">
        <v>7292</v>
      </c>
      <c r="G30" s="114">
        <v>3139</v>
      </c>
      <c r="H30" s="114">
        <v>8317</v>
      </c>
      <c r="I30" s="115">
        <v>5796</v>
      </c>
      <c r="J30" s="114">
        <v>3716</v>
      </c>
      <c r="K30" s="114">
        <v>2080</v>
      </c>
      <c r="L30" s="423">
        <v>1608</v>
      </c>
      <c r="M30" s="424">
        <v>1636</v>
      </c>
    </row>
    <row r="31" spans="1:13" ht="11.1" customHeight="1" x14ac:dyDescent="0.2">
      <c r="A31" s="422" t="s">
        <v>387</v>
      </c>
      <c r="B31" s="115">
        <v>26342</v>
      </c>
      <c r="C31" s="114">
        <v>14079</v>
      </c>
      <c r="D31" s="114">
        <v>12263</v>
      </c>
      <c r="E31" s="114">
        <v>18897</v>
      </c>
      <c r="F31" s="114">
        <v>7439</v>
      </c>
      <c r="G31" s="114">
        <v>3086</v>
      </c>
      <c r="H31" s="114">
        <v>8579</v>
      </c>
      <c r="I31" s="115">
        <v>5961</v>
      </c>
      <c r="J31" s="114">
        <v>3785</v>
      </c>
      <c r="K31" s="114">
        <v>2176</v>
      </c>
      <c r="L31" s="423">
        <v>1412</v>
      </c>
      <c r="M31" s="424">
        <v>1146</v>
      </c>
    </row>
    <row r="32" spans="1:13" ht="11.1" customHeight="1" x14ac:dyDescent="0.2">
      <c r="A32" s="422" t="s">
        <v>388</v>
      </c>
      <c r="B32" s="115">
        <v>26765</v>
      </c>
      <c r="C32" s="114">
        <v>14338</v>
      </c>
      <c r="D32" s="114">
        <v>12427</v>
      </c>
      <c r="E32" s="114">
        <v>19326</v>
      </c>
      <c r="F32" s="114">
        <v>7434</v>
      </c>
      <c r="G32" s="114">
        <v>3372</v>
      </c>
      <c r="H32" s="114">
        <v>8649</v>
      </c>
      <c r="I32" s="115">
        <v>6002</v>
      </c>
      <c r="J32" s="114">
        <v>3719</v>
      </c>
      <c r="K32" s="114">
        <v>2283</v>
      </c>
      <c r="L32" s="423">
        <v>2299</v>
      </c>
      <c r="M32" s="424">
        <v>1843</v>
      </c>
    </row>
    <row r="33" spans="1:13" s="110" customFormat="1" ht="11.1" customHeight="1" x14ac:dyDescent="0.2">
      <c r="A33" s="422" t="s">
        <v>389</v>
      </c>
      <c r="B33" s="115">
        <v>26478</v>
      </c>
      <c r="C33" s="114">
        <v>14100</v>
      </c>
      <c r="D33" s="114">
        <v>12378</v>
      </c>
      <c r="E33" s="114">
        <v>19061</v>
      </c>
      <c r="F33" s="114">
        <v>7414</v>
      </c>
      <c r="G33" s="114">
        <v>3242</v>
      </c>
      <c r="H33" s="114">
        <v>8676</v>
      </c>
      <c r="I33" s="115">
        <v>5857</v>
      </c>
      <c r="J33" s="114">
        <v>3627</v>
      </c>
      <c r="K33" s="114">
        <v>2230</v>
      </c>
      <c r="L33" s="423">
        <v>1019</v>
      </c>
      <c r="M33" s="424">
        <v>1323</v>
      </c>
    </row>
    <row r="34" spans="1:13" ht="15" customHeight="1" x14ac:dyDescent="0.2">
      <c r="A34" s="422" t="s">
        <v>395</v>
      </c>
      <c r="B34" s="115">
        <v>26468</v>
      </c>
      <c r="C34" s="114">
        <v>14089</v>
      </c>
      <c r="D34" s="114">
        <v>12379</v>
      </c>
      <c r="E34" s="114">
        <v>19008</v>
      </c>
      <c r="F34" s="114">
        <v>7457</v>
      </c>
      <c r="G34" s="114">
        <v>3115</v>
      </c>
      <c r="H34" s="114">
        <v>8811</v>
      </c>
      <c r="I34" s="115">
        <v>5833</v>
      </c>
      <c r="J34" s="114">
        <v>3580</v>
      </c>
      <c r="K34" s="114">
        <v>2253</v>
      </c>
      <c r="L34" s="423">
        <v>1595</v>
      </c>
      <c r="M34" s="424">
        <v>1591</v>
      </c>
    </row>
    <row r="35" spans="1:13" ht="11.1" customHeight="1" x14ac:dyDescent="0.2">
      <c r="A35" s="422" t="s">
        <v>387</v>
      </c>
      <c r="B35" s="115">
        <v>26523</v>
      </c>
      <c r="C35" s="114">
        <v>14212</v>
      </c>
      <c r="D35" s="114">
        <v>12311</v>
      </c>
      <c r="E35" s="114">
        <v>19058</v>
      </c>
      <c r="F35" s="114">
        <v>7463</v>
      </c>
      <c r="G35" s="114">
        <v>2994</v>
      </c>
      <c r="H35" s="114">
        <v>8906</v>
      </c>
      <c r="I35" s="115">
        <v>5999</v>
      </c>
      <c r="J35" s="114">
        <v>3667</v>
      </c>
      <c r="K35" s="114">
        <v>2332</v>
      </c>
      <c r="L35" s="423">
        <v>1347</v>
      </c>
      <c r="M35" s="424">
        <v>1187</v>
      </c>
    </row>
    <row r="36" spans="1:13" ht="11.1" customHeight="1" x14ac:dyDescent="0.2">
      <c r="A36" s="422" t="s">
        <v>388</v>
      </c>
      <c r="B36" s="115">
        <v>26917</v>
      </c>
      <c r="C36" s="114">
        <v>14487</v>
      </c>
      <c r="D36" s="114">
        <v>12430</v>
      </c>
      <c r="E36" s="114">
        <v>19363</v>
      </c>
      <c r="F36" s="114">
        <v>7552</v>
      </c>
      <c r="G36" s="114">
        <v>3289</v>
      </c>
      <c r="H36" s="114">
        <v>9013</v>
      </c>
      <c r="I36" s="115">
        <v>6006</v>
      </c>
      <c r="J36" s="114">
        <v>3603</v>
      </c>
      <c r="K36" s="114">
        <v>2403</v>
      </c>
      <c r="L36" s="423">
        <v>2275</v>
      </c>
      <c r="M36" s="424">
        <v>1828</v>
      </c>
    </row>
    <row r="37" spans="1:13" s="110" customFormat="1" ht="11.1" customHeight="1" x14ac:dyDescent="0.2">
      <c r="A37" s="422" t="s">
        <v>389</v>
      </c>
      <c r="B37" s="115">
        <v>26618</v>
      </c>
      <c r="C37" s="114">
        <v>14267</v>
      </c>
      <c r="D37" s="114">
        <v>12351</v>
      </c>
      <c r="E37" s="114">
        <v>19109</v>
      </c>
      <c r="F37" s="114">
        <v>7509</v>
      </c>
      <c r="G37" s="114">
        <v>3154</v>
      </c>
      <c r="H37" s="114">
        <v>8978</v>
      </c>
      <c r="I37" s="115">
        <v>5968</v>
      </c>
      <c r="J37" s="114">
        <v>3607</v>
      </c>
      <c r="K37" s="114">
        <v>2361</v>
      </c>
      <c r="L37" s="423">
        <v>1089</v>
      </c>
      <c r="M37" s="424">
        <v>1398</v>
      </c>
    </row>
    <row r="38" spans="1:13" ht="15" customHeight="1" x14ac:dyDescent="0.2">
      <c r="A38" s="425" t="s">
        <v>396</v>
      </c>
      <c r="B38" s="115">
        <v>26622</v>
      </c>
      <c r="C38" s="114">
        <v>14221</v>
      </c>
      <c r="D38" s="114">
        <v>12401</v>
      </c>
      <c r="E38" s="114">
        <v>19016</v>
      </c>
      <c r="F38" s="114">
        <v>7606</v>
      </c>
      <c r="G38" s="114">
        <v>3043</v>
      </c>
      <c r="H38" s="114">
        <v>9062</v>
      </c>
      <c r="I38" s="115">
        <v>6042</v>
      </c>
      <c r="J38" s="114">
        <v>3662</v>
      </c>
      <c r="K38" s="114">
        <v>2380</v>
      </c>
      <c r="L38" s="423">
        <v>1683</v>
      </c>
      <c r="M38" s="424">
        <v>1692</v>
      </c>
    </row>
    <row r="39" spans="1:13" ht="11.1" customHeight="1" x14ac:dyDescent="0.2">
      <c r="A39" s="422" t="s">
        <v>387</v>
      </c>
      <c r="B39" s="115">
        <v>26884</v>
      </c>
      <c r="C39" s="114">
        <v>14417</v>
      </c>
      <c r="D39" s="114">
        <v>12467</v>
      </c>
      <c r="E39" s="114">
        <v>19166</v>
      </c>
      <c r="F39" s="114">
        <v>7718</v>
      </c>
      <c r="G39" s="114">
        <v>2996</v>
      </c>
      <c r="H39" s="114">
        <v>9229</v>
      </c>
      <c r="I39" s="115">
        <v>6175</v>
      </c>
      <c r="J39" s="114">
        <v>3726</v>
      </c>
      <c r="K39" s="114">
        <v>2449</v>
      </c>
      <c r="L39" s="423">
        <v>1438</v>
      </c>
      <c r="M39" s="424">
        <v>1226</v>
      </c>
    </row>
    <row r="40" spans="1:13" ht="11.1" customHeight="1" x14ac:dyDescent="0.2">
      <c r="A40" s="425" t="s">
        <v>388</v>
      </c>
      <c r="B40" s="115">
        <v>27538</v>
      </c>
      <c r="C40" s="114">
        <v>14812</v>
      </c>
      <c r="D40" s="114">
        <v>12726</v>
      </c>
      <c r="E40" s="114">
        <v>19693</v>
      </c>
      <c r="F40" s="114">
        <v>7845</v>
      </c>
      <c r="G40" s="114">
        <v>3266</v>
      </c>
      <c r="H40" s="114">
        <v>9389</v>
      </c>
      <c r="I40" s="115">
        <v>6138</v>
      </c>
      <c r="J40" s="114">
        <v>3627</v>
      </c>
      <c r="K40" s="114">
        <v>2511</v>
      </c>
      <c r="L40" s="423">
        <v>2588</v>
      </c>
      <c r="M40" s="424">
        <v>1959</v>
      </c>
    </row>
    <row r="41" spans="1:13" s="110" customFormat="1" ht="11.1" customHeight="1" x14ac:dyDescent="0.2">
      <c r="A41" s="422" t="s">
        <v>389</v>
      </c>
      <c r="B41" s="115">
        <v>27359</v>
      </c>
      <c r="C41" s="114">
        <v>14649</v>
      </c>
      <c r="D41" s="114">
        <v>12710</v>
      </c>
      <c r="E41" s="114">
        <v>19521</v>
      </c>
      <c r="F41" s="114">
        <v>7838</v>
      </c>
      <c r="G41" s="114">
        <v>3172</v>
      </c>
      <c r="H41" s="114">
        <v>9421</v>
      </c>
      <c r="I41" s="115">
        <v>6033</v>
      </c>
      <c r="J41" s="114">
        <v>3601</v>
      </c>
      <c r="K41" s="114">
        <v>2432</v>
      </c>
      <c r="L41" s="423">
        <v>1250</v>
      </c>
      <c r="M41" s="424">
        <v>1460</v>
      </c>
    </row>
    <row r="42" spans="1:13" ht="15" customHeight="1" x14ac:dyDescent="0.2">
      <c r="A42" s="422" t="s">
        <v>397</v>
      </c>
      <c r="B42" s="115">
        <v>27536</v>
      </c>
      <c r="C42" s="114">
        <v>14760</v>
      </c>
      <c r="D42" s="114">
        <v>12776</v>
      </c>
      <c r="E42" s="114">
        <v>19680</v>
      </c>
      <c r="F42" s="114">
        <v>7856</v>
      </c>
      <c r="G42" s="114">
        <v>3063</v>
      </c>
      <c r="H42" s="114">
        <v>9581</v>
      </c>
      <c r="I42" s="115">
        <v>6097</v>
      </c>
      <c r="J42" s="114">
        <v>3639</v>
      </c>
      <c r="K42" s="114">
        <v>2458</v>
      </c>
      <c r="L42" s="423">
        <v>1779</v>
      </c>
      <c r="M42" s="424">
        <v>1705</v>
      </c>
    </row>
    <row r="43" spans="1:13" ht="11.1" customHeight="1" x14ac:dyDescent="0.2">
      <c r="A43" s="422" t="s">
        <v>387</v>
      </c>
      <c r="B43" s="115">
        <v>27704</v>
      </c>
      <c r="C43" s="114">
        <v>14932</v>
      </c>
      <c r="D43" s="114">
        <v>12772</v>
      </c>
      <c r="E43" s="114">
        <v>19767</v>
      </c>
      <c r="F43" s="114">
        <v>7937</v>
      </c>
      <c r="G43" s="114">
        <v>2985</v>
      </c>
      <c r="H43" s="114">
        <v>9738</v>
      </c>
      <c r="I43" s="115">
        <v>6304</v>
      </c>
      <c r="J43" s="114">
        <v>3685</v>
      </c>
      <c r="K43" s="114">
        <v>2619</v>
      </c>
      <c r="L43" s="423">
        <v>1592</v>
      </c>
      <c r="M43" s="424">
        <v>1390</v>
      </c>
    </row>
    <row r="44" spans="1:13" ht="11.1" customHeight="1" x14ac:dyDescent="0.2">
      <c r="A44" s="422" t="s">
        <v>388</v>
      </c>
      <c r="B44" s="115">
        <v>28157</v>
      </c>
      <c r="C44" s="114">
        <v>15180</v>
      </c>
      <c r="D44" s="114">
        <v>12977</v>
      </c>
      <c r="E44" s="114">
        <v>20182</v>
      </c>
      <c r="F44" s="114">
        <v>7975</v>
      </c>
      <c r="G44" s="114">
        <v>3286</v>
      </c>
      <c r="H44" s="114">
        <v>9898</v>
      </c>
      <c r="I44" s="115">
        <v>6317</v>
      </c>
      <c r="J44" s="114">
        <v>3637</v>
      </c>
      <c r="K44" s="114">
        <v>2680</v>
      </c>
      <c r="L44" s="423">
        <v>2579</v>
      </c>
      <c r="M44" s="424">
        <v>2206</v>
      </c>
    </row>
    <row r="45" spans="1:13" s="110" customFormat="1" ht="11.1" customHeight="1" x14ac:dyDescent="0.2">
      <c r="A45" s="422" t="s">
        <v>389</v>
      </c>
      <c r="B45" s="115">
        <v>28016</v>
      </c>
      <c r="C45" s="114">
        <v>15053</v>
      </c>
      <c r="D45" s="114">
        <v>12963</v>
      </c>
      <c r="E45" s="114">
        <v>20023</v>
      </c>
      <c r="F45" s="114">
        <v>7993</v>
      </c>
      <c r="G45" s="114">
        <v>3191</v>
      </c>
      <c r="H45" s="114">
        <v>9929</v>
      </c>
      <c r="I45" s="115">
        <v>6284</v>
      </c>
      <c r="J45" s="114">
        <v>3636</v>
      </c>
      <c r="K45" s="114">
        <v>2648</v>
      </c>
      <c r="L45" s="423">
        <v>1171</v>
      </c>
      <c r="M45" s="424">
        <v>1381</v>
      </c>
    </row>
    <row r="46" spans="1:13" ht="15" customHeight="1" x14ac:dyDescent="0.2">
      <c r="A46" s="422" t="s">
        <v>398</v>
      </c>
      <c r="B46" s="115">
        <v>28015</v>
      </c>
      <c r="C46" s="114">
        <v>15080</v>
      </c>
      <c r="D46" s="114">
        <v>12935</v>
      </c>
      <c r="E46" s="114">
        <v>20027</v>
      </c>
      <c r="F46" s="114">
        <v>7988</v>
      </c>
      <c r="G46" s="114">
        <v>3079</v>
      </c>
      <c r="H46" s="114">
        <v>9958</v>
      </c>
      <c r="I46" s="115">
        <v>6161</v>
      </c>
      <c r="J46" s="114">
        <v>3526</v>
      </c>
      <c r="K46" s="114">
        <v>2635</v>
      </c>
      <c r="L46" s="423">
        <v>1793</v>
      </c>
      <c r="M46" s="424">
        <v>1805</v>
      </c>
    </row>
    <row r="47" spans="1:13" ht="11.1" customHeight="1" x14ac:dyDescent="0.2">
      <c r="A47" s="422" t="s">
        <v>387</v>
      </c>
      <c r="B47" s="115">
        <v>28148</v>
      </c>
      <c r="C47" s="114">
        <v>15181</v>
      </c>
      <c r="D47" s="114">
        <v>12967</v>
      </c>
      <c r="E47" s="114">
        <v>20076</v>
      </c>
      <c r="F47" s="114">
        <v>8072</v>
      </c>
      <c r="G47" s="114">
        <v>2990</v>
      </c>
      <c r="H47" s="114">
        <v>10094</v>
      </c>
      <c r="I47" s="115">
        <v>6202</v>
      </c>
      <c r="J47" s="114">
        <v>3549</v>
      </c>
      <c r="K47" s="114">
        <v>2653</v>
      </c>
      <c r="L47" s="423">
        <v>1511</v>
      </c>
      <c r="M47" s="424">
        <v>1441</v>
      </c>
    </row>
    <row r="48" spans="1:13" ht="11.1" customHeight="1" x14ac:dyDescent="0.2">
      <c r="A48" s="422" t="s">
        <v>388</v>
      </c>
      <c r="B48" s="115">
        <v>28503</v>
      </c>
      <c r="C48" s="114">
        <v>15407</v>
      </c>
      <c r="D48" s="114">
        <v>13096</v>
      </c>
      <c r="E48" s="114">
        <v>20365</v>
      </c>
      <c r="F48" s="114">
        <v>8138</v>
      </c>
      <c r="G48" s="114">
        <v>3231</v>
      </c>
      <c r="H48" s="114">
        <v>10172</v>
      </c>
      <c r="I48" s="115">
        <v>6149</v>
      </c>
      <c r="J48" s="114">
        <v>3468</v>
      </c>
      <c r="K48" s="114">
        <v>2681</v>
      </c>
      <c r="L48" s="423">
        <v>2211</v>
      </c>
      <c r="M48" s="424">
        <v>1952</v>
      </c>
    </row>
    <row r="49" spans="1:17" s="110" customFormat="1" ht="11.1" customHeight="1" x14ac:dyDescent="0.2">
      <c r="A49" s="422" t="s">
        <v>389</v>
      </c>
      <c r="B49" s="115">
        <v>28133</v>
      </c>
      <c r="C49" s="114">
        <v>15074</v>
      </c>
      <c r="D49" s="114">
        <v>13059</v>
      </c>
      <c r="E49" s="114">
        <v>19988</v>
      </c>
      <c r="F49" s="114">
        <v>8145</v>
      </c>
      <c r="G49" s="114">
        <v>3143</v>
      </c>
      <c r="H49" s="114">
        <v>10132</v>
      </c>
      <c r="I49" s="115">
        <v>6040</v>
      </c>
      <c r="J49" s="114">
        <v>3409</v>
      </c>
      <c r="K49" s="114">
        <v>2631</v>
      </c>
      <c r="L49" s="423">
        <v>1085</v>
      </c>
      <c r="M49" s="424">
        <v>1477</v>
      </c>
    </row>
    <row r="50" spans="1:17" ht="15" customHeight="1" x14ac:dyDescent="0.2">
      <c r="A50" s="422" t="s">
        <v>399</v>
      </c>
      <c r="B50" s="143">
        <v>28085</v>
      </c>
      <c r="C50" s="144">
        <v>15042</v>
      </c>
      <c r="D50" s="144">
        <v>13043</v>
      </c>
      <c r="E50" s="144">
        <v>19883</v>
      </c>
      <c r="F50" s="144">
        <v>8202</v>
      </c>
      <c r="G50" s="144">
        <v>3046</v>
      </c>
      <c r="H50" s="144">
        <v>10135</v>
      </c>
      <c r="I50" s="143">
        <v>5913</v>
      </c>
      <c r="J50" s="144">
        <v>3359</v>
      </c>
      <c r="K50" s="144">
        <v>2554</v>
      </c>
      <c r="L50" s="426">
        <v>2007</v>
      </c>
      <c r="M50" s="427">
        <v>2094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0.24986614313760486</v>
      </c>
      <c r="C6" s="480">
        <f>'Tabelle 3.3'!J11</f>
        <v>-4.0253205648433692</v>
      </c>
      <c r="D6" s="481">
        <f t="shared" ref="D6:E9" si="0">IF(OR(AND(B6&gt;=-50,B6&lt;=50),ISNUMBER(B6)=FALSE),B6,"")</f>
        <v>0.24986614313760486</v>
      </c>
      <c r="E6" s="481">
        <f t="shared" si="0"/>
        <v>-4.0253205648433692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0.24986614313760486</v>
      </c>
      <c r="C14" s="480">
        <f>'Tabelle 3.3'!J11</f>
        <v>-4.0253205648433692</v>
      </c>
      <c r="D14" s="481">
        <f>IF(OR(AND(B14&gt;=-50,B14&lt;=50),ISNUMBER(B14)=FALSE),B14,"")</f>
        <v>0.24986614313760486</v>
      </c>
      <c r="E14" s="481">
        <f>IF(OR(AND(C14&gt;=-50,C14&lt;=50),ISNUMBER(C14)=FALSE),C14,"")</f>
        <v>-4.0253205648433692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-1.4691151919866443</v>
      </c>
      <c r="C17" s="480">
        <f>'Tabelle 3.3'!J14</f>
        <v>-2.3696682464454977</v>
      </c>
      <c r="D17" s="481">
        <f t="shared" si="3"/>
        <v>-1.4691151919866443</v>
      </c>
      <c r="E17" s="481">
        <f t="shared" si="3"/>
        <v>-2.3696682464454977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-0.79365079365079361</v>
      </c>
      <c r="C18" s="480">
        <f>'Tabelle 3.3'!J15</f>
        <v>1.6339869281045751</v>
      </c>
      <c r="D18" s="481">
        <f t="shared" si="3"/>
        <v>-0.79365079365079361</v>
      </c>
      <c r="E18" s="481">
        <f t="shared" si="3"/>
        <v>1.6339869281045751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-2.6309257880367336</v>
      </c>
      <c r="C19" s="480">
        <f>'Tabelle 3.3'!J16</f>
        <v>-9.8814229249011856</v>
      </c>
      <c r="D19" s="481">
        <f t="shared" si="3"/>
        <v>-2.6309257880367336</v>
      </c>
      <c r="E19" s="481">
        <f t="shared" si="3"/>
        <v>-9.8814229249011856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1.1904761904761905</v>
      </c>
      <c r="C20" s="480">
        <f>'Tabelle 3.3'!J17</f>
        <v>6.756756756756757</v>
      </c>
      <c r="D20" s="481">
        <f t="shared" si="3"/>
        <v>1.1904761904761905</v>
      </c>
      <c r="E20" s="481">
        <f t="shared" si="3"/>
        <v>6.756756756756757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-1.2149141181399246</v>
      </c>
      <c r="C21" s="480" t="str">
        <f>'Tabelle 3.3'!J18</f>
        <v>*</v>
      </c>
      <c r="D21" s="481">
        <f t="shared" si="3"/>
        <v>-1.2149141181399246</v>
      </c>
      <c r="E21" s="481" t="str">
        <f t="shared" si="3"/>
        <v>*</v>
      </c>
      <c r="F21" s="476" t="str">
        <f t="shared" si="4"/>
        <v/>
      </c>
      <c r="G21" s="476" t="str">
        <f t="shared" si="4"/>
        <v/>
      </c>
      <c r="H21" s="482" t="str">
        <f t="shared" si="5"/>
        <v/>
      </c>
      <c r="I21" s="482">
        <f t="shared" si="5"/>
        <v>-0.75</v>
      </c>
      <c r="J21" s="476" t="e">
        <f t="shared" si="6"/>
        <v>#N/A</v>
      </c>
      <c r="K21" s="476" t="e">
        <f t="shared" si="7"/>
        <v>#N/A</v>
      </c>
      <c r="L21" s="476">
        <f t="shared" si="8"/>
        <v>77</v>
      </c>
      <c r="M21" s="476">
        <f t="shared" si="9"/>
        <v>45</v>
      </c>
      <c r="N21" s="476">
        <v>77</v>
      </c>
    </row>
    <row r="22" spans="1:14" s="475" customFormat="1" ht="15" customHeight="1" x14ac:dyDescent="0.2">
      <c r="A22" s="475">
        <v>9</v>
      </c>
      <c r="B22" s="479">
        <f>'Tabelle 2.3'!J19</f>
        <v>-0.70844686648501365</v>
      </c>
      <c r="C22" s="480">
        <f>'Tabelle 3.3'!J19</f>
        <v>-5.3672316384180787</v>
      </c>
      <c r="D22" s="481">
        <f t="shared" si="3"/>
        <v>-0.70844686648501365</v>
      </c>
      <c r="E22" s="481">
        <f t="shared" si="3"/>
        <v>-5.3672316384180787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0.83179297597042512</v>
      </c>
      <c r="C23" s="480">
        <f>'Tabelle 3.3'!J20</f>
        <v>7.731958762886598</v>
      </c>
      <c r="D23" s="481">
        <f t="shared" si="3"/>
        <v>0.83179297597042512</v>
      </c>
      <c r="E23" s="481">
        <f t="shared" si="3"/>
        <v>7.731958762886598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0.13755158184319119</v>
      </c>
      <c r="C24" s="480">
        <f>'Tabelle 3.3'!J21</f>
        <v>-5.825242718446602</v>
      </c>
      <c r="D24" s="481">
        <f t="shared" si="3"/>
        <v>0.13755158184319119</v>
      </c>
      <c r="E24" s="481">
        <f t="shared" si="3"/>
        <v>-5.825242718446602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0</v>
      </c>
      <c r="C26" s="480">
        <f>'Tabelle 3.3'!J23</f>
        <v>0.95238095238095233</v>
      </c>
      <c r="D26" s="481">
        <f t="shared" si="3"/>
        <v>0</v>
      </c>
      <c r="E26" s="481">
        <f t="shared" si="3"/>
        <v>0.95238095238095233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1.5822784810126582</v>
      </c>
      <c r="C27" s="480">
        <f>'Tabelle 3.3'!J24</f>
        <v>-16.274509803921568</v>
      </c>
      <c r="D27" s="481">
        <f t="shared" si="3"/>
        <v>1.5822784810126582</v>
      </c>
      <c r="E27" s="481">
        <f t="shared" si="3"/>
        <v>-16.274509803921568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t="str">
        <f>'Tabelle 2.3'!J25</f>
        <v>*</v>
      </c>
      <c r="C28" s="480" t="str">
        <f>'Tabelle 3.3'!J25</f>
        <v>*</v>
      </c>
      <c r="D28" s="481" t="str">
        <f t="shared" si="3"/>
        <v>*</v>
      </c>
      <c r="E28" s="481" t="str">
        <f t="shared" si="3"/>
        <v>*</v>
      </c>
      <c r="F28" s="476" t="str">
        <f t="shared" si="4"/>
        <v/>
      </c>
      <c r="G28" s="476" t="str">
        <f t="shared" si="4"/>
        <v/>
      </c>
      <c r="H28" s="482">
        <f t="shared" si="5"/>
        <v>-0.75</v>
      </c>
      <c r="I28" s="482">
        <f t="shared" si="5"/>
        <v>-0.75</v>
      </c>
      <c r="J28" s="476">
        <f t="shared" si="6"/>
        <v>149</v>
      </c>
      <c r="K28" s="476">
        <f t="shared" si="7"/>
        <v>45</v>
      </c>
      <c r="L28" s="476">
        <f t="shared" si="8"/>
        <v>149</v>
      </c>
      <c r="M28" s="476">
        <f t="shared" si="9"/>
        <v>45</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2.0609318996415769</v>
      </c>
      <c r="C30" s="480">
        <f>'Tabelle 3.3'!J27</f>
        <v>29</v>
      </c>
      <c r="D30" s="481">
        <f t="shared" si="3"/>
        <v>2.0609318996415769</v>
      </c>
      <c r="E30" s="481">
        <f t="shared" si="3"/>
        <v>29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2.3415977961432506</v>
      </c>
      <c r="C31" s="480">
        <f>'Tabelle 3.3'!J28</f>
        <v>-1.7094017094017093</v>
      </c>
      <c r="D31" s="481">
        <f t="shared" si="3"/>
        <v>2.3415977961432506</v>
      </c>
      <c r="E31" s="481">
        <f t="shared" si="3"/>
        <v>-1.7094017094017093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2.8375286041189933</v>
      </c>
      <c r="C32" s="480">
        <f>'Tabelle 3.3'!J29</f>
        <v>-0.28818443804034583</v>
      </c>
      <c r="D32" s="481">
        <f t="shared" si="3"/>
        <v>2.8375286041189933</v>
      </c>
      <c r="E32" s="481">
        <f t="shared" si="3"/>
        <v>-0.28818443804034583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2.2437841115827775</v>
      </c>
      <c r="C33" s="480">
        <f>'Tabelle 3.3'!J30</f>
        <v>-1.7964071856287425</v>
      </c>
      <c r="D33" s="481">
        <f t="shared" si="3"/>
        <v>2.2437841115827775</v>
      </c>
      <c r="E33" s="481">
        <f t="shared" si="3"/>
        <v>-1.7964071856287425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-3.6821705426356588</v>
      </c>
      <c r="C34" s="480">
        <f>'Tabelle 3.3'!J31</f>
        <v>-2.5862068965517242</v>
      </c>
      <c r="D34" s="481">
        <f t="shared" si="3"/>
        <v>-3.6821705426356588</v>
      </c>
      <c r="E34" s="481">
        <f t="shared" si="3"/>
        <v>-2.5862068965517242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1.2611829025844929</v>
      </c>
      <c r="C39" s="480">
        <f>'Tabelle 3.3'!J36</f>
        <v>-4.6850393700787398</v>
      </c>
      <c r="D39" s="481">
        <f t="shared" si="3"/>
        <v>1.2611829025844929</v>
      </c>
      <c r="E39" s="481">
        <f t="shared" si="3"/>
        <v>-4.6850393700787398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1.2611829025844929</v>
      </c>
      <c r="C45" s="480">
        <f>'Tabelle 3.3'!J36</f>
        <v>-4.6850393700787398</v>
      </c>
      <c r="D45" s="481">
        <f t="shared" si="3"/>
        <v>1.2611829025844929</v>
      </c>
      <c r="E45" s="481">
        <f t="shared" si="3"/>
        <v>-4.6850393700787398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25996</v>
      </c>
      <c r="C51" s="487">
        <v>3964</v>
      </c>
      <c r="D51" s="487">
        <v>2169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26071</v>
      </c>
      <c r="C52" s="487">
        <v>3992</v>
      </c>
      <c r="D52" s="487">
        <v>2153</v>
      </c>
      <c r="E52" s="488">
        <f t="shared" ref="E52:G70" si="11">IF($A$51=37802,IF(COUNTBLANK(B$51:B$70)&gt;0,#N/A,B52/B$51*100),IF(COUNTBLANK(B$51:B$75)&gt;0,#N/A,B52/B$51*100))</f>
        <v>100.2885059239883</v>
      </c>
      <c r="F52" s="488">
        <f t="shared" si="11"/>
        <v>100.70635721493441</v>
      </c>
      <c r="G52" s="488">
        <f t="shared" si="11"/>
        <v>99.262332872291381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26318</v>
      </c>
      <c r="C53" s="487">
        <v>3917</v>
      </c>
      <c r="D53" s="487">
        <v>2204</v>
      </c>
      <c r="E53" s="488">
        <f t="shared" si="11"/>
        <v>101.23865210032312</v>
      </c>
      <c r="F53" s="488">
        <f t="shared" si="11"/>
        <v>98.81432896064581</v>
      </c>
      <c r="G53" s="488">
        <f t="shared" si="11"/>
        <v>101.6136468418626</v>
      </c>
      <c r="H53" s="489">
        <f>IF(ISERROR(L53)=TRUE,IF(MONTH(A53)=MONTH(MAX(A$51:A$75)),A53,""),"")</f>
        <v>41883</v>
      </c>
      <c r="I53" s="488">
        <f t="shared" si="12"/>
        <v>101.23865210032312</v>
      </c>
      <c r="J53" s="488">
        <f t="shared" si="10"/>
        <v>98.81432896064581</v>
      </c>
      <c r="K53" s="488">
        <f t="shared" si="10"/>
        <v>101.6136468418626</v>
      </c>
      <c r="L53" s="488" t="e">
        <f t="shared" si="13"/>
        <v>#N/A</v>
      </c>
    </row>
    <row r="54" spans="1:14" ht="15" customHeight="1" x14ac:dyDescent="0.2">
      <c r="A54" s="490" t="s">
        <v>462</v>
      </c>
      <c r="B54" s="487">
        <v>26044</v>
      </c>
      <c r="C54" s="487">
        <v>3887</v>
      </c>
      <c r="D54" s="487">
        <v>2144</v>
      </c>
      <c r="E54" s="488">
        <f t="shared" si="11"/>
        <v>100.18464379135253</v>
      </c>
      <c r="F54" s="488">
        <f t="shared" si="11"/>
        <v>98.057517658930365</v>
      </c>
      <c r="G54" s="488">
        <f t="shared" si="11"/>
        <v>98.847395112955283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26004</v>
      </c>
      <c r="C55" s="487">
        <v>3716</v>
      </c>
      <c r="D55" s="487">
        <v>2080</v>
      </c>
      <c r="E55" s="488">
        <f t="shared" si="11"/>
        <v>100.03077396522542</v>
      </c>
      <c r="F55" s="488">
        <f t="shared" si="11"/>
        <v>93.743693239152364</v>
      </c>
      <c r="G55" s="488">
        <f t="shared" si="11"/>
        <v>95.896726602120793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26342</v>
      </c>
      <c r="C56" s="487">
        <v>3785</v>
      </c>
      <c r="D56" s="487">
        <v>2176</v>
      </c>
      <c r="E56" s="488">
        <f t="shared" si="11"/>
        <v>101.33097399599937</v>
      </c>
      <c r="F56" s="488">
        <f t="shared" si="11"/>
        <v>95.484359233097877</v>
      </c>
      <c r="G56" s="488">
        <f t="shared" si="11"/>
        <v>100.32272936837252</v>
      </c>
      <c r="H56" s="489" t="str">
        <f t="shared" si="14"/>
        <v/>
      </c>
      <c r="I56" s="488" t="str">
        <f t="shared" si="12"/>
        <v/>
      </c>
      <c r="J56" s="488" t="str">
        <f t="shared" si="10"/>
        <v/>
      </c>
      <c r="K56" s="488" t="str">
        <f t="shared" si="10"/>
        <v/>
      </c>
      <c r="L56" s="488" t="e">
        <f t="shared" si="13"/>
        <v>#N/A</v>
      </c>
    </row>
    <row r="57" spans="1:14" ht="15" customHeight="1" x14ac:dyDescent="0.2">
      <c r="A57" s="490">
        <v>42248</v>
      </c>
      <c r="B57" s="487">
        <v>26765</v>
      </c>
      <c r="C57" s="487">
        <v>3719</v>
      </c>
      <c r="D57" s="487">
        <v>2283</v>
      </c>
      <c r="E57" s="488">
        <f t="shared" si="11"/>
        <v>102.95814740729344</v>
      </c>
      <c r="F57" s="488">
        <f t="shared" si="11"/>
        <v>93.81937436932391</v>
      </c>
      <c r="G57" s="488">
        <f t="shared" si="11"/>
        <v>105.25587828492394</v>
      </c>
      <c r="H57" s="489">
        <f t="shared" si="14"/>
        <v>42248</v>
      </c>
      <c r="I57" s="488">
        <f t="shared" si="12"/>
        <v>102.95814740729344</v>
      </c>
      <c r="J57" s="488">
        <f t="shared" si="10"/>
        <v>93.81937436932391</v>
      </c>
      <c r="K57" s="488">
        <f t="shared" si="10"/>
        <v>105.25587828492394</v>
      </c>
      <c r="L57" s="488" t="e">
        <f t="shared" si="13"/>
        <v>#N/A</v>
      </c>
    </row>
    <row r="58" spans="1:14" ht="15" customHeight="1" x14ac:dyDescent="0.2">
      <c r="A58" s="490" t="s">
        <v>465</v>
      </c>
      <c r="B58" s="487">
        <v>26478</v>
      </c>
      <c r="C58" s="487">
        <v>3627</v>
      </c>
      <c r="D58" s="487">
        <v>2230</v>
      </c>
      <c r="E58" s="488">
        <f t="shared" si="11"/>
        <v>101.85413140483151</v>
      </c>
      <c r="F58" s="488">
        <f t="shared" si="11"/>
        <v>91.498486377396574</v>
      </c>
      <c r="G58" s="488">
        <f t="shared" si="11"/>
        <v>102.81235592438911</v>
      </c>
      <c r="H58" s="489" t="str">
        <f t="shared" si="14"/>
        <v/>
      </c>
      <c r="I58" s="488" t="str">
        <f t="shared" si="12"/>
        <v/>
      </c>
      <c r="J58" s="488" t="str">
        <f t="shared" si="10"/>
        <v/>
      </c>
      <c r="K58" s="488" t="str">
        <f t="shared" si="10"/>
        <v/>
      </c>
      <c r="L58" s="488" t="e">
        <f t="shared" si="13"/>
        <v>#N/A</v>
      </c>
    </row>
    <row r="59" spans="1:14" ht="15" customHeight="1" x14ac:dyDescent="0.2">
      <c r="A59" s="490" t="s">
        <v>466</v>
      </c>
      <c r="B59" s="487">
        <v>26468</v>
      </c>
      <c r="C59" s="487">
        <v>3580</v>
      </c>
      <c r="D59" s="487">
        <v>2253</v>
      </c>
      <c r="E59" s="488">
        <f t="shared" si="11"/>
        <v>101.81566394829973</v>
      </c>
      <c r="F59" s="488">
        <f t="shared" si="11"/>
        <v>90.312815338042384</v>
      </c>
      <c r="G59" s="488">
        <f t="shared" si="11"/>
        <v>103.87275242047028</v>
      </c>
      <c r="H59" s="489" t="str">
        <f t="shared" si="14"/>
        <v/>
      </c>
      <c r="I59" s="488" t="str">
        <f t="shared" si="12"/>
        <v/>
      </c>
      <c r="J59" s="488" t="str">
        <f t="shared" si="10"/>
        <v/>
      </c>
      <c r="K59" s="488" t="str">
        <f t="shared" si="10"/>
        <v/>
      </c>
      <c r="L59" s="488" t="e">
        <f t="shared" si="13"/>
        <v>#N/A</v>
      </c>
    </row>
    <row r="60" spans="1:14" ht="15" customHeight="1" x14ac:dyDescent="0.2">
      <c r="A60" s="490" t="s">
        <v>467</v>
      </c>
      <c r="B60" s="487">
        <v>26523</v>
      </c>
      <c r="C60" s="487">
        <v>3667</v>
      </c>
      <c r="D60" s="487">
        <v>2332</v>
      </c>
      <c r="E60" s="488">
        <f t="shared" si="11"/>
        <v>102.0272349592245</v>
      </c>
      <c r="F60" s="488">
        <f t="shared" si="11"/>
        <v>92.507568113017157</v>
      </c>
      <c r="G60" s="488">
        <f t="shared" si="11"/>
        <v>107.51498386353158</v>
      </c>
      <c r="H60" s="489" t="str">
        <f t="shared" si="14"/>
        <v/>
      </c>
      <c r="I60" s="488" t="str">
        <f t="shared" si="12"/>
        <v/>
      </c>
      <c r="J60" s="488" t="str">
        <f t="shared" si="10"/>
        <v/>
      </c>
      <c r="K60" s="488" t="str">
        <f t="shared" si="10"/>
        <v/>
      </c>
      <c r="L60" s="488" t="e">
        <f t="shared" si="13"/>
        <v>#N/A</v>
      </c>
    </row>
    <row r="61" spans="1:14" ht="15" customHeight="1" x14ac:dyDescent="0.2">
      <c r="A61" s="490">
        <v>42614</v>
      </c>
      <c r="B61" s="487">
        <v>26917</v>
      </c>
      <c r="C61" s="487">
        <v>3603</v>
      </c>
      <c r="D61" s="487">
        <v>2403</v>
      </c>
      <c r="E61" s="488">
        <f t="shared" si="11"/>
        <v>103.5428527465764</v>
      </c>
      <c r="F61" s="488">
        <f t="shared" si="11"/>
        <v>90.893037336024221</v>
      </c>
      <c r="G61" s="488">
        <f t="shared" si="11"/>
        <v>110.78838174273859</v>
      </c>
      <c r="H61" s="489">
        <f t="shared" si="14"/>
        <v>42614</v>
      </c>
      <c r="I61" s="488">
        <f t="shared" si="12"/>
        <v>103.5428527465764</v>
      </c>
      <c r="J61" s="488">
        <f t="shared" si="10"/>
        <v>90.893037336024221</v>
      </c>
      <c r="K61" s="488">
        <f t="shared" si="10"/>
        <v>110.78838174273859</v>
      </c>
      <c r="L61" s="488" t="e">
        <f t="shared" si="13"/>
        <v>#N/A</v>
      </c>
    </row>
    <row r="62" spans="1:14" ht="15" customHeight="1" x14ac:dyDescent="0.2">
      <c r="A62" s="490" t="s">
        <v>468</v>
      </c>
      <c r="B62" s="487">
        <v>26618</v>
      </c>
      <c r="C62" s="487">
        <v>3607</v>
      </c>
      <c r="D62" s="487">
        <v>2361</v>
      </c>
      <c r="E62" s="488">
        <f t="shared" si="11"/>
        <v>102.39267579627635</v>
      </c>
      <c r="F62" s="488">
        <f t="shared" si="11"/>
        <v>90.993945509586268</v>
      </c>
      <c r="G62" s="488">
        <f t="shared" si="11"/>
        <v>108.85200553250345</v>
      </c>
      <c r="H62" s="489" t="str">
        <f t="shared" si="14"/>
        <v/>
      </c>
      <c r="I62" s="488" t="str">
        <f t="shared" si="12"/>
        <v/>
      </c>
      <c r="J62" s="488" t="str">
        <f t="shared" si="10"/>
        <v/>
      </c>
      <c r="K62" s="488" t="str">
        <f t="shared" si="10"/>
        <v/>
      </c>
      <c r="L62" s="488" t="e">
        <f t="shared" si="13"/>
        <v>#N/A</v>
      </c>
    </row>
    <row r="63" spans="1:14" ht="15" customHeight="1" x14ac:dyDescent="0.2">
      <c r="A63" s="490" t="s">
        <v>469</v>
      </c>
      <c r="B63" s="487">
        <v>26622</v>
      </c>
      <c r="C63" s="487">
        <v>3662</v>
      </c>
      <c r="D63" s="487">
        <v>2380</v>
      </c>
      <c r="E63" s="488">
        <f t="shared" si="11"/>
        <v>102.40806277888905</v>
      </c>
      <c r="F63" s="488">
        <f t="shared" si="11"/>
        <v>92.381432896064581</v>
      </c>
      <c r="G63" s="488">
        <f t="shared" si="11"/>
        <v>109.72798524665745</v>
      </c>
      <c r="H63" s="489" t="str">
        <f t="shared" si="14"/>
        <v/>
      </c>
      <c r="I63" s="488" t="str">
        <f t="shared" si="12"/>
        <v/>
      </c>
      <c r="J63" s="488" t="str">
        <f t="shared" si="10"/>
        <v/>
      </c>
      <c r="K63" s="488" t="str">
        <f t="shared" si="10"/>
        <v/>
      </c>
      <c r="L63" s="488" t="e">
        <f t="shared" si="13"/>
        <v>#N/A</v>
      </c>
    </row>
    <row r="64" spans="1:14" ht="15" customHeight="1" x14ac:dyDescent="0.2">
      <c r="A64" s="490" t="s">
        <v>470</v>
      </c>
      <c r="B64" s="487">
        <v>26884</v>
      </c>
      <c r="C64" s="487">
        <v>3726</v>
      </c>
      <c r="D64" s="487">
        <v>2449</v>
      </c>
      <c r="E64" s="488">
        <f t="shared" si="11"/>
        <v>103.41591014002154</v>
      </c>
      <c r="F64" s="488">
        <f t="shared" si="11"/>
        <v>93.995963673057517</v>
      </c>
      <c r="G64" s="488">
        <f t="shared" si="11"/>
        <v>112.90917473490087</v>
      </c>
      <c r="H64" s="489" t="str">
        <f t="shared" si="14"/>
        <v/>
      </c>
      <c r="I64" s="488" t="str">
        <f t="shared" si="12"/>
        <v/>
      </c>
      <c r="J64" s="488" t="str">
        <f t="shared" si="10"/>
        <v/>
      </c>
      <c r="K64" s="488" t="str">
        <f t="shared" si="10"/>
        <v/>
      </c>
      <c r="L64" s="488" t="e">
        <f t="shared" si="13"/>
        <v>#N/A</v>
      </c>
    </row>
    <row r="65" spans="1:12" ht="15" customHeight="1" x14ac:dyDescent="0.2">
      <c r="A65" s="490">
        <v>42979</v>
      </c>
      <c r="B65" s="487">
        <v>27538</v>
      </c>
      <c r="C65" s="487">
        <v>3627</v>
      </c>
      <c r="D65" s="487">
        <v>2511</v>
      </c>
      <c r="E65" s="488">
        <f t="shared" si="11"/>
        <v>105.93168179719956</v>
      </c>
      <c r="F65" s="488">
        <f t="shared" si="11"/>
        <v>91.498486377396574</v>
      </c>
      <c r="G65" s="488">
        <f t="shared" si="11"/>
        <v>115.7676348547718</v>
      </c>
      <c r="H65" s="489">
        <f t="shared" si="14"/>
        <v>42979</v>
      </c>
      <c r="I65" s="488">
        <f t="shared" si="12"/>
        <v>105.93168179719956</v>
      </c>
      <c r="J65" s="488">
        <f t="shared" si="10"/>
        <v>91.498486377396574</v>
      </c>
      <c r="K65" s="488">
        <f t="shared" si="10"/>
        <v>115.7676348547718</v>
      </c>
      <c r="L65" s="488" t="e">
        <f t="shared" si="13"/>
        <v>#N/A</v>
      </c>
    </row>
    <row r="66" spans="1:12" ht="15" customHeight="1" x14ac:dyDescent="0.2">
      <c r="A66" s="490" t="s">
        <v>471</v>
      </c>
      <c r="B66" s="487">
        <v>27359</v>
      </c>
      <c r="C66" s="487">
        <v>3601</v>
      </c>
      <c r="D66" s="487">
        <v>2432</v>
      </c>
      <c r="E66" s="488">
        <f t="shared" si="11"/>
        <v>105.24311432528081</v>
      </c>
      <c r="F66" s="488">
        <f t="shared" si="11"/>
        <v>90.842583249243191</v>
      </c>
      <c r="G66" s="488">
        <f t="shared" si="11"/>
        <v>112.12540341171047</v>
      </c>
      <c r="H66" s="489" t="str">
        <f t="shared" si="14"/>
        <v/>
      </c>
      <c r="I66" s="488" t="str">
        <f t="shared" si="12"/>
        <v/>
      </c>
      <c r="J66" s="488" t="str">
        <f t="shared" si="10"/>
        <v/>
      </c>
      <c r="K66" s="488" t="str">
        <f t="shared" si="10"/>
        <v/>
      </c>
      <c r="L66" s="488" t="e">
        <f t="shared" si="13"/>
        <v>#N/A</v>
      </c>
    </row>
    <row r="67" spans="1:12" ht="15" customHeight="1" x14ac:dyDescent="0.2">
      <c r="A67" s="490" t="s">
        <v>472</v>
      </c>
      <c r="B67" s="487">
        <v>27536</v>
      </c>
      <c r="C67" s="487">
        <v>3639</v>
      </c>
      <c r="D67" s="487">
        <v>2458</v>
      </c>
      <c r="E67" s="488">
        <f t="shared" si="11"/>
        <v>105.92398830589322</v>
      </c>
      <c r="F67" s="488">
        <f t="shared" si="11"/>
        <v>91.801210898082743</v>
      </c>
      <c r="G67" s="488">
        <f t="shared" si="11"/>
        <v>113.32411249423697</v>
      </c>
      <c r="H67" s="489" t="str">
        <f t="shared" si="14"/>
        <v/>
      </c>
      <c r="I67" s="488" t="str">
        <f t="shared" si="12"/>
        <v/>
      </c>
      <c r="J67" s="488" t="str">
        <f t="shared" si="12"/>
        <v/>
      </c>
      <c r="K67" s="488" t="str">
        <f t="shared" si="12"/>
        <v/>
      </c>
      <c r="L67" s="488" t="e">
        <f t="shared" si="13"/>
        <v>#N/A</v>
      </c>
    </row>
    <row r="68" spans="1:12" ht="15" customHeight="1" x14ac:dyDescent="0.2">
      <c r="A68" s="490" t="s">
        <v>473</v>
      </c>
      <c r="B68" s="487">
        <v>27704</v>
      </c>
      <c r="C68" s="487">
        <v>3685</v>
      </c>
      <c r="D68" s="487">
        <v>2619</v>
      </c>
      <c r="E68" s="488">
        <f t="shared" si="11"/>
        <v>106.57024157562702</v>
      </c>
      <c r="F68" s="488">
        <f t="shared" si="11"/>
        <v>92.961654894046418</v>
      </c>
      <c r="G68" s="488">
        <f t="shared" si="11"/>
        <v>120.74688796680498</v>
      </c>
      <c r="H68" s="489" t="str">
        <f t="shared" si="14"/>
        <v/>
      </c>
      <c r="I68" s="488" t="str">
        <f t="shared" si="12"/>
        <v/>
      </c>
      <c r="J68" s="488" t="str">
        <f t="shared" si="12"/>
        <v/>
      </c>
      <c r="K68" s="488" t="str">
        <f t="shared" si="12"/>
        <v/>
      </c>
      <c r="L68" s="488" t="e">
        <f t="shared" si="13"/>
        <v>#N/A</v>
      </c>
    </row>
    <row r="69" spans="1:12" ht="15" customHeight="1" x14ac:dyDescent="0.2">
      <c r="A69" s="490">
        <v>43344</v>
      </c>
      <c r="B69" s="487">
        <v>28157</v>
      </c>
      <c r="C69" s="487">
        <v>3637</v>
      </c>
      <c r="D69" s="487">
        <v>2680</v>
      </c>
      <c r="E69" s="488">
        <f t="shared" si="11"/>
        <v>108.31281735651639</v>
      </c>
      <c r="F69" s="488">
        <f t="shared" si="11"/>
        <v>91.750756811301713</v>
      </c>
      <c r="G69" s="488">
        <f t="shared" si="11"/>
        <v>123.5592438911941</v>
      </c>
      <c r="H69" s="489">
        <f t="shared" si="14"/>
        <v>43344</v>
      </c>
      <c r="I69" s="488">
        <f t="shared" si="12"/>
        <v>108.31281735651639</v>
      </c>
      <c r="J69" s="488">
        <f t="shared" si="12"/>
        <v>91.750756811301713</v>
      </c>
      <c r="K69" s="488">
        <f t="shared" si="12"/>
        <v>123.5592438911941</v>
      </c>
      <c r="L69" s="488" t="e">
        <f t="shared" si="13"/>
        <v>#N/A</v>
      </c>
    </row>
    <row r="70" spans="1:12" ht="15" customHeight="1" x14ac:dyDescent="0.2">
      <c r="A70" s="490" t="s">
        <v>474</v>
      </c>
      <c r="B70" s="487">
        <v>28016</v>
      </c>
      <c r="C70" s="487">
        <v>3636</v>
      </c>
      <c r="D70" s="487">
        <v>2648</v>
      </c>
      <c r="E70" s="488">
        <f t="shared" si="11"/>
        <v>107.77042621941837</v>
      </c>
      <c r="F70" s="488">
        <f t="shared" si="11"/>
        <v>91.725529767911198</v>
      </c>
      <c r="G70" s="488">
        <f t="shared" si="11"/>
        <v>122.08390963577686</v>
      </c>
      <c r="H70" s="489" t="str">
        <f t="shared" si="14"/>
        <v/>
      </c>
      <c r="I70" s="488" t="str">
        <f t="shared" si="12"/>
        <v/>
      </c>
      <c r="J70" s="488" t="str">
        <f t="shared" si="12"/>
        <v/>
      </c>
      <c r="K70" s="488" t="str">
        <f t="shared" si="12"/>
        <v/>
      </c>
      <c r="L70" s="488" t="e">
        <f t="shared" si="13"/>
        <v>#N/A</v>
      </c>
    </row>
    <row r="71" spans="1:12" ht="15" customHeight="1" x14ac:dyDescent="0.2">
      <c r="A71" s="490" t="s">
        <v>475</v>
      </c>
      <c r="B71" s="487">
        <v>28015</v>
      </c>
      <c r="C71" s="487">
        <v>3526</v>
      </c>
      <c r="D71" s="487">
        <v>2635</v>
      </c>
      <c r="E71" s="491">
        <f t="shared" ref="E71:G75" si="15">IF($A$51=37802,IF(COUNTBLANK(B$51:B$70)&gt;0,#N/A,IF(ISBLANK(B71)=FALSE,B71/B$51*100,#N/A)),IF(COUNTBLANK(B$51:B$75)&gt;0,#N/A,B71/B$51*100))</f>
        <v>107.7665794737652</v>
      </c>
      <c r="F71" s="491">
        <f t="shared" si="15"/>
        <v>88.950554994954587</v>
      </c>
      <c r="G71" s="491">
        <f t="shared" si="15"/>
        <v>121.4845550945136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28148</v>
      </c>
      <c r="C72" s="487">
        <v>3549</v>
      </c>
      <c r="D72" s="487">
        <v>2653</v>
      </c>
      <c r="E72" s="491">
        <f t="shared" si="15"/>
        <v>108.27819664563778</v>
      </c>
      <c r="F72" s="491">
        <f t="shared" si="15"/>
        <v>89.530776992936424</v>
      </c>
      <c r="G72" s="491">
        <f t="shared" si="15"/>
        <v>122.31443061318581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28503</v>
      </c>
      <c r="C73" s="487">
        <v>3468</v>
      </c>
      <c r="D73" s="487">
        <v>2681</v>
      </c>
      <c r="E73" s="491">
        <f t="shared" si="15"/>
        <v>109.64379135251576</v>
      </c>
      <c r="F73" s="491">
        <f t="shared" si="15"/>
        <v>87.487386478304742</v>
      </c>
      <c r="G73" s="491">
        <f t="shared" si="15"/>
        <v>123.60534808667589</v>
      </c>
      <c r="H73" s="492">
        <f>IF(A$51=37802,IF(ISERROR(L73)=TRUE,IF(ISBLANK(A73)=FALSE,IF(MONTH(A73)=MONTH(MAX(A$51:A$75)),A73,""),""),""),IF(ISERROR(L73)=TRUE,IF(MONTH(A73)=MONTH(MAX(A$51:A$75)),A73,""),""))</f>
        <v>43709</v>
      </c>
      <c r="I73" s="488">
        <f t="shared" si="12"/>
        <v>109.64379135251576</v>
      </c>
      <c r="J73" s="488">
        <f t="shared" si="12"/>
        <v>87.487386478304742</v>
      </c>
      <c r="K73" s="488">
        <f t="shared" si="12"/>
        <v>123.60534808667589</v>
      </c>
      <c r="L73" s="488" t="e">
        <f t="shared" si="13"/>
        <v>#N/A</v>
      </c>
    </row>
    <row r="74" spans="1:12" ht="15" customHeight="1" x14ac:dyDescent="0.2">
      <c r="A74" s="490" t="s">
        <v>477</v>
      </c>
      <c r="B74" s="487">
        <v>28133</v>
      </c>
      <c r="C74" s="487">
        <v>3409</v>
      </c>
      <c r="D74" s="487">
        <v>2631</v>
      </c>
      <c r="E74" s="491">
        <f t="shared" si="15"/>
        <v>108.22049546084014</v>
      </c>
      <c r="F74" s="491">
        <f t="shared" si="15"/>
        <v>85.998990918264383</v>
      </c>
      <c r="G74" s="491">
        <f t="shared" si="15"/>
        <v>121.30013831258644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28085</v>
      </c>
      <c r="C75" s="493">
        <v>3359</v>
      </c>
      <c r="D75" s="493">
        <v>2554</v>
      </c>
      <c r="E75" s="491">
        <f t="shared" si="15"/>
        <v>108.03585166948761</v>
      </c>
      <c r="F75" s="491">
        <f t="shared" si="15"/>
        <v>84.737638748738647</v>
      </c>
      <c r="G75" s="491">
        <f t="shared" si="15"/>
        <v>117.75011526048871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109.64379135251576</v>
      </c>
      <c r="J77" s="488">
        <f>IF(J75&lt;&gt;"",J75,IF(J74&lt;&gt;"",J74,IF(J73&lt;&gt;"",J73,IF(J72&lt;&gt;"",J72,IF(J71&lt;&gt;"",J71,IF(J70&lt;&gt;"",J70,""))))))</f>
        <v>87.487386478304742</v>
      </c>
      <c r="K77" s="488">
        <f>IF(K75&lt;&gt;"",K75,IF(K74&lt;&gt;"",K74,IF(K73&lt;&gt;"",K73,IF(K72&lt;&gt;"",K72,IF(K71&lt;&gt;"",K71,IF(K70&lt;&gt;"",K70,""))))))</f>
        <v>123.60534808667589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+9,6%</v>
      </c>
      <c r="J79" s="488" t="str">
        <f>"GeB - ausschließlich: "&amp;IF(J77&gt;100,"+","")&amp;TEXT(J77-100,"0,0")&amp;"%"</f>
        <v>GeB - ausschließlich: -12,5%</v>
      </c>
      <c r="K79" s="488" t="str">
        <f>"GeB - im Nebenjob: "&amp;IF(K77&gt;100,"+","")&amp;TEXT(K77-100,"0,0")&amp;"%"</f>
        <v>GeB - im Nebenjob: +23,6%</v>
      </c>
    </row>
    <row r="81" spans="9:9" ht="15" customHeight="1" x14ac:dyDescent="0.2">
      <c r="I81" s="488" t="str">
        <f>IF(ISERROR(HLOOKUP(1,I$78:K$79,2,FALSE)),"",HLOOKUP(1,I$78:K$79,2,FALSE))</f>
        <v>GeB - im Nebenjob: +23,6%</v>
      </c>
    </row>
    <row r="82" spans="9:9" ht="15" customHeight="1" x14ac:dyDescent="0.2">
      <c r="I82" s="488" t="str">
        <f>IF(ISERROR(HLOOKUP(2,I$78:K$79,2,FALSE)),"",HLOOKUP(2,I$78:K$79,2,FALSE))</f>
        <v>SvB: +9,6%</v>
      </c>
    </row>
    <row r="83" spans="9:9" ht="15" customHeight="1" x14ac:dyDescent="0.2">
      <c r="I83" s="488" t="str">
        <f>IF(ISERROR(HLOOKUP(3,I$78:K$79,2,FALSE)),"",HLOOKUP(3,I$78:K$79,2,FALSE))</f>
        <v>GeB - ausschließlich: -12,5%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28085</v>
      </c>
      <c r="E12" s="114">
        <v>28133</v>
      </c>
      <c r="F12" s="114">
        <v>28503</v>
      </c>
      <c r="G12" s="114">
        <v>28148</v>
      </c>
      <c r="H12" s="114">
        <v>28015</v>
      </c>
      <c r="I12" s="115">
        <v>70</v>
      </c>
      <c r="J12" s="116">
        <v>0.24986614313760486</v>
      </c>
      <c r="N12" s="117"/>
    </row>
    <row r="13" spans="1:15" s="110" customFormat="1" ht="13.5" customHeight="1" x14ac:dyDescent="0.2">
      <c r="A13" s="118" t="s">
        <v>105</v>
      </c>
      <c r="B13" s="119" t="s">
        <v>106</v>
      </c>
      <c r="C13" s="113">
        <v>53.558839238027417</v>
      </c>
      <c r="D13" s="114">
        <v>15042</v>
      </c>
      <c r="E13" s="114">
        <v>15074</v>
      </c>
      <c r="F13" s="114">
        <v>15407</v>
      </c>
      <c r="G13" s="114">
        <v>15181</v>
      </c>
      <c r="H13" s="114">
        <v>15080</v>
      </c>
      <c r="I13" s="115">
        <v>-38</v>
      </c>
      <c r="J13" s="116">
        <v>-0.25198938992042441</v>
      </c>
    </row>
    <row r="14" spans="1:15" s="110" customFormat="1" ht="13.5" customHeight="1" x14ac:dyDescent="0.2">
      <c r="A14" s="120"/>
      <c r="B14" s="119" t="s">
        <v>107</v>
      </c>
      <c r="C14" s="113">
        <v>46.441160761972583</v>
      </c>
      <c r="D14" s="114">
        <v>13043</v>
      </c>
      <c r="E14" s="114">
        <v>13059</v>
      </c>
      <c r="F14" s="114">
        <v>13096</v>
      </c>
      <c r="G14" s="114">
        <v>12967</v>
      </c>
      <c r="H14" s="114">
        <v>12935</v>
      </c>
      <c r="I14" s="115">
        <v>108</v>
      </c>
      <c r="J14" s="116">
        <v>0.83494395052184001</v>
      </c>
    </row>
    <row r="15" spans="1:15" s="110" customFormat="1" ht="13.5" customHeight="1" x14ac:dyDescent="0.2">
      <c r="A15" s="118" t="s">
        <v>105</v>
      </c>
      <c r="B15" s="121" t="s">
        <v>108</v>
      </c>
      <c r="C15" s="113">
        <v>10.845647142602813</v>
      </c>
      <c r="D15" s="114">
        <v>3046</v>
      </c>
      <c r="E15" s="114">
        <v>3143</v>
      </c>
      <c r="F15" s="114">
        <v>3231</v>
      </c>
      <c r="G15" s="114">
        <v>2990</v>
      </c>
      <c r="H15" s="114">
        <v>3079</v>
      </c>
      <c r="I15" s="115">
        <v>-33</v>
      </c>
      <c r="J15" s="116">
        <v>-1.0717765508281909</v>
      </c>
    </row>
    <row r="16" spans="1:15" s="110" customFormat="1" ht="13.5" customHeight="1" x14ac:dyDescent="0.2">
      <c r="A16" s="118"/>
      <c r="B16" s="121" t="s">
        <v>109</v>
      </c>
      <c r="C16" s="113">
        <v>66.273811643225926</v>
      </c>
      <c r="D16" s="114">
        <v>18613</v>
      </c>
      <c r="E16" s="114">
        <v>18584</v>
      </c>
      <c r="F16" s="114">
        <v>18866</v>
      </c>
      <c r="G16" s="114">
        <v>18824</v>
      </c>
      <c r="H16" s="114">
        <v>18748</v>
      </c>
      <c r="I16" s="115">
        <v>-135</v>
      </c>
      <c r="J16" s="116">
        <v>-0.7200768081928739</v>
      </c>
    </row>
    <row r="17" spans="1:10" s="110" customFormat="1" ht="13.5" customHeight="1" x14ac:dyDescent="0.2">
      <c r="A17" s="118"/>
      <c r="B17" s="121" t="s">
        <v>110</v>
      </c>
      <c r="C17" s="113">
        <v>21.787431012996262</v>
      </c>
      <c r="D17" s="114">
        <v>6119</v>
      </c>
      <c r="E17" s="114">
        <v>6120</v>
      </c>
      <c r="F17" s="114">
        <v>6123</v>
      </c>
      <c r="G17" s="114">
        <v>6050</v>
      </c>
      <c r="H17" s="114">
        <v>5922</v>
      </c>
      <c r="I17" s="115">
        <v>197</v>
      </c>
      <c r="J17" s="116">
        <v>3.3265788584937521</v>
      </c>
    </row>
    <row r="18" spans="1:10" s="110" customFormat="1" ht="13.5" customHeight="1" x14ac:dyDescent="0.2">
      <c r="A18" s="120"/>
      <c r="B18" s="121" t="s">
        <v>111</v>
      </c>
      <c r="C18" s="113">
        <v>1.0931102011750045</v>
      </c>
      <c r="D18" s="114">
        <v>307</v>
      </c>
      <c r="E18" s="114">
        <v>286</v>
      </c>
      <c r="F18" s="114">
        <v>283</v>
      </c>
      <c r="G18" s="114">
        <v>284</v>
      </c>
      <c r="H18" s="114">
        <v>266</v>
      </c>
      <c r="I18" s="115">
        <v>41</v>
      </c>
      <c r="J18" s="116">
        <v>15.413533834586467</v>
      </c>
    </row>
    <row r="19" spans="1:10" s="110" customFormat="1" ht="13.5" customHeight="1" x14ac:dyDescent="0.2">
      <c r="A19" s="120"/>
      <c r="B19" s="121" t="s">
        <v>112</v>
      </c>
      <c r="C19" s="113">
        <v>0.32401637884991991</v>
      </c>
      <c r="D19" s="114">
        <v>91</v>
      </c>
      <c r="E19" s="114">
        <v>72</v>
      </c>
      <c r="F19" s="114">
        <v>72</v>
      </c>
      <c r="G19" s="114">
        <v>65</v>
      </c>
      <c r="H19" s="114">
        <v>54</v>
      </c>
      <c r="I19" s="115">
        <v>37</v>
      </c>
      <c r="J19" s="116">
        <v>68.518518518518519</v>
      </c>
    </row>
    <row r="20" spans="1:10" s="110" customFormat="1" ht="13.5" customHeight="1" x14ac:dyDescent="0.2">
      <c r="A20" s="118" t="s">
        <v>113</v>
      </c>
      <c r="B20" s="122" t="s">
        <v>114</v>
      </c>
      <c r="C20" s="113">
        <v>70.795798468933597</v>
      </c>
      <c r="D20" s="114">
        <v>19883</v>
      </c>
      <c r="E20" s="114">
        <v>19988</v>
      </c>
      <c r="F20" s="114">
        <v>20365</v>
      </c>
      <c r="G20" s="114">
        <v>20076</v>
      </c>
      <c r="H20" s="114">
        <v>20027</v>
      </c>
      <c r="I20" s="115">
        <v>-144</v>
      </c>
      <c r="J20" s="116">
        <v>-0.71902931043091822</v>
      </c>
    </row>
    <row r="21" spans="1:10" s="110" customFormat="1" ht="13.5" customHeight="1" x14ac:dyDescent="0.2">
      <c r="A21" s="120"/>
      <c r="B21" s="122" t="s">
        <v>115</v>
      </c>
      <c r="C21" s="113">
        <v>29.204201531066406</v>
      </c>
      <c r="D21" s="114">
        <v>8202</v>
      </c>
      <c r="E21" s="114">
        <v>8145</v>
      </c>
      <c r="F21" s="114">
        <v>8138</v>
      </c>
      <c r="G21" s="114">
        <v>8072</v>
      </c>
      <c r="H21" s="114">
        <v>7988</v>
      </c>
      <c r="I21" s="115">
        <v>214</v>
      </c>
      <c r="J21" s="116">
        <v>2.6790185277916874</v>
      </c>
    </row>
    <row r="22" spans="1:10" s="110" customFormat="1" ht="13.5" customHeight="1" x14ac:dyDescent="0.2">
      <c r="A22" s="118" t="s">
        <v>113</v>
      </c>
      <c r="B22" s="122" t="s">
        <v>116</v>
      </c>
      <c r="C22" s="113">
        <v>94.043083496528396</v>
      </c>
      <c r="D22" s="114">
        <v>26412</v>
      </c>
      <c r="E22" s="114">
        <v>26567</v>
      </c>
      <c r="F22" s="114">
        <v>26824</v>
      </c>
      <c r="G22" s="114">
        <v>26554</v>
      </c>
      <c r="H22" s="114">
        <v>26527</v>
      </c>
      <c r="I22" s="115">
        <v>-115</v>
      </c>
      <c r="J22" s="116">
        <v>-0.43352056395370753</v>
      </c>
    </row>
    <row r="23" spans="1:10" s="110" customFormat="1" ht="13.5" customHeight="1" x14ac:dyDescent="0.2">
      <c r="A23" s="123"/>
      <c r="B23" s="124" t="s">
        <v>117</v>
      </c>
      <c r="C23" s="125">
        <v>5.9462346448282002</v>
      </c>
      <c r="D23" s="114">
        <v>1670</v>
      </c>
      <c r="E23" s="114">
        <v>1563</v>
      </c>
      <c r="F23" s="114">
        <v>1675</v>
      </c>
      <c r="G23" s="114">
        <v>1590</v>
      </c>
      <c r="H23" s="114">
        <v>1485</v>
      </c>
      <c r="I23" s="115">
        <v>185</v>
      </c>
      <c r="J23" s="116">
        <v>12.457912457912458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5913</v>
      </c>
      <c r="E26" s="114">
        <v>6040</v>
      </c>
      <c r="F26" s="114">
        <v>6149</v>
      </c>
      <c r="G26" s="114">
        <v>6202</v>
      </c>
      <c r="H26" s="140">
        <v>6161</v>
      </c>
      <c r="I26" s="115">
        <v>-248</v>
      </c>
      <c r="J26" s="116">
        <v>-4.0253205648433692</v>
      </c>
    </row>
    <row r="27" spans="1:10" s="110" customFormat="1" ht="13.5" customHeight="1" x14ac:dyDescent="0.2">
      <c r="A27" s="118" t="s">
        <v>105</v>
      </c>
      <c r="B27" s="119" t="s">
        <v>106</v>
      </c>
      <c r="C27" s="113">
        <v>37.781160155589376</v>
      </c>
      <c r="D27" s="115">
        <v>2234</v>
      </c>
      <c r="E27" s="114">
        <v>2271</v>
      </c>
      <c r="F27" s="114">
        <v>2317</v>
      </c>
      <c r="G27" s="114">
        <v>2356</v>
      </c>
      <c r="H27" s="140">
        <v>2321</v>
      </c>
      <c r="I27" s="115">
        <v>-87</v>
      </c>
      <c r="J27" s="116">
        <v>-3.7483843171046964</v>
      </c>
    </row>
    <row r="28" spans="1:10" s="110" customFormat="1" ht="13.5" customHeight="1" x14ac:dyDescent="0.2">
      <c r="A28" s="120"/>
      <c r="B28" s="119" t="s">
        <v>107</v>
      </c>
      <c r="C28" s="113">
        <v>62.218839844410624</v>
      </c>
      <c r="D28" s="115">
        <v>3679</v>
      </c>
      <c r="E28" s="114">
        <v>3769</v>
      </c>
      <c r="F28" s="114">
        <v>3832</v>
      </c>
      <c r="G28" s="114">
        <v>3846</v>
      </c>
      <c r="H28" s="140">
        <v>3840</v>
      </c>
      <c r="I28" s="115">
        <v>-161</v>
      </c>
      <c r="J28" s="116">
        <v>-4.192708333333333</v>
      </c>
    </row>
    <row r="29" spans="1:10" s="110" customFormat="1" ht="13.5" customHeight="1" x14ac:dyDescent="0.2">
      <c r="A29" s="118" t="s">
        <v>105</v>
      </c>
      <c r="B29" s="121" t="s">
        <v>108</v>
      </c>
      <c r="C29" s="113">
        <v>13.715542026044309</v>
      </c>
      <c r="D29" s="115">
        <v>811</v>
      </c>
      <c r="E29" s="114">
        <v>839</v>
      </c>
      <c r="F29" s="114">
        <v>878</v>
      </c>
      <c r="G29" s="114">
        <v>918</v>
      </c>
      <c r="H29" s="140">
        <v>907</v>
      </c>
      <c r="I29" s="115">
        <v>-96</v>
      </c>
      <c r="J29" s="116">
        <v>-10.584343991179713</v>
      </c>
    </row>
    <row r="30" spans="1:10" s="110" customFormat="1" ht="13.5" customHeight="1" x14ac:dyDescent="0.2">
      <c r="A30" s="118"/>
      <c r="B30" s="121" t="s">
        <v>109</v>
      </c>
      <c r="C30" s="113">
        <v>46.084897683071198</v>
      </c>
      <c r="D30" s="115">
        <v>2725</v>
      </c>
      <c r="E30" s="114">
        <v>2827</v>
      </c>
      <c r="F30" s="114">
        <v>2879</v>
      </c>
      <c r="G30" s="114">
        <v>2918</v>
      </c>
      <c r="H30" s="140">
        <v>2924</v>
      </c>
      <c r="I30" s="115">
        <v>-199</v>
      </c>
      <c r="J30" s="116">
        <v>-6.8057455540355676</v>
      </c>
    </row>
    <row r="31" spans="1:10" s="110" customFormat="1" ht="13.5" customHeight="1" x14ac:dyDescent="0.2">
      <c r="A31" s="118"/>
      <c r="B31" s="121" t="s">
        <v>110</v>
      </c>
      <c r="C31" s="113">
        <v>21.0891256553357</v>
      </c>
      <c r="D31" s="115">
        <v>1247</v>
      </c>
      <c r="E31" s="114">
        <v>1224</v>
      </c>
      <c r="F31" s="114">
        <v>1236</v>
      </c>
      <c r="G31" s="114">
        <v>1237</v>
      </c>
      <c r="H31" s="140">
        <v>1236</v>
      </c>
      <c r="I31" s="115">
        <v>11</v>
      </c>
      <c r="J31" s="116">
        <v>0.88996763754045305</v>
      </c>
    </row>
    <row r="32" spans="1:10" s="110" customFormat="1" ht="13.5" customHeight="1" x14ac:dyDescent="0.2">
      <c r="A32" s="120"/>
      <c r="B32" s="121" t="s">
        <v>111</v>
      </c>
      <c r="C32" s="113">
        <v>19.110434635548792</v>
      </c>
      <c r="D32" s="115">
        <v>1130</v>
      </c>
      <c r="E32" s="114">
        <v>1150</v>
      </c>
      <c r="F32" s="114">
        <v>1156</v>
      </c>
      <c r="G32" s="114">
        <v>1129</v>
      </c>
      <c r="H32" s="140">
        <v>1094</v>
      </c>
      <c r="I32" s="115">
        <v>36</v>
      </c>
      <c r="J32" s="116">
        <v>3.290676416819013</v>
      </c>
    </row>
    <row r="33" spans="1:10" s="110" customFormat="1" ht="13.5" customHeight="1" x14ac:dyDescent="0.2">
      <c r="A33" s="120"/>
      <c r="B33" s="121" t="s">
        <v>112</v>
      </c>
      <c r="C33" s="113">
        <v>1.5897175714527312</v>
      </c>
      <c r="D33" s="115">
        <v>94</v>
      </c>
      <c r="E33" s="114">
        <v>99</v>
      </c>
      <c r="F33" s="114">
        <v>107</v>
      </c>
      <c r="G33" s="114">
        <v>104</v>
      </c>
      <c r="H33" s="140">
        <v>94</v>
      </c>
      <c r="I33" s="115">
        <v>0</v>
      </c>
      <c r="J33" s="116">
        <v>0</v>
      </c>
    </row>
    <row r="34" spans="1:10" s="110" customFormat="1" ht="13.5" customHeight="1" x14ac:dyDescent="0.2">
      <c r="A34" s="118" t="s">
        <v>113</v>
      </c>
      <c r="B34" s="122" t="s">
        <v>116</v>
      </c>
      <c r="C34" s="113">
        <v>95.416878065279889</v>
      </c>
      <c r="D34" s="115">
        <v>5642</v>
      </c>
      <c r="E34" s="114">
        <v>5776</v>
      </c>
      <c r="F34" s="114">
        <v>5876</v>
      </c>
      <c r="G34" s="114">
        <v>5939</v>
      </c>
      <c r="H34" s="140">
        <v>5913</v>
      </c>
      <c r="I34" s="115">
        <v>-271</v>
      </c>
      <c r="J34" s="116">
        <v>-4.5831219347201086</v>
      </c>
    </row>
    <row r="35" spans="1:10" s="110" customFormat="1" ht="13.5" customHeight="1" x14ac:dyDescent="0.2">
      <c r="A35" s="118"/>
      <c r="B35" s="119" t="s">
        <v>117</v>
      </c>
      <c r="C35" s="113">
        <v>4.4647387113140535</v>
      </c>
      <c r="D35" s="115">
        <v>264</v>
      </c>
      <c r="E35" s="114">
        <v>259</v>
      </c>
      <c r="F35" s="114">
        <v>266</v>
      </c>
      <c r="G35" s="114">
        <v>258</v>
      </c>
      <c r="H35" s="140">
        <v>244</v>
      </c>
      <c r="I35" s="115">
        <v>20</v>
      </c>
      <c r="J35" s="116">
        <v>8.1967213114754092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3359</v>
      </c>
      <c r="E37" s="114">
        <v>3409</v>
      </c>
      <c r="F37" s="114">
        <v>3468</v>
      </c>
      <c r="G37" s="114">
        <v>3549</v>
      </c>
      <c r="H37" s="140">
        <v>3526</v>
      </c>
      <c r="I37" s="115">
        <v>-167</v>
      </c>
      <c r="J37" s="116">
        <v>-4.736245036868973</v>
      </c>
    </row>
    <row r="38" spans="1:10" s="110" customFormat="1" ht="13.5" customHeight="1" x14ac:dyDescent="0.2">
      <c r="A38" s="118" t="s">
        <v>105</v>
      </c>
      <c r="B38" s="119" t="s">
        <v>106</v>
      </c>
      <c r="C38" s="113">
        <v>38.701994641262282</v>
      </c>
      <c r="D38" s="115">
        <v>1300</v>
      </c>
      <c r="E38" s="114">
        <v>1312</v>
      </c>
      <c r="F38" s="114">
        <v>1323</v>
      </c>
      <c r="G38" s="114">
        <v>1364</v>
      </c>
      <c r="H38" s="140">
        <v>1348</v>
      </c>
      <c r="I38" s="115">
        <v>-48</v>
      </c>
      <c r="J38" s="116">
        <v>-3.5608308605341246</v>
      </c>
    </row>
    <row r="39" spans="1:10" s="110" customFormat="1" ht="13.5" customHeight="1" x14ac:dyDescent="0.2">
      <c r="A39" s="120"/>
      <c r="B39" s="119" t="s">
        <v>107</v>
      </c>
      <c r="C39" s="113">
        <v>61.298005358737718</v>
      </c>
      <c r="D39" s="115">
        <v>2059</v>
      </c>
      <c r="E39" s="114">
        <v>2097</v>
      </c>
      <c r="F39" s="114">
        <v>2145</v>
      </c>
      <c r="G39" s="114">
        <v>2185</v>
      </c>
      <c r="H39" s="140">
        <v>2178</v>
      </c>
      <c r="I39" s="115">
        <v>-119</v>
      </c>
      <c r="J39" s="116">
        <v>-5.4637281910009179</v>
      </c>
    </row>
    <row r="40" spans="1:10" s="110" customFormat="1" ht="13.5" customHeight="1" x14ac:dyDescent="0.2">
      <c r="A40" s="118" t="s">
        <v>105</v>
      </c>
      <c r="B40" s="121" t="s">
        <v>108</v>
      </c>
      <c r="C40" s="113">
        <v>17.088419172372731</v>
      </c>
      <c r="D40" s="115">
        <v>574</v>
      </c>
      <c r="E40" s="114">
        <v>572</v>
      </c>
      <c r="F40" s="114">
        <v>593</v>
      </c>
      <c r="G40" s="114">
        <v>676</v>
      </c>
      <c r="H40" s="140">
        <v>642</v>
      </c>
      <c r="I40" s="115">
        <v>-68</v>
      </c>
      <c r="J40" s="116">
        <v>-10.59190031152648</v>
      </c>
    </row>
    <row r="41" spans="1:10" s="110" customFormat="1" ht="13.5" customHeight="1" x14ac:dyDescent="0.2">
      <c r="A41" s="118"/>
      <c r="B41" s="121" t="s">
        <v>109</v>
      </c>
      <c r="C41" s="113">
        <v>27.180708544209587</v>
      </c>
      <c r="D41" s="115">
        <v>913</v>
      </c>
      <c r="E41" s="114">
        <v>956</v>
      </c>
      <c r="F41" s="114">
        <v>972</v>
      </c>
      <c r="G41" s="114">
        <v>997</v>
      </c>
      <c r="H41" s="140">
        <v>1029</v>
      </c>
      <c r="I41" s="115">
        <v>-116</v>
      </c>
      <c r="J41" s="116">
        <v>-11.273080660835763</v>
      </c>
    </row>
    <row r="42" spans="1:10" s="110" customFormat="1" ht="13.5" customHeight="1" x14ac:dyDescent="0.2">
      <c r="A42" s="118"/>
      <c r="B42" s="121" t="s">
        <v>110</v>
      </c>
      <c r="C42" s="113">
        <v>22.9532598987794</v>
      </c>
      <c r="D42" s="115">
        <v>771</v>
      </c>
      <c r="E42" s="114">
        <v>760</v>
      </c>
      <c r="F42" s="114">
        <v>771</v>
      </c>
      <c r="G42" s="114">
        <v>768</v>
      </c>
      <c r="H42" s="140">
        <v>787</v>
      </c>
      <c r="I42" s="115">
        <v>-16</v>
      </c>
      <c r="J42" s="116">
        <v>-2.0330368487928845</v>
      </c>
    </row>
    <row r="43" spans="1:10" s="110" customFormat="1" ht="13.5" customHeight="1" x14ac:dyDescent="0.2">
      <c r="A43" s="120"/>
      <c r="B43" s="121" t="s">
        <v>111</v>
      </c>
      <c r="C43" s="113">
        <v>32.777612384638289</v>
      </c>
      <c r="D43" s="115">
        <v>1101</v>
      </c>
      <c r="E43" s="114">
        <v>1121</v>
      </c>
      <c r="F43" s="114">
        <v>1132</v>
      </c>
      <c r="G43" s="114">
        <v>1108</v>
      </c>
      <c r="H43" s="140">
        <v>1068</v>
      </c>
      <c r="I43" s="115">
        <v>33</v>
      </c>
      <c r="J43" s="116">
        <v>3.0898876404494384</v>
      </c>
    </row>
    <row r="44" spans="1:10" s="110" customFormat="1" ht="13.5" customHeight="1" x14ac:dyDescent="0.2">
      <c r="A44" s="120"/>
      <c r="B44" s="121" t="s">
        <v>112</v>
      </c>
      <c r="C44" s="113">
        <v>2.6198273295623697</v>
      </c>
      <c r="D44" s="115">
        <v>88</v>
      </c>
      <c r="E44" s="114">
        <v>92</v>
      </c>
      <c r="F44" s="114">
        <v>104</v>
      </c>
      <c r="G44" s="114" t="s">
        <v>513</v>
      </c>
      <c r="H44" s="140">
        <v>91</v>
      </c>
      <c r="I44" s="115">
        <v>-3</v>
      </c>
      <c r="J44" s="116">
        <v>-3.2967032967032965</v>
      </c>
    </row>
    <row r="45" spans="1:10" s="110" customFormat="1" ht="13.5" customHeight="1" x14ac:dyDescent="0.2">
      <c r="A45" s="118" t="s">
        <v>113</v>
      </c>
      <c r="B45" s="122" t="s">
        <v>116</v>
      </c>
      <c r="C45" s="113">
        <v>95.474843703483174</v>
      </c>
      <c r="D45" s="115">
        <v>3207</v>
      </c>
      <c r="E45" s="114">
        <v>3255</v>
      </c>
      <c r="F45" s="114">
        <v>3305</v>
      </c>
      <c r="G45" s="114">
        <v>3386</v>
      </c>
      <c r="H45" s="140">
        <v>3374</v>
      </c>
      <c r="I45" s="115">
        <v>-167</v>
      </c>
      <c r="J45" s="116">
        <v>-4.9496147006520452</v>
      </c>
    </row>
    <row r="46" spans="1:10" s="110" customFormat="1" ht="13.5" customHeight="1" x14ac:dyDescent="0.2">
      <c r="A46" s="118"/>
      <c r="B46" s="119" t="s">
        <v>117</v>
      </c>
      <c r="C46" s="113">
        <v>4.3167609407561773</v>
      </c>
      <c r="D46" s="115">
        <v>145</v>
      </c>
      <c r="E46" s="114">
        <v>149</v>
      </c>
      <c r="F46" s="114">
        <v>157</v>
      </c>
      <c r="G46" s="114">
        <v>159</v>
      </c>
      <c r="H46" s="140">
        <v>148</v>
      </c>
      <c r="I46" s="115">
        <v>-3</v>
      </c>
      <c r="J46" s="116">
        <v>-2.0270270270270272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2554</v>
      </c>
      <c r="E48" s="114">
        <v>2631</v>
      </c>
      <c r="F48" s="114">
        <v>2681</v>
      </c>
      <c r="G48" s="114">
        <v>2653</v>
      </c>
      <c r="H48" s="140">
        <v>2635</v>
      </c>
      <c r="I48" s="115">
        <v>-81</v>
      </c>
      <c r="J48" s="116">
        <v>-3.0740037950664139</v>
      </c>
    </row>
    <row r="49" spans="1:12" s="110" customFormat="1" ht="13.5" customHeight="1" x14ac:dyDescent="0.2">
      <c r="A49" s="118" t="s">
        <v>105</v>
      </c>
      <c r="B49" s="119" t="s">
        <v>106</v>
      </c>
      <c r="C49" s="113">
        <v>36.570086139389197</v>
      </c>
      <c r="D49" s="115">
        <v>934</v>
      </c>
      <c r="E49" s="114">
        <v>959</v>
      </c>
      <c r="F49" s="114">
        <v>994</v>
      </c>
      <c r="G49" s="114">
        <v>992</v>
      </c>
      <c r="H49" s="140">
        <v>973</v>
      </c>
      <c r="I49" s="115">
        <v>-39</v>
      </c>
      <c r="J49" s="116">
        <v>-4.0082219938335042</v>
      </c>
    </row>
    <row r="50" spans="1:12" s="110" customFormat="1" ht="13.5" customHeight="1" x14ac:dyDescent="0.2">
      <c r="A50" s="120"/>
      <c r="B50" s="119" t="s">
        <v>107</v>
      </c>
      <c r="C50" s="113">
        <v>63.429913860610803</v>
      </c>
      <c r="D50" s="115">
        <v>1620</v>
      </c>
      <c r="E50" s="114">
        <v>1672</v>
      </c>
      <c r="F50" s="114">
        <v>1687</v>
      </c>
      <c r="G50" s="114">
        <v>1661</v>
      </c>
      <c r="H50" s="140">
        <v>1662</v>
      </c>
      <c r="I50" s="115">
        <v>-42</v>
      </c>
      <c r="J50" s="116">
        <v>-2.5270758122743682</v>
      </c>
    </row>
    <row r="51" spans="1:12" s="110" customFormat="1" ht="13.5" customHeight="1" x14ac:dyDescent="0.2">
      <c r="A51" s="118" t="s">
        <v>105</v>
      </c>
      <c r="B51" s="121" t="s">
        <v>108</v>
      </c>
      <c r="C51" s="113">
        <v>9.27956147220047</v>
      </c>
      <c r="D51" s="115">
        <v>237</v>
      </c>
      <c r="E51" s="114">
        <v>267</v>
      </c>
      <c r="F51" s="114">
        <v>285</v>
      </c>
      <c r="G51" s="114">
        <v>242</v>
      </c>
      <c r="H51" s="140">
        <v>265</v>
      </c>
      <c r="I51" s="115">
        <v>-28</v>
      </c>
      <c r="J51" s="116">
        <v>-10.566037735849056</v>
      </c>
    </row>
    <row r="52" spans="1:12" s="110" customFormat="1" ht="13.5" customHeight="1" x14ac:dyDescent="0.2">
      <c r="A52" s="118"/>
      <c r="B52" s="121" t="s">
        <v>109</v>
      </c>
      <c r="C52" s="113">
        <v>70.947533281127647</v>
      </c>
      <c r="D52" s="115">
        <v>1812</v>
      </c>
      <c r="E52" s="114">
        <v>1871</v>
      </c>
      <c r="F52" s="114">
        <v>1907</v>
      </c>
      <c r="G52" s="114">
        <v>1921</v>
      </c>
      <c r="H52" s="140">
        <v>1895</v>
      </c>
      <c r="I52" s="115">
        <v>-83</v>
      </c>
      <c r="J52" s="116">
        <v>-4.3799472295514512</v>
      </c>
    </row>
    <row r="53" spans="1:12" s="110" customFormat="1" ht="13.5" customHeight="1" x14ac:dyDescent="0.2">
      <c r="A53" s="118"/>
      <c r="B53" s="121" t="s">
        <v>110</v>
      </c>
      <c r="C53" s="113">
        <v>18.637431480031324</v>
      </c>
      <c r="D53" s="115">
        <v>476</v>
      </c>
      <c r="E53" s="114">
        <v>464</v>
      </c>
      <c r="F53" s="114">
        <v>465</v>
      </c>
      <c r="G53" s="114">
        <v>469</v>
      </c>
      <c r="H53" s="140">
        <v>449</v>
      </c>
      <c r="I53" s="115">
        <v>27</v>
      </c>
      <c r="J53" s="116">
        <v>6.0133630289532292</v>
      </c>
    </row>
    <row r="54" spans="1:12" s="110" customFormat="1" ht="13.5" customHeight="1" x14ac:dyDescent="0.2">
      <c r="A54" s="120"/>
      <c r="B54" s="121" t="s">
        <v>111</v>
      </c>
      <c r="C54" s="113">
        <v>1.1354737666405639</v>
      </c>
      <c r="D54" s="115">
        <v>29</v>
      </c>
      <c r="E54" s="114">
        <v>29</v>
      </c>
      <c r="F54" s="114">
        <v>24</v>
      </c>
      <c r="G54" s="114">
        <v>21</v>
      </c>
      <c r="H54" s="140">
        <v>26</v>
      </c>
      <c r="I54" s="115">
        <v>3</v>
      </c>
      <c r="J54" s="116">
        <v>11.538461538461538</v>
      </c>
    </row>
    <row r="55" spans="1:12" s="110" customFormat="1" ht="13.5" customHeight="1" x14ac:dyDescent="0.2">
      <c r="A55" s="120"/>
      <c r="B55" s="121" t="s">
        <v>112</v>
      </c>
      <c r="C55" s="113">
        <v>0.23492560689115113</v>
      </c>
      <c r="D55" s="115">
        <v>6</v>
      </c>
      <c r="E55" s="114">
        <v>7</v>
      </c>
      <c r="F55" s="114">
        <v>3</v>
      </c>
      <c r="G55" s="114" t="s">
        <v>513</v>
      </c>
      <c r="H55" s="140">
        <v>3</v>
      </c>
      <c r="I55" s="115">
        <v>3</v>
      </c>
      <c r="J55" s="116">
        <v>100</v>
      </c>
    </row>
    <row r="56" spans="1:12" s="110" customFormat="1" ht="13.5" customHeight="1" x14ac:dyDescent="0.2">
      <c r="A56" s="118" t="s">
        <v>113</v>
      </c>
      <c r="B56" s="122" t="s">
        <v>116</v>
      </c>
      <c r="C56" s="113">
        <v>95.340642129992176</v>
      </c>
      <c r="D56" s="115">
        <v>2435</v>
      </c>
      <c r="E56" s="114">
        <v>2521</v>
      </c>
      <c r="F56" s="114">
        <v>2571</v>
      </c>
      <c r="G56" s="114">
        <v>2553</v>
      </c>
      <c r="H56" s="140">
        <v>2539</v>
      </c>
      <c r="I56" s="115">
        <v>-104</v>
      </c>
      <c r="J56" s="116">
        <v>-4.0961008270972821</v>
      </c>
    </row>
    <row r="57" spans="1:12" s="110" customFormat="1" ht="13.5" customHeight="1" x14ac:dyDescent="0.2">
      <c r="A57" s="142"/>
      <c r="B57" s="124" t="s">
        <v>117</v>
      </c>
      <c r="C57" s="125">
        <v>4.6593578700078311</v>
      </c>
      <c r="D57" s="143">
        <v>119</v>
      </c>
      <c r="E57" s="144">
        <v>110</v>
      </c>
      <c r="F57" s="144">
        <v>109</v>
      </c>
      <c r="G57" s="144">
        <v>99</v>
      </c>
      <c r="H57" s="145">
        <v>96</v>
      </c>
      <c r="I57" s="143">
        <v>23</v>
      </c>
      <c r="J57" s="146">
        <v>23.958333333333332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28085</v>
      </c>
      <c r="E12" s="236">
        <v>28133</v>
      </c>
      <c r="F12" s="114">
        <v>28503</v>
      </c>
      <c r="G12" s="114">
        <v>28148</v>
      </c>
      <c r="H12" s="140">
        <v>28015</v>
      </c>
      <c r="I12" s="115">
        <v>70</v>
      </c>
      <c r="J12" s="116">
        <v>0.24986614313760486</v>
      </c>
    </row>
    <row r="13" spans="1:15" s="110" customFormat="1" ht="12" customHeight="1" x14ac:dyDescent="0.2">
      <c r="A13" s="118" t="s">
        <v>105</v>
      </c>
      <c r="B13" s="119" t="s">
        <v>106</v>
      </c>
      <c r="C13" s="113">
        <v>53.558839238027417</v>
      </c>
      <c r="D13" s="115">
        <v>15042</v>
      </c>
      <c r="E13" s="114">
        <v>15074</v>
      </c>
      <c r="F13" s="114">
        <v>15407</v>
      </c>
      <c r="G13" s="114">
        <v>15181</v>
      </c>
      <c r="H13" s="140">
        <v>15080</v>
      </c>
      <c r="I13" s="115">
        <v>-38</v>
      </c>
      <c r="J13" s="116">
        <v>-0.25198938992042441</v>
      </c>
    </row>
    <row r="14" spans="1:15" s="110" customFormat="1" ht="12" customHeight="1" x14ac:dyDescent="0.2">
      <c r="A14" s="118"/>
      <c r="B14" s="119" t="s">
        <v>107</v>
      </c>
      <c r="C14" s="113">
        <v>46.441160761972583</v>
      </c>
      <c r="D14" s="115">
        <v>13043</v>
      </c>
      <c r="E14" s="114">
        <v>13059</v>
      </c>
      <c r="F14" s="114">
        <v>13096</v>
      </c>
      <c r="G14" s="114">
        <v>12967</v>
      </c>
      <c r="H14" s="140">
        <v>12935</v>
      </c>
      <c r="I14" s="115">
        <v>108</v>
      </c>
      <c r="J14" s="116">
        <v>0.83494395052184001</v>
      </c>
    </row>
    <row r="15" spans="1:15" s="110" customFormat="1" ht="12" customHeight="1" x14ac:dyDescent="0.2">
      <c r="A15" s="118" t="s">
        <v>105</v>
      </c>
      <c r="B15" s="121" t="s">
        <v>108</v>
      </c>
      <c r="C15" s="113">
        <v>10.845647142602813</v>
      </c>
      <c r="D15" s="115">
        <v>3046</v>
      </c>
      <c r="E15" s="114">
        <v>3143</v>
      </c>
      <c r="F15" s="114">
        <v>3231</v>
      </c>
      <c r="G15" s="114">
        <v>2990</v>
      </c>
      <c r="H15" s="140">
        <v>3079</v>
      </c>
      <c r="I15" s="115">
        <v>-33</v>
      </c>
      <c r="J15" s="116">
        <v>-1.0717765508281909</v>
      </c>
    </row>
    <row r="16" spans="1:15" s="110" customFormat="1" ht="12" customHeight="1" x14ac:dyDescent="0.2">
      <c r="A16" s="118"/>
      <c r="B16" s="121" t="s">
        <v>109</v>
      </c>
      <c r="C16" s="113">
        <v>66.273811643225926</v>
      </c>
      <c r="D16" s="115">
        <v>18613</v>
      </c>
      <c r="E16" s="114">
        <v>18584</v>
      </c>
      <c r="F16" s="114">
        <v>18866</v>
      </c>
      <c r="G16" s="114">
        <v>18824</v>
      </c>
      <c r="H16" s="140">
        <v>18748</v>
      </c>
      <c r="I16" s="115">
        <v>-135</v>
      </c>
      <c r="J16" s="116">
        <v>-0.7200768081928739</v>
      </c>
    </row>
    <row r="17" spans="1:10" s="110" customFormat="1" ht="12" customHeight="1" x14ac:dyDescent="0.2">
      <c r="A17" s="118"/>
      <c r="B17" s="121" t="s">
        <v>110</v>
      </c>
      <c r="C17" s="113">
        <v>21.787431012996262</v>
      </c>
      <c r="D17" s="115">
        <v>6119</v>
      </c>
      <c r="E17" s="114">
        <v>6120</v>
      </c>
      <c r="F17" s="114">
        <v>6123</v>
      </c>
      <c r="G17" s="114">
        <v>6050</v>
      </c>
      <c r="H17" s="140">
        <v>5922</v>
      </c>
      <c r="I17" s="115">
        <v>197</v>
      </c>
      <c r="J17" s="116">
        <v>3.3265788584937521</v>
      </c>
    </row>
    <row r="18" spans="1:10" s="110" customFormat="1" ht="12" customHeight="1" x14ac:dyDescent="0.2">
      <c r="A18" s="120"/>
      <c r="B18" s="121" t="s">
        <v>111</v>
      </c>
      <c r="C18" s="113">
        <v>1.0931102011750045</v>
      </c>
      <c r="D18" s="115">
        <v>307</v>
      </c>
      <c r="E18" s="114">
        <v>286</v>
      </c>
      <c r="F18" s="114">
        <v>283</v>
      </c>
      <c r="G18" s="114">
        <v>284</v>
      </c>
      <c r="H18" s="140">
        <v>266</v>
      </c>
      <c r="I18" s="115">
        <v>41</v>
      </c>
      <c r="J18" s="116">
        <v>15.413533834586467</v>
      </c>
    </row>
    <row r="19" spans="1:10" s="110" customFormat="1" ht="12" customHeight="1" x14ac:dyDescent="0.2">
      <c r="A19" s="120"/>
      <c r="B19" s="121" t="s">
        <v>112</v>
      </c>
      <c r="C19" s="113">
        <v>0.32401637884991991</v>
      </c>
      <c r="D19" s="115">
        <v>91</v>
      </c>
      <c r="E19" s="114">
        <v>72</v>
      </c>
      <c r="F19" s="114">
        <v>72</v>
      </c>
      <c r="G19" s="114">
        <v>65</v>
      </c>
      <c r="H19" s="140">
        <v>54</v>
      </c>
      <c r="I19" s="115">
        <v>37</v>
      </c>
      <c r="J19" s="116">
        <v>68.518518518518519</v>
      </c>
    </row>
    <row r="20" spans="1:10" s="110" customFormat="1" ht="12" customHeight="1" x14ac:dyDescent="0.2">
      <c r="A20" s="118" t="s">
        <v>113</v>
      </c>
      <c r="B20" s="119" t="s">
        <v>181</v>
      </c>
      <c r="C20" s="113">
        <v>70.795798468933597</v>
      </c>
      <c r="D20" s="115">
        <v>19883</v>
      </c>
      <c r="E20" s="114">
        <v>19988</v>
      </c>
      <c r="F20" s="114">
        <v>20365</v>
      </c>
      <c r="G20" s="114">
        <v>20076</v>
      </c>
      <c r="H20" s="140">
        <v>20027</v>
      </c>
      <c r="I20" s="115">
        <v>-144</v>
      </c>
      <c r="J20" s="116">
        <v>-0.71902931043091822</v>
      </c>
    </row>
    <row r="21" spans="1:10" s="110" customFormat="1" ht="12" customHeight="1" x14ac:dyDescent="0.2">
      <c r="A21" s="118"/>
      <c r="B21" s="119" t="s">
        <v>182</v>
      </c>
      <c r="C21" s="113">
        <v>29.204201531066406</v>
      </c>
      <c r="D21" s="115">
        <v>8202</v>
      </c>
      <c r="E21" s="114">
        <v>8145</v>
      </c>
      <c r="F21" s="114">
        <v>8138</v>
      </c>
      <c r="G21" s="114">
        <v>8072</v>
      </c>
      <c r="H21" s="140">
        <v>7988</v>
      </c>
      <c r="I21" s="115">
        <v>214</v>
      </c>
      <c r="J21" s="116">
        <v>2.6790185277916874</v>
      </c>
    </row>
    <row r="22" spans="1:10" s="110" customFormat="1" ht="12" customHeight="1" x14ac:dyDescent="0.2">
      <c r="A22" s="118" t="s">
        <v>113</v>
      </c>
      <c r="B22" s="119" t="s">
        <v>116</v>
      </c>
      <c r="C22" s="113">
        <v>94.043083496528396</v>
      </c>
      <c r="D22" s="115">
        <v>26412</v>
      </c>
      <c r="E22" s="114">
        <v>26567</v>
      </c>
      <c r="F22" s="114">
        <v>26824</v>
      </c>
      <c r="G22" s="114">
        <v>26554</v>
      </c>
      <c r="H22" s="140">
        <v>26527</v>
      </c>
      <c r="I22" s="115">
        <v>-115</v>
      </c>
      <c r="J22" s="116">
        <v>-0.43352056395370753</v>
      </c>
    </row>
    <row r="23" spans="1:10" s="110" customFormat="1" ht="12" customHeight="1" x14ac:dyDescent="0.2">
      <c r="A23" s="118"/>
      <c r="B23" s="119" t="s">
        <v>117</v>
      </c>
      <c r="C23" s="113">
        <v>5.9462346448282002</v>
      </c>
      <c r="D23" s="115">
        <v>1670</v>
      </c>
      <c r="E23" s="114">
        <v>1563</v>
      </c>
      <c r="F23" s="114">
        <v>1675</v>
      </c>
      <c r="G23" s="114">
        <v>1590</v>
      </c>
      <c r="H23" s="140">
        <v>1485</v>
      </c>
      <c r="I23" s="115">
        <v>185</v>
      </c>
      <c r="J23" s="116">
        <v>12.457912457912458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30849</v>
      </c>
      <c r="E64" s="236">
        <v>30898</v>
      </c>
      <c r="F64" s="236">
        <v>31169</v>
      </c>
      <c r="G64" s="236">
        <v>30780</v>
      </c>
      <c r="H64" s="140">
        <v>30677</v>
      </c>
      <c r="I64" s="115">
        <v>172</v>
      </c>
      <c r="J64" s="116">
        <v>0.56068064021905661</v>
      </c>
    </row>
    <row r="65" spans="1:12" s="110" customFormat="1" ht="12" customHeight="1" x14ac:dyDescent="0.2">
      <c r="A65" s="118" t="s">
        <v>105</v>
      </c>
      <c r="B65" s="119" t="s">
        <v>106</v>
      </c>
      <c r="C65" s="113">
        <v>52.017893610813964</v>
      </c>
      <c r="D65" s="235">
        <v>16047</v>
      </c>
      <c r="E65" s="236">
        <v>16067</v>
      </c>
      <c r="F65" s="236">
        <v>16293</v>
      </c>
      <c r="G65" s="236">
        <v>16055</v>
      </c>
      <c r="H65" s="140">
        <v>15962</v>
      </c>
      <c r="I65" s="115">
        <v>85</v>
      </c>
      <c r="J65" s="116">
        <v>0.5325147224658564</v>
      </c>
    </row>
    <row r="66" spans="1:12" s="110" customFormat="1" ht="12" customHeight="1" x14ac:dyDescent="0.2">
      <c r="A66" s="118"/>
      <c r="B66" s="119" t="s">
        <v>107</v>
      </c>
      <c r="C66" s="113">
        <v>47.982106389186036</v>
      </c>
      <c r="D66" s="235">
        <v>14802</v>
      </c>
      <c r="E66" s="236">
        <v>14831</v>
      </c>
      <c r="F66" s="236">
        <v>14876</v>
      </c>
      <c r="G66" s="236">
        <v>14725</v>
      </c>
      <c r="H66" s="140">
        <v>14715</v>
      </c>
      <c r="I66" s="115">
        <v>87</v>
      </c>
      <c r="J66" s="116">
        <v>0.5912334352701325</v>
      </c>
    </row>
    <row r="67" spans="1:12" s="110" customFormat="1" ht="12" customHeight="1" x14ac:dyDescent="0.2">
      <c r="A67" s="118" t="s">
        <v>105</v>
      </c>
      <c r="B67" s="121" t="s">
        <v>108</v>
      </c>
      <c r="C67" s="113">
        <v>11.403935297740608</v>
      </c>
      <c r="D67" s="235">
        <v>3518</v>
      </c>
      <c r="E67" s="236">
        <v>3579</v>
      </c>
      <c r="F67" s="236">
        <v>3648</v>
      </c>
      <c r="G67" s="236">
        <v>3356</v>
      </c>
      <c r="H67" s="140">
        <v>3437</v>
      </c>
      <c r="I67" s="115">
        <v>81</v>
      </c>
      <c r="J67" s="116">
        <v>2.3567064300261857</v>
      </c>
    </row>
    <row r="68" spans="1:12" s="110" customFormat="1" ht="12" customHeight="1" x14ac:dyDescent="0.2">
      <c r="A68" s="118"/>
      <c r="B68" s="121" t="s">
        <v>109</v>
      </c>
      <c r="C68" s="113">
        <v>65.477000875230971</v>
      </c>
      <c r="D68" s="235">
        <v>20199</v>
      </c>
      <c r="E68" s="236">
        <v>20201</v>
      </c>
      <c r="F68" s="236">
        <v>20411</v>
      </c>
      <c r="G68" s="236">
        <v>20416</v>
      </c>
      <c r="H68" s="140">
        <v>20385</v>
      </c>
      <c r="I68" s="115">
        <v>-186</v>
      </c>
      <c r="J68" s="116">
        <v>-0.91243561442236942</v>
      </c>
    </row>
    <row r="69" spans="1:12" s="110" customFormat="1" ht="12" customHeight="1" x14ac:dyDescent="0.2">
      <c r="A69" s="118"/>
      <c r="B69" s="121" t="s">
        <v>110</v>
      </c>
      <c r="C69" s="113">
        <v>22.094719439852184</v>
      </c>
      <c r="D69" s="235">
        <v>6816</v>
      </c>
      <c r="E69" s="236">
        <v>6816</v>
      </c>
      <c r="F69" s="236">
        <v>6820</v>
      </c>
      <c r="G69" s="236">
        <v>6717</v>
      </c>
      <c r="H69" s="140">
        <v>6580</v>
      </c>
      <c r="I69" s="115">
        <v>236</v>
      </c>
      <c r="J69" s="116">
        <v>3.5866261398176293</v>
      </c>
    </row>
    <row r="70" spans="1:12" s="110" customFormat="1" ht="12" customHeight="1" x14ac:dyDescent="0.2">
      <c r="A70" s="120"/>
      <c r="B70" s="121" t="s">
        <v>111</v>
      </c>
      <c r="C70" s="113">
        <v>1.0243443871762457</v>
      </c>
      <c r="D70" s="235">
        <v>316</v>
      </c>
      <c r="E70" s="236">
        <v>302</v>
      </c>
      <c r="F70" s="236">
        <v>290</v>
      </c>
      <c r="G70" s="236">
        <v>291</v>
      </c>
      <c r="H70" s="140">
        <v>275</v>
      </c>
      <c r="I70" s="115">
        <v>41</v>
      </c>
      <c r="J70" s="116">
        <v>14.909090909090908</v>
      </c>
    </row>
    <row r="71" spans="1:12" s="110" customFormat="1" ht="12" customHeight="1" x14ac:dyDescent="0.2">
      <c r="A71" s="120"/>
      <c r="B71" s="121" t="s">
        <v>112</v>
      </c>
      <c r="C71" s="113">
        <v>0.33388440468086483</v>
      </c>
      <c r="D71" s="235">
        <v>103</v>
      </c>
      <c r="E71" s="236">
        <v>93</v>
      </c>
      <c r="F71" s="236">
        <v>82</v>
      </c>
      <c r="G71" s="236">
        <v>76</v>
      </c>
      <c r="H71" s="140">
        <v>63</v>
      </c>
      <c r="I71" s="115">
        <v>40</v>
      </c>
      <c r="J71" s="116">
        <v>63.492063492063494</v>
      </c>
    </row>
    <row r="72" spans="1:12" s="110" customFormat="1" ht="12" customHeight="1" x14ac:dyDescent="0.2">
      <c r="A72" s="118" t="s">
        <v>113</v>
      </c>
      <c r="B72" s="119" t="s">
        <v>181</v>
      </c>
      <c r="C72" s="113">
        <v>69.57437842393594</v>
      </c>
      <c r="D72" s="235">
        <v>21463</v>
      </c>
      <c r="E72" s="236">
        <v>21552</v>
      </c>
      <c r="F72" s="236">
        <v>21822</v>
      </c>
      <c r="G72" s="236">
        <v>21520</v>
      </c>
      <c r="H72" s="140">
        <v>21504</v>
      </c>
      <c r="I72" s="115">
        <v>-41</v>
      </c>
      <c r="J72" s="116">
        <v>-0.19066220238095238</v>
      </c>
    </row>
    <row r="73" spans="1:12" s="110" customFormat="1" ht="12" customHeight="1" x14ac:dyDescent="0.2">
      <c r="A73" s="118"/>
      <c r="B73" s="119" t="s">
        <v>182</v>
      </c>
      <c r="C73" s="113">
        <v>30.425621576064053</v>
      </c>
      <c r="D73" s="115">
        <v>9386</v>
      </c>
      <c r="E73" s="114">
        <v>9346</v>
      </c>
      <c r="F73" s="114">
        <v>9347</v>
      </c>
      <c r="G73" s="114">
        <v>9260</v>
      </c>
      <c r="H73" s="140">
        <v>9173</v>
      </c>
      <c r="I73" s="115">
        <v>213</v>
      </c>
      <c r="J73" s="116">
        <v>2.3220320505832333</v>
      </c>
    </row>
    <row r="74" spans="1:12" s="110" customFormat="1" ht="12" customHeight="1" x14ac:dyDescent="0.2">
      <c r="A74" s="118" t="s">
        <v>113</v>
      </c>
      <c r="B74" s="119" t="s">
        <v>116</v>
      </c>
      <c r="C74" s="113">
        <v>94.62219196732471</v>
      </c>
      <c r="D74" s="115">
        <v>29190</v>
      </c>
      <c r="E74" s="114">
        <v>29370</v>
      </c>
      <c r="F74" s="114">
        <v>29631</v>
      </c>
      <c r="G74" s="114">
        <v>29316</v>
      </c>
      <c r="H74" s="140">
        <v>29263</v>
      </c>
      <c r="I74" s="115">
        <v>-73</v>
      </c>
      <c r="J74" s="116">
        <v>-0.24946177767146224</v>
      </c>
    </row>
    <row r="75" spans="1:12" s="110" customFormat="1" ht="12" customHeight="1" x14ac:dyDescent="0.2">
      <c r="A75" s="142"/>
      <c r="B75" s="124" t="s">
        <v>117</v>
      </c>
      <c r="C75" s="125">
        <v>5.3648416480274888</v>
      </c>
      <c r="D75" s="143">
        <v>1655</v>
      </c>
      <c r="E75" s="144">
        <v>1524</v>
      </c>
      <c r="F75" s="144">
        <v>1535</v>
      </c>
      <c r="G75" s="144">
        <v>1461</v>
      </c>
      <c r="H75" s="145">
        <v>1412</v>
      </c>
      <c r="I75" s="143">
        <v>243</v>
      </c>
      <c r="J75" s="146">
        <v>17.209631728045327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28085</v>
      </c>
      <c r="G11" s="114">
        <v>28133</v>
      </c>
      <c r="H11" s="114">
        <v>28503</v>
      </c>
      <c r="I11" s="114">
        <v>28148</v>
      </c>
      <c r="J11" s="140">
        <v>28015</v>
      </c>
      <c r="K11" s="114">
        <v>70</v>
      </c>
      <c r="L11" s="116">
        <v>0.24986614313760486</v>
      </c>
    </row>
    <row r="12" spans="1:17" s="110" customFormat="1" ht="24.95" customHeight="1" x14ac:dyDescent="0.2">
      <c r="A12" s="604" t="s">
        <v>185</v>
      </c>
      <c r="B12" s="605"/>
      <c r="C12" s="605"/>
      <c r="D12" s="606"/>
      <c r="E12" s="113">
        <v>53.558839238027417</v>
      </c>
      <c r="F12" s="115">
        <v>15042</v>
      </c>
      <c r="G12" s="114">
        <v>15074</v>
      </c>
      <c r="H12" s="114">
        <v>15407</v>
      </c>
      <c r="I12" s="114">
        <v>15181</v>
      </c>
      <c r="J12" s="140">
        <v>15080</v>
      </c>
      <c r="K12" s="114">
        <v>-38</v>
      </c>
      <c r="L12" s="116">
        <v>-0.25198938992042441</v>
      </c>
    </row>
    <row r="13" spans="1:17" s="110" customFormat="1" ht="15" customHeight="1" x14ac:dyDescent="0.2">
      <c r="A13" s="120"/>
      <c r="B13" s="612" t="s">
        <v>107</v>
      </c>
      <c r="C13" s="612"/>
      <c r="E13" s="113">
        <v>46.441160761972583</v>
      </c>
      <c r="F13" s="115">
        <v>13043</v>
      </c>
      <c r="G13" s="114">
        <v>13059</v>
      </c>
      <c r="H13" s="114">
        <v>13096</v>
      </c>
      <c r="I13" s="114">
        <v>12967</v>
      </c>
      <c r="J13" s="140">
        <v>12935</v>
      </c>
      <c r="K13" s="114">
        <v>108</v>
      </c>
      <c r="L13" s="116">
        <v>0.83494395052184001</v>
      </c>
    </row>
    <row r="14" spans="1:17" s="110" customFormat="1" ht="24.95" customHeight="1" x14ac:dyDescent="0.2">
      <c r="A14" s="604" t="s">
        <v>186</v>
      </c>
      <c r="B14" s="605"/>
      <c r="C14" s="605"/>
      <c r="D14" s="606"/>
      <c r="E14" s="113">
        <v>10.845647142602813</v>
      </c>
      <c r="F14" s="115">
        <v>3046</v>
      </c>
      <c r="G14" s="114">
        <v>3143</v>
      </c>
      <c r="H14" s="114">
        <v>3231</v>
      </c>
      <c r="I14" s="114">
        <v>2990</v>
      </c>
      <c r="J14" s="140">
        <v>3079</v>
      </c>
      <c r="K14" s="114">
        <v>-33</v>
      </c>
      <c r="L14" s="116">
        <v>-1.0717765508281909</v>
      </c>
    </row>
    <row r="15" spans="1:17" s="110" customFormat="1" ht="15" customHeight="1" x14ac:dyDescent="0.2">
      <c r="A15" s="120"/>
      <c r="B15" s="119"/>
      <c r="C15" s="258" t="s">
        <v>106</v>
      </c>
      <c r="E15" s="113">
        <v>59.323703217334206</v>
      </c>
      <c r="F15" s="115">
        <v>1807</v>
      </c>
      <c r="G15" s="114">
        <v>1839</v>
      </c>
      <c r="H15" s="114">
        <v>1902</v>
      </c>
      <c r="I15" s="114">
        <v>1744</v>
      </c>
      <c r="J15" s="140">
        <v>1788</v>
      </c>
      <c r="K15" s="114">
        <v>19</v>
      </c>
      <c r="L15" s="116">
        <v>1.0626398210290828</v>
      </c>
    </row>
    <row r="16" spans="1:17" s="110" customFormat="1" ht="15" customHeight="1" x14ac:dyDescent="0.2">
      <c r="A16" s="120"/>
      <c r="B16" s="119"/>
      <c r="C16" s="258" t="s">
        <v>107</v>
      </c>
      <c r="E16" s="113">
        <v>40.676296782665794</v>
      </c>
      <c r="F16" s="115">
        <v>1239</v>
      </c>
      <c r="G16" s="114">
        <v>1304</v>
      </c>
      <c r="H16" s="114">
        <v>1329</v>
      </c>
      <c r="I16" s="114">
        <v>1246</v>
      </c>
      <c r="J16" s="140">
        <v>1291</v>
      </c>
      <c r="K16" s="114">
        <v>-52</v>
      </c>
      <c r="L16" s="116">
        <v>-4.0278853601859028</v>
      </c>
    </row>
    <row r="17" spans="1:12" s="110" customFormat="1" ht="15" customHeight="1" x14ac:dyDescent="0.2">
      <c r="A17" s="120"/>
      <c r="B17" s="121" t="s">
        <v>109</v>
      </c>
      <c r="C17" s="258"/>
      <c r="E17" s="113">
        <v>66.273811643225926</v>
      </c>
      <c r="F17" s="115">
        <v>18613</v>
      </c>
      <c r="G17" s="114">
        <v>18584</v>
      </c>
      <c r="H17" s="114">
        <v>18866</v>
      </c>
      <c r="I17" s="114">
        <v>18824</v>
      </c>
      <c r="J17" s="140">
        <v>18748</v>
      </c>
      <c r="K17" s="114">
        <v>-135</v>
      </c>
      <c r="L17" s="116">
        <v>-0.7200768081928739</v>
      </c>
    </row>
    <row r="18" spans="1:12" s="110" customFormat="1" ht="15" customHeight="1" x14ac:dyDescent="0.2">
      <c r="A18" s="120"/>
      <c r="B18" s="119"/>
      <c r="C18" s="258" t="s">
        <v>106</v>
      </c>
      <c r="E18" s="113">
        <v>52.721216354161072</v>
      </c>
      <c r="F18" s="115">
        <v>9813</v>
      </c>
      <c r="G18" s="114">
        <v>9803</v>
      </c>
      <c r="H18" s="114">
        <v>10025</v>
      </c>
      <c r="I18" s="114">
        <v>10012</v>
      </c>
      <c r="J18" s="140">
        <v>9952</v>
      </c>
      <c r="K18" s="114">
        <v>-139</v>
      </c>
      <c r="L18" s="116">
        <v>-1.3967041800643087</v>
      </c>
    </row>
    <row r="19" spans="1:12" s="110" customFormat="1" ht="15" customHeight="1" x14ac:dyDescent="0.2">
      <c r="A19" s="120"/>
      <c r="B19" s="119"/>
      <c r="C19" s="258" t="s">
        <v>107</v>
      </c>
      <c r="E19" s="113">
        <v>47.278783645838928</v>
      </c>
      <c r="F19" s="115">
        <v>8800</v>
      </c>
      <c r="G19" s="114">
        <v>8781</v>
      </c>
      <c r="H19" s="114">
        <v>8841</v>
      </c>
      <c r="I19" s="114">
        <v>8812</v>
      </c>
      <c r="J19" s="140">
        <v>8796</v>
      </c>
      <c r="K19" s="114">
        <v>4</v>
      </c>
      <c r="L19" s="116">
        <v>4.5475216007276033E-2</v>
      </c>
    </row>
    <row r="20" spans="1:12" s="110" customFormat="1" ht="15" customHeight="1" x14ac:dyDescent="0.2">
      <c r="A20" s="120"/>
      <c r="B20" s="121" t="s">
        <v>110</v>
      </c>
      <c r="C20" s="258"/>
      <c r="E20" s="113">
        <v>21.787431012996262</v>
      </c>
      <c r="F20" s="115">
        <v>6119</v>
      </c>
      <c r="G20" s="114">
        <v>6120</v>
      </c>
      <c r="H20" s="114">
        <v>6123</v>
      </c>
      <c r="I20" s="114">
        <v>6050</v>
      </c>
      <c r="J20" s="140">
        <v>5922</v>
      </c>
      <c r="K20" s="114">
        <v>197</v>
      </c>
      <c r="L20" s="116">
        <v>3.3265788584937521</v>
      </c>
    </row>
    <row r="21" spans="1:12" s="110" customFormat="1" ht="15" customHeight="1" x14ac:dyDescent="0.2">
      <c r="A21" s="120"/>
      <c r="B21" s="119"/>
      <c r="C21" s="258" t="s">
        <v>106</v>
      </c>
      <c r="E21" s="113">
        <v>52.835430625919265</v>
      </c>
      <c r="F21" s="115">
        <v>3233</v>
      </c>
      <c r="G21" s="114">
        <v>3252</v>
      </c>
      <c r="H21" s="114">
        <v>3298</v>
      </c>
      <c r="I21" s="114">
        <v>3241</v>
      </c>
      <c r="J21" s="140">
        <v>3170</v>
      </c>
      <c r="K21" s="114">
        <v>63</v>
      </c>
      <c r="L21" s="116">
        <v>1.9873817034700316</v>
      </c>
    </row>
    <row r="22" spans="1:12" s="110" customFormat="1" ht="15" customHeight="1" x14ac:dyDescent="0.2">
      <c r="A22" s="120"/>
      <c r="B22" s="119"/>
      <c r="C22" s="258" t="s">
        <v>107</v>
      </c>
      <c r="E22" s="113">
        <v>47.164569374080735</v>
      </c>
      <c r="F22" s="115">
        <v>2886</v>
      </c>
      <c r="G22" s="114">
        <v>2868</v>
      </c>
      <c r="H22" s="114">
        <v>2825</v>
      </c>
      <c r="I22" s="114">
        <v>2809</v>
      </c>
      <c r="J22" s="140">
        <v>2752</v>
      </c>
      <c r="K22" s="114">
        <v>134</v>
      </c>
      <c r="L22" s="116">
        <v>4.8691860465116283</v>
      </c>
    </row>
    <row r="23" spans="1:12" s="110" customFormat="1" ht="15" customHeight="1" x14ac:dyDescent="0.2">
      <c r="A23" s="120"/>
      <c r="B23" s="121" t="s">
        <v>111</v>
      </c>
      <c r="C23" s="258"/>
      <c r="E23" s="113">
        <v>1.0931102011750045</v>
      </c>
      <c r="F23" s="115">
        <v>307</v>
      </c>
      <c r="G23" s="114">
        <v>286</v>
      </c>
      <c r="H23" s="114">
        <v>283</v>
      </c>
      <c r="I23" s="114">
        <v>284</v>
      </c>
      <c r="J23" s="140">
        <v>266</v>
      </c>
      <c r="K23" s="114">
        <v>41</v>
      </c>
      <c r="L23" s="116">
        <v>15.413533834586467</v>
      </c>
    </row>
    <row r="24" spans="1:12" s="110" customFormat="1" ht="15" customHeight="1" x14ac:dyDescent="0.2">
      <c r="A24" s="120"/>
      <c r="B24" s="119"/>
      <c r="C24" s="258" t="s">
        <v>106</v>
      </c>
      <c r="E24" s="113">
        <v>61.563517915309447</v>
      </c>
      <c r="F24" s="115">
        <v>189</v>
      </c>
      <c r="G24" s="114">
        <v>180</v>
      </c>
      <c r="H24" s="114">
        <v>182</v>
      </c>
      <c r="I24" s="114">
        <v>184</v>
      </c>
      <c r="J24" s="140">
        <v>170</v>
      </c>
      <c r="K24" s="114">
        <v>19</v>
      </c>
      <c r="L24" s="116">
        <v>11.176470588235293</v>
      </c>
    </row>
    <row r="25" spans="1:12" s="110" customFormat="1" ht="15" customHeight="1" x14ac:dyDescent="0.2">
      <c r="A25" s="120"/>
      <c r="B25" s="119"/>
      <c r="C25" s="258" t="s">
        <v>107</v>
      </c>
      <c r="E25" s="113">
        <v>38.436482084690553</v>
      </c>
      <c r="F25" s="115">
        <v>118</v>
      </c>
      <c r="G25" s="114">
        <v>106</v>
      </c>
      <c r="H25" s="114">
        <v>101</v>
      </c>
      <c r="I25" s="114">
        <v>100</v>
      </c>
      <c r="J25" s="140">
        <v>96</v>
      </c>
      <c r="K25" s="114">
        <v>22</v>
      </c>
      <c r="L25" s="116">
        <v>22.916666666666668</v>
      </c>
    </row>
    <row r="26" spans="1:12" s="110" customFormat="1" ht="15" customHeight="1" x14ac:dyDescent="0.2">
      <c r="A26" s="120"/>
      <c r="C26" s="121" t="s">
        <v>187</v>
      </c>
      <c r="D26" s="110" t="s">
        <v>188</v>
      </c>
      <c r="E26" s="113">
        <v>0.32401637884991991</v>
      </c>
      <c r="F26" s="115">
        <v>91</v>
      </c>
      <c r="G26" s="114">
        <v>72</v>
      </c>
      <c r="H26" s="114">
        <v>72</v>
      </c>
      <c r="I26" s="114">
        <v>65</v>
      </c>
      <c r="J26" s="140">
        <v>54</v>
      </c>
      <c r="K26" s="114">
        <v>37</v>
      </c>
      <c r="L26" s="116">
        <v>68.518518518518519</v>
      </c>
    </row>
    <row r="27" spans="1:12" s="110" customFormat="1" ht="15" customHeight="1" x14ac:dyDescent="0.2">
      <c r="A27" s="120"/>
      <c r="B27" s="119"/>
      <c r="D27" s="259" t="s">
        <v>106</v>
      </c>
      <c r="E27" s="113">
        <v>49.450549450549453</v>
      </c>
      <c r="F27" s="115">
        <v>45</v>
      </c>
      <c r="G27" s="114">
        <v>37</v>
      </c>
      <c r="H27" s="114">
        <v>38</v>
      </c>
      <c r="I27" s="114">
        <v>36</v>
      </c>
      <c r="J27" s="140">
        <v>30</v>
      </c>
      <c r="K27" s="114">
        <v>15</v>
      </c>
      <c r="L27" s="116">
        <v>50</v>
      </c>
    </row>
    <row r="28" spans="1:12" s="110" customFormat="1" ht="15" customHeight="1" x14ac:dyDescent="0.2">
      <c r="A28" s="120"/>
      <c r="B28" s="119"/>
      <c r="D28" s="259" t="s">
        <v>107</v>
      </c>
      <c r="E28" s="113">
        <v>50.549450549450547</v>
      </c>
      <c r="F28" s="115">
        <v>46</v>
      </c>
      <c r="G28" s="114">
        <v>35</v>
      </c>
      <c r="H28" s="114">
        <v>34</v>
      </c>
      <c r="I28" s="114">
        <v>29</v>
      </c>
      <c r="J28" s="140">
        <v>24</v>
      </c>
      <c r="K28" s="114">
        <v>22</v>
      </c>
      <c r="L28" s="116">
        <v>91.666666666666671</v>
      </c>
    </row>
    <row r="29" spans="1:12" s="110" customFormat="1" ht="24.95" customHeight="1" x14ac:dyDescent="0.2">
      <c r="A29" s="604" t="s">
        <v>189</v>
      </c>
      <c r="B29" s="605"/>
      <c r="C29" s="605"/>
      <c r="D29" s="606"/>
      <c r="E29" s="113">
        <v>94.043083496528396</v>
      </c>
      <c r="F29" s="115">
        <v>26412</v>
      </c>
      <c r="G29" s="114">
        <v>26567</v>
      </c>
      <c r="H29" s="114">
        <v>26824</v>
      </c>
      <c r="I29" s="114">
        <v>26554</v>
      </c>
      <c r="J29" s="140">
        <v>26527</v>
      </c>
      <c r="K29" s="114">
        <v>-115</v>
      </c>
      <c r="L29" s="116">
        <v>-0.43352056395370753</v>
      </c>
    </row>
    <row r="30" spans="1:12" s="110" customFormat="1" ht="15" customHeight="1" x14ac:dyDescent="0.2">
      <c r="A30" s="120"/>
      <c r="B30" s="119"/>
      <c r="C30" s="258" t="s">
        <v>106</v>
      </c>
      <c r="E30" s="113">
        <v>53.146297137664696</v>
      </c>
      <c r="F30" s="115">
        <v>14037</v>
      </c>
      <c r="G30" s="114">
        <v>14127</v>
      </c>
      <c r="H30" s="114">
        <v>14332</v>
      </c>
      <c r="I30" s="114">
        <v>14153</v>
      </c>
      <c r="J30" s="140">
        <v>14136</v>
      </c>
      <c r="K30" s="114">
        <v>-99</v>
      </c>
      <c r="L30" s="116">
        <v>-0.70033955857385399</v>
      </c>
    </row>
    <row r="31" spans="1:12" s="110" customFormat="1" ht="15" customHeight="1" x14ac:dyDescent="0.2">
      <c r="A31" s="120"/>
      <c r="B31" s="119"/>
      <c r="C31" s="258" t="s">
        <v>107</v>
      </c>
      <c r="E31" s="113">
        <v>46.853702862335304</v>
      </c>
      <c r="F31" s="115">
        <v>12375</v>
      </c>
      <c r="G31" s="114">
        <v>12440</v>
      </c>
      <c r="H31" s="114">
        <v>12492</v>
      </c>
      <c r="I31" s="114">
        <v>12401</v>
      </c>
      <c r="J31" s="140">
        <v>12391</v>
      </c>
      <c r="K31" s="114">
        <v>-16</v>
      </c>
      <c r="L31" s="116">
        <v>-0.12912597853280608</v>
      </c>
    </row>
    <row r="32" spans="1:12" s="110" customFormat="1" ht="15" customHeight="1" x14ac:dyDescent="0.2">
      <c r="A32" s="120"/>
      <c r="B32" s="119" t="s">
        <v>117</v>
      </c>
      <c r="C32" s="258"/>
      <c r="E32" s="113">
        <v>5.9462346448282002</v>
      </c>
      <c r="F32" s="115">
        <v>1670</v>
      </c>
      <c r="G32" s="114">
        <v>1563</v>
      </c>
      <c r="H32" s="114">
        <v>1675</v>
      </c>
      <c r="I32" s="114">
        <v>1590</v>
      </c>
      <c r="J32" s="140">
        <v>1485</v>
      </c>
      <c r="K32" s="114">
        <v>185</v>
      </c>
      <c r="L32" s="116">
        <v>12.457912457912458</v>
      </c>
    </row>
    <row r="33" spans="1:12" s="110" customFormat="1" ht="15" customHeight="1" x14ac:dyDescent="0.2">
      <c r="A33" s="120"/>
      <c r="B33" s="119"/>
      <c r="C33" s="258" t="s">
        <v>106</v>
      </c>
      <c r="E33" s="113">
        <v>60.059880239520957</v>
      </c>
      <c r="F33" s="115">
        <v>1003</v>
      </c>
      <c r="G33" s="114">
        <v>946</v>
      </c>
      <c r="H33" s="114">
        <v>1074</v>
      </c>
      <c r="I33" s="114">
        <v>1026</v>
      </c>
      <c r="J33" s="140">
        <v>942</v>
      </c>
      <c r="K33" s="114">
        <v>61</v>
      </c>
      <c r="L33" s="116">
        <v>6.4755838641188959</v>
      </c>
    </row>
    <row r="34" spans="1:12" s="110" customFormat="1" ht="15" customHeight="1" x14ac:dyDescent="0.2">
      <c r="A34" s="120"/>
      <c r="B34" s="119"/>
      <c r="C34" s="258" t="s">
        <v>107</v>
      </c>
      <c r="E34" s="113">
        <v>39.940119760479043</v>
      </c>
      <c r="F34" s="115">
        <v>667</v>
      </c>
      <c r="G34" s="114">
        <v>617</v>
      </c>
      <c r="H34" s="114">
        <v>601</v>
      </c>
      <c r="I34" s="114">
        <v>564</v>
      </c>
      <c r="J34" s="140">
        <v>543</v>
      </c>
      <c r="K34" s="114">
        <v>124</v>
      </c>
      <c r="L34" s="116">
        <v>22.83609576427256</v>
      </c>
    </row>
    <row r="35" spans="1:12" s="110" customFormat="1" ht="24.95" customHeight="1" x14ac:dyDescent="0.2">
      <c r="A35" s="604" t="s">
        <v>190</v>
      </c>
      <c r="B35" s="605"/>
      <c r="C35" s="605"/>
      <c r="D35" s="606"/>
      <c r="E35" s="113">
        <v>70.795798468933597</v>
      </c>
      <c r="F35" s="115">
        <v>19883</v>
      </c>
      <c r="G35" s="114">
        <v>19988</v>
      </c>
      <c r="H35" s="114">
        <v>20365</v>
      </c>
      <c r="I35" s="114">
        <v>20076</v>
      </c>
      <c r="J35" s="140">
        <v>20027</v>
      </c>
      <c r="K35" s="114">
        <v>-144</v>
      </c>
      <c r="L35" s="116">
        <v>-0.71902931043091822</v>
      </c>
    </row>
    <row r="36" spans="1:12" s="110" customFormat="1" ht="15" customHeight="1" x14ac:dyDescent="0.2">
      <c r="A36" s="120"/>
      <c r="B36" s="119"/>
      <c r="C36" s="258" t="s">
        <v>106</v>
      </c>
      <c r="E36" s="113">
        <v>69.652466931549569</v>
      </c>
      <c r="F36" s="115">
        <v>13849</v>
      </c>
      <c r="G36" s="114">
        <v>13931</v>
      </c>
      <c r="H36" s="114">
        <v>14258</v>
      </c>
      <c r="I36" s="114">
        <v>14041</v>
      </c>
      <c r="J36" s="140">
        <v>13990</v>
      </c>
      <c r="K36" s="114">
        <v>-141</v>
      </c>
      <c r="L36" s="116">
        <v>-1.0078627591136526</v>
      </c>
    </row>
    <row r="37" spans="1:12" s="110" customFormat="1" ht="15" customHeight="1" x14ac:dyDescent="0.2">
      <c r="A37" s="120"/>
      <c r="B37" s="119"/>
      <c r="C37" s="258" t="s">
        <v>107</v>
      </c>
      <c r="E37" s="113">
        <v>30.347533068450435</v>
      </c>
      <c r="F37" s="115">
        <v>6034</v>
      </c>
      <c r="G37" s="114">
        <v>6057</v>
      </c>
      <c r="H37" s="114">
        <v>6107</v>
      </c>
      <c r="I37" s="114">
        <v>6035</v>
      </c>
      <c r="J37" s="140">
        <v>6037</v>
      </c>
      <c r="K37" s="114">
        <v>-3</v>
      </c>
      <c r="L37" s="116">
        <v>-4.9693556402186513E-2</v>
      </c>
    </row>
    <row r="38" spans="1:12" s="110" customFormat="1" ht="15" customHeight="1" x14ac:dyDescent="0.2">
      <c r="A38" s="120"/>
      <c r="B38" s="119" t="s">
        <v>182</v>
      </c>
      <c r="C38" s="258"/>
      <c r="E38" s="113">
        <v>29.204201531066406</v>
      </c>
      <c r="F38" s="115">
        <v>8202</v>
      </c>
      <c r="G38" s="114">
        <v>8145</v>
      </c>
      <c r="H38" s="114">
        <v>8138</v>
      </c>
      <c r="I38" s="114">
        <v>8072</v>
      </c>
      <c r="J38" s="140">
        <v>7988</v>
      </c>
      <c r="K38" s="114">
        <v>214</v>
      </c>
      <c r="L38" s="116">
        <v>2.6790185277916874</v>
      </c>
    </row>
    <row r="39" spans="1:12" s="110" customFormat="1" ht="15" customHeight="1" x14ac:dyDescent="0.2">
      <c r="A39" s="120"/>
      <c r="B39" s="119"/>
      <c r="C39" s="258" t="s">
        <v>106</v>
      </c>
      <c r="E39" s="113">
        <v>14.5452328700317</v>
      </c>
      <c r="F39" s="115">
        <v>1193</v>
      </c>
      <c r="G39" s="114">
        <v>1143</v>
      </c>
      <c r="H39" s="114">
        <v>1149</v>
      </c>
      <c r="I39" s="114">
        <v>1140</v>
      </c>
      <c r="J39" s="140">
        <v>1090</v>
      </c>
      <c r="K39" s="114">
        <v>103</v>
      </c>
      <c r="L39" s="116">
        <v>9.4495412844036704</v>
      </c>
    </row>
    <row r="40" spans="1:12" s="110" customFormat="1" ht="15" customHeight="1" x14ac:dyDescent="0.2">
      <c r="A40" s="120"/>
      <c r="B40" s="119"/>
      <c r="C40" s="258" t="s">
        <v>107</v>
      </c>
      <c r="E40" s="113">
        <v>85.454767129968303</v>
      </c>
      <c r="F40" s="115">
        <v>7009</v>
      </c>
      <c r="G40" s="114">
        <v>7002</v>
      </c>
      <c r="H40" s="114">
        <v>6989</v>
      </c>
      <c r="I40" s="114">
        <v>6932</v>
      </c>
      <c r="J40" s="140">
        <v>6898</v>
      </c>
      <c r="K40" s="114">
        <v>111</v>
      </c>
      <c r="L40" s="116">
        <v>1.6091620759640475</v>
      </c>
    </row>
    <row r="41" spans="1:12" s="110" customFormat="1" ht="24.75" customHeight="1" x14ac:dyDescent="0.2">
      <c r="A41" s="604" t="s">
        <v>518</v>
      </c>
      <c r="B41" s="605"/>
      <c r="C41" s="605"/>
      <c r="D41" s="606"/>
      <c r="E41" s="113">
        <v>4.7819120526971695</v>
      </c>
      <c r="F41" s="115">
        <v>1343</v>
      </c>
      <c r="G41" s="114">
        <v>1523</v>
      </c>
      <c r="H41" s="114">
        <v>1546</v>
      </c>
      <c r="I41" s="114">
        <v>1352</v>
      </c>
      <c r="J41" s="140">
        <v>1394</v>
      </c>
      <c r="K41" s="114">
        <v>-51</v>
      </c>
      <c r="L41" s="116">
        <v>-3.6585365853658538</v>
      </c>
    </row>
    <row r="42" spans="1:12" s="110" customFormat="1" ht="15" customHeight="1" x14ac:dyDescent="0.2">
      <c r="A42" s="120"/>
      <c r="B42" s="119"/>
      <c r="C42" s="258" t="s">
        <v>106</v>
      </c>
      <c r="E42" s="113">
        <v>61.20625465376024</v>
      </c>
      <c r="F42" s="115">
        <v>822</v>
      </c>
      <c r="G42" s="114">
        <v>949</v>
      </c>
      <c r="H42" s="114">
        <v>961</v>
      </c>
      <c r="I42" s="114">
        <v>830</v>
      </c>
      <c r="J42" s="140">
        <v>858</v>
      </c>
      <c r="K42" s="114">
        <v>-36</v>
      </c>
      <c r="L42" s="116">
        <v>-4.1958041958041958</v>
      </c>
    </row>
    <row r="43" spans="1:12" s="110" customFormat="1" ht="15" customHeight="1" x14ac:dyDescent="0.2">
      <c r="A43" s="123"/>
      <c r="B43" s="124"/>
      <c r="C43" s="260" t="s">
        <v>107</v>
      </c>
      <c r="D43" s="261"/>
      <c r="E43" s="125">
        <v>38.79374534623976</v>
      </c>
      <c r="F43" s="143">
        <v>521</v>
      </c>
      <c r="G43" s="144">
        <v>574</v>
      </c>
      <c r="H43" s="144">
        <v>585</v>
      </c>
      <c r="I43" s="144">
        <v>522</v>
      </c>
      <c r="J43" s="145">
        <v>536</v>
      </c>
      <c r="K43" s="144">
        <v>-15</v>
      </c>
      <c r="L43" s="146">
        <v>-2.7985074626865671</v>
      </c>
    </row>
    <row r="44" spans="1:12" s="110" customFormat="1" ht="45.75" customHeight="1" x14ac:dyDescent="0.2">
      <c r="A44" s="604" t="s">
        <v>191</v>
      </c>
      <c r="B44" s="605"/>
      <c r="C44" s="605"/>
      <c r="D44" s="606"/>
      <c r="E44" s="113">
        <v>1.2640199394694678</v>
      </c>
      <c r="F44" s="115">
        <v>355</v>
      </c>
      <c r="G44" s="114">
        <v>356</v>
      </c>
      <c r="H44" s="114">
        <v>361</v>
      </c>
      <c r="I44" s="114">
        <v>361</v>
      </c>
      <c r="J44" s="140">
        <v>363</v>
      </c>
      <c r="K44" s="114">
        <v>-8</v>
      </c>
      <c r="L44" s="116">
        <v>-2.2038567493112948</v>
      </c>
    </row>
    <row r="45" spans="1:12" s="110" customFormat="1" ht="15" customHeight="1" x14ac:dyDescent="0.2">
      <c r="A45" s="120"/>
      <c r="B45" s="119"/>
      <c r="C45" s="258" t="s">
        <v>106</v>
      </c>
      <c r="E45" s="113">
        <v>62.816901408450704</v>
      </c>
      <c r="F45" s="115">
        <v>223</v>
      </c>
      <c r="G45" s="114">
        <v>222</v>
      </c>
      <c r="H45" s="114">
        <v>226</v>
      </c>
      <c r="I45" s="114">
        <v>227</v>
      </c>
      <c r="J45" s="140">
        <v>229</v>
      </c>
      <c r="K45" s="114">
        <v>-6</v>
      </c>
      <c r="L45" s="116">
        <v>-2.6200873362445414</v>
      </c>
    </row>
    <row r="46" spans="1:12" s="110" customFormat="1" ht="15" customHeight="1" x14ac:dyDescent="0.2">
      <c r="A46" s="123"/>
      <c r="B46" s="124"/>
      <c r="C46" s="260" t="s">
        <v>107</v>
      </c>
      <c r="D46" s="261"/>
      <c r="E46" s="125">
        <v>37.183098591549296</v>
      </c>
      <c r="F46" s="143">
        <v>132</v>
      </c>
      <c r="G46" s="144">
        <v>134</v>
      </c>
      <c r="H46" s="144">
        <v>135</v>
      </c>
      <c r="I46" s="144">
        <v>134</v>
      </c>
      <c r="J46" s="145">
        <v>134</v>
      </c>
      <c r="K46" s="144">
        <v>-2</v>
      </c>
      <c r="L46" s="146">
        <v>-1.4925373134328359</v>
      </c>
    </row>
    <row r="47" spans="1:12" s="110" customFormat="1" ht="39" customHeight="1" x14ac:dyDescent="0.2">
      <c r="A47" s="604" t="s">
        <v>519</v>
      </c>
      <c r="B47" s="607"/>
      <c r="C47" s="607"/>
      <c r="D47" s="608"/>
      <c r="E47" s="113">
        <v>9.2576108242834257E-2</v>
      </c>
      <c r="F47" s="115">
        <v>26</v>
      </c>
      <c r="G47" s="114">
        <v>26</v>
      </c>
      <c r="H47" s="114">
        <v>18</v>
      </c>
      <c r="I47" s="114">
        <v>27</v>
      </c>
      <c r="J47" s="140">
        <v>26</v>
      </c>
      <c r="K47" s="114">
        <v>0</v>
      </c>
      <c r="L47" s="116">
        <v>0</v>
      </c>
    </row>
    <row r="48" spans="1:12" s="110" customFormat="1" ht="15" customHeight="1" x14ac:dyDescent="0.2">
      <c r="A48" s="120"/>
      <c r="B48" s="119"/>
      <c r="C48" s="258" t="s">
        <v>106</v>
      </c>
      <c r="E48" s="113">
        <v>30.76923076923077</v>
      </c>
      <c r="F48" s="115">
        <v>8</v>
      </c>
      <c r="G48" s="114">
        <v>8</v>
      </c>
      <c r="H48" s="114">
        <v>5</v>
      </c>
      <c r="I48" s="114">
        <v>9</v>
      </c>
      <c r="J48" s="140">
        <v>9</v>
      </c>
      <c r="K48" s="114">
        <v>-1</v>
      </c>
      <c r="L48" s="116">
        <v>-11.111111111111111</v>
      </c>
    </row>
    <row r="49" spans="1:12" s="110" customFormat="1" ht="15" customHeight="1" x14ac:dyDescent="0.2">
      <c r="A49" s="123"/>
      <c r="B49" s="124"/>
      <c r="C49" s="260" t="s">
        <v>107</v>
      </c>
      <c r="D49" s="261"/>
      <c r="E49" s="125">
        <v>69.230769230769226</v>
      </c>
      <c r="F49" s="143">
        <v>18</v>
      </c>
      <c r="G49" s="144">
        <v>18</v>
      </c>
      <c r="H49" s="144">
        <v>13</v>
      </c>
      <c r="I49" s="144">
        <v>18</v>
      </c>
      <c r="J49" s="145">
        <v>17</v>
      </c>
      <c r="K49" s="144">
        <v>1</v>
      </c>
      <c r="L49" s="146">
        <v>5.882352941176471</v>
      </c>
    </row>
    <row r="50" spans="1:12" s="110" customFormat="1" ht="24.95" customHeight="1" x14ac:dyDescent="0.2">
      <c r="A50" s="609" t="s">
        <v>192</v>
      </c>
      <c r="B50" s="610"/>
      <c r="C50" s="610"/>
      <c r="D50" s="611"/>
      <c r="E50" s="262">
        <v>9.3751112693608682</v>
      </c>
      <c r="F50" s="263">
        <v>2633</v>
      </c>
      <c r="G50" s="264">
        <v>2720</v>
      </c>
      <c r="H50" s="264">
        <v>2832</v>
      </c>
      <c r="I50" s="264">
        <v>2559</v>
      </c>
      <c r="J50" s="265">
        <v>2626</v>
      </c>
      <c r="K50" s="263">
        <v>7</v>
      </c>
      <c r="L50" s="266">
        <v>0.26656511805026656</v>
      </c>
    </row>
    <row r="51" spans="1:12" s="110" customFormat="1" ht="15" customHeight="1" x14ac:dyDescent="0.2">
      <c r="A51" s="120"/>
      <c r="B51" s="119"/>
      <c r="C51" s="258" t="s">
        <v>106</v>
      </c>
      <c r="E51" s="113">
        <v>58.678313710596278</v>
      </c>
      <c r="F51" s="115">
        <v>1545</v>
      </c>
      <c r="G51" s="114">
        <v>1588</v>
      </c>
      <c r="H51" s="114">
        <v>1664</v>
      </c>
      <c r="I51" s="114">
        <v>1502</v>
      </c>
      <c r="J51" s="140">
        <v>1543</v>
      </c>
      <c r="K51" s="114">
        <v>2</v>
      </c>
      <c r="L51" s="116">
        <v>0.12961762799740764</v>
      </c>
    </row>
    <row r="52" spans="1:12" s="110" customFormat="1" ht="15" customHeight="1" x14ac:dyDescent="0.2">
      <c r="A52" s="120"/>
      <c r="B52" s="119"/>
      <c r="C52" s="258" t="s">
        <v>107</v>
      </c>
      <c r="E52" s="113">
        <v>41.321686289403722</v>
      </c>
      <c r="F52" s="115">
        <v>1088</v>
      </c>
      <c r="G52" s="114">
        <v>1132</v>
      </c>
      <c r="H52" s="114">
        <v>1168</v>
      </c>
      <c r="I52" s="114">
        <v>1057</v>
      </c>
      <c r="J52" s="140">
        <v>1083</v>
      </c>
      <c r="K52" s="114">
        <v>5</v>
      </c>
      <c r="L52" s="116">
        <v>0.46168051708217911</v>
      </c>
    </row>
    <row r="53" spans="1:12" s="110" customFormat="1" ht="15" customHeight="1" x14ac:dyDescent="0.2">
      <c r="A53" s="120"/>
      <c r="B53" s="119"/>
      <c r="C53" s="258" t="s">
        <v>187</v>
      </c>
      <c r="D53" s="110" t="s">
        <v>193</v>
      </c>
      <c r="E53" s="113">
        <v>36.916065324724649</v>
      </c>
      <c r="F53" s="115">
        <v>972</v>
      </c>
      <c r="G53" s="114">
        <v>1100</v>
      </c>
      <c r="H53" s="114">
        <v>1169</v>
      </c>
      <c r="I53" s="114">
        <v>907</v>
      </c>
      <c r="J53" s="140">
        <v>983</v>
      </c>
      <c r="K53" s="114">
        <v>-11</v>
      </c>
      <c r="L53" s="116">
        <v>-1.1190233977619533</v>
      </c>
    </row>
    <row r="54" spans="1:12" s="110" customFormat="1" ht="15" customHeight="1" x14ac:dyDescent="0.2">
      <c r="A54" s="120"/>
      <c r="B54" s="119"/>
      <c r="D54" s="267" t="s">
        <v>194</v>
      </c>
      <c r="E54" s="113">
        <v>65.123456790123456</v>
      </c>
      <c r="F54" s="115">
        <v>633</v>
      </c>
      <c r="G54" s="114">
        <v>709</v>
      </c>
      <c r="H54" s="114">
        <v>758</v>
      </c>
      <c r="I54" s="114">
        <v>594</v>
      </c>
      <c r="J54" s="140">
        <v>651</v>
      </c>
      <c r="K54" s="114">
        <v>-18</v>
      </c>
      <c r="L54" s="116">
        <v>-2.7649769585253456</v>
      </c>
    </row>
    <row r="55" spans="1:12" s="110" customFormat="1" ht="15" customHeight="1" x14ac:dyDescent="0.2">
      <c r="A55" s="120"/>
      <c r="B55" s="119"/>
      <c r="D55" s="267" t="s">
        <v>195</v>
      </c>
      <c r="E55" s="113">
        <v>34.876543209876544</v>
      </c>
      <c r="F55" s="115">
        <v>339</v>
      </c>
      <c r="G55" s="114">
        <v>391</v>
      </c>
      <c r="H55" s="114">
        <v>411</v>
      </c>
      <c r="I55" s="114">
        <v>313</v>
      </c>
      <c r="J55" s="140">
        <v>332</v>
      </c>
      <c r="K55" s="114">
        <v>7</v>
      </c>
      <c r="L55" s="116">
        <v>2.1084337349397591</v>
      </c>
    </row>
    <row r="56" spans="1:12" s="110" customFormat="1" ht="15" customHeight="1" x14ac:dyDescent="0.2">
      <c r="A56" s="120"/>
      <c r="B56" s="119" t="s">
        <v>196</v>
      </c>
      <c r="C56" s="258"/>
      <c r="E56" s="113">
        <v>75.52074060886595</v>
      </c>
      <c r="F56" s="115">
        <v>21210</v>
      </c>
      <c r="G56" s="114">
        <v>21205</v>
      </c>
      <c r="H56" s="114">
        <v>21406</v>
      </c>
      <c r="I56" s="114">
        <v>21323</v>
      </c>
      <c r="J56" s="140">
        <v>21172</v>
      </c>
      <c r="K56" s="114">
        <v>38</v>
      </c>
      <c r="L56" s="116">
        <v>0.17948233515964482</v>
      </c>
    </row>
    <row r="57" spans="1:12" s="110" customFormat="1" ht="15" customHeight="1" x14ac:dyDescent="0.2">
      <c r="A57" s="120"/>
      <c r="B57" s="119"/>
      <c r="C57" s="258" t="s">
        <v>106</v>
      </c>
      <c r="E57" s="113">
        <v>52.758132956152757</v>
      </c>
      <c r="F57" s="115">
        <v>11190</v>
      </c>
      <c r="G57" s="114">
        <v>11208</v>
      </c>
      <c r="H57" s="114">
        <v>11390</v>
      </c>
      <c r="I57" s="114">
        <v>11336</v>
      </c>
      <c r="J57" s="140">
        <v>11213</v>
      </c>
      <c r="K57" s="114">
        <v>-23</v>
      </c>
      <c r="L57" s="116">
        <v>-0.20511905823597609</v>
      </c>
    </row>
    <row r="58" spans="1:12" s="110" customFormat="1" ht="15" customHeight="1" x14ac:dyDescent="0.2">
      <c r="A58" s="120"/>
      <c r="B58" s="119"/>
      <c r="C58" s="258" t="s">
        <v>107</v>
      </c>
      <c r="E58" s="113">
        <v>47.241867043847243</v>
      </c>
      <c r="F58" s="115">
        <v>10020</v>
      </c>
      <c r="G58" s="114">
        <v>9997</v>
      </c>
      <c r="H58" s="114">
        <v>10016</v>
      </c>
      <c r="I58" s="114">
        <v>9987</v>
      </c>
      <c r="J58" s="140">
        <v>9959</v>
      </c>
      <c r="K58" s="114">
        <v>61</v>
      </c>
      <c r="L58" s="116">
        <v>0.6125112963148911</v>
      </c>
    </row>
    <row r="59" spans="1:12" s="110" customFormat="1" ht="15" customHeight="1" x14ac:dyDescent="0.2">
      <c r="A59" s="120"/>
      <c r="B59" s="119"/>
      <c r="C59" s="258" t="s">
        <v>105</v>
      </c>
      <c r="D59" s="110" t="s">
        <v>197</v>
      </c>
      <c r="E59" s="113">
        <v>91.164545025931162</v>
      </c>
      <c r="F59" s="115">
        <v>19336</v>
      </c>
      <c r="G59" s="114">
        <v>19347</v>
      </c>
      <c r="H59" s="114">
        <v>19539</v>
      </c>
      <c r="I59" s="114">
        <v>19499</v>
      </c>
      <c r="J59" s="140">
        <v>19349</v>
      </c>
      <c r="K59" s="114">
        <v>-13</v>
      </c>
      <c r="L59" s="116">
        <v>-6.7186934725308803E-2</v>
      </c>
    </row>
    <row r="60" spans="1:12" s="110" customFormat="1" ht="15" customHeight="1" x14ac:dyDescent="0.2">
      <c r="A60" s="120"/>
      <c r="B60" s="119"/>
      <c r="C60" s="258"/>
      <c r="D60" s="267" t="s">
        <v>198</v>
      </c>
      <c r="E60" s="113">
        <v>50.842987174182873</v>
      </c>
      <c r="F60" s="115">
        <v>9831</v>
      </c>
      <c r="G60" s="114">
        <v>9851</v>
      </c>
      <c r="H60" s="114">
        <v>10024</v>
      </c>
      <c r="I60" s="114">
        <v>9999</v>
      </c>
      <c r="J60" s="140">
        <v>9868</v>
      </c>
      <c r="K60" s="114">
        <v>-37</v>
      </c>
      <c r="L60" s="116">
        <v>-0.37494933117146334</v>
      </c>
    </row>
    <row r="61" spans="1:12" s="110" customFormat="1" ht="15" customHeight="1" x14ac:dyDescent="0.2">
      <c r="A61" s="120"/>
      <c r="B61" s="119"/>
      <c r="C61" s="258"/>
      <c r="D61" s="267" t="s">
        <v>199</v>
      </c>
      <c r="E61" s="113">
        <v>49.157012825817127</v>
      </c>
      <c r="F61" s="115">
        <v>9505</v>
      </c>
      <c r="G61" s="114">
        <v>9496</v>
      </c>
      <c r="H61" s="114">
        <v>9515</v>
      </c>
      <c r="I61" s="114">
        <v>9500</v>
      </c>
      <c r="J61" s="140">
        <v>9481</v>
      </c>
      <c r="K61" s="114">
        <v>24</v>
      </c>
      <c r="L61" s="116">
        <v>0.25313785465668176</v>
      </c>
    </row>
    <row r="62" spans="1:12" s="110" customFormat="1" ht="15" customHeight="1" x14ac:dyDescent="0.2">
      <c r="A62" s="120"/>
      <c r="B62" s="119"/>
      <c r="C62" s="258"/>
      <c r="D62" s="258" t="s">
        <v>200</v>
      </c>
      <c r="E62" s="113">
        <v>8.8354549740688348</v>
      </c>
      <c r="F62" s="115">
        <v>1874</v>
      </c>
      <c r="G62" s="114">
        <v>1858</v>
      </c>
      <c r="H62" s="114">
        <v>1867</v>
      </c>
      <c r="I62" s="114">
        <v>1824</v>
      </c>
      <c r="J62" s="140">
        <v>1823</v>
      </c>
      <c r="K62" s="114">
        <v>51</v>
      </c>
      <c r="L62" s="116">
        <v>2.7975863960504661</v>
      </c>
    </row>
    <row r="63" spans="1:12" s="110" customFormat="1" ht="15" customHeight="1" x14ac:dyDescent="0.2">
      <c r="A63" s="120"/>
      <c r="B63" s="119"/>
      <c r="C63" s="258"/>
      <c r="D63" s="267" t="s">
        <v>198</v>
      </c>
      <c r="E63" s="113">
        <v>72.518676627534688</v>
      </c>
      <c r="F63" s="115">
        <v>1359</v>
      </c>
      <c r="G63" s="114">
        <v>1357</v>
      </c>
      <c r="H63" s="114">
        <v>1366</v>
      </c>
      <c r="I63" s="114">
        <v>1337</v>
      </c>
      <c r="J63" s="140">
        <v>1345</v>
      </c>
      <c r="K63" s="114">
        <v>14</v>
      </c>
      <c r="L63" s="116">
        <v>1.0408921933085502</v>
      </c>
    </row>
    <row r="64" spans="1:12" s="110" customFormat="1" ht="15" customHeight="1" x14ac:dyDescent="0.2">
      <c r="A64" s="120"/>
      <c r="B64" s="119"/>
      <c r="C64" s="258"/>
      <c r="D64" s="267" t="s">
        <v>199</v>
      </c>
      <c r="E64" s="113">
        <v>27.481323372465315</v>
      </c>
      <c r="F64" s="115">
        <v>515</v>
      </c>
      <c r="G64" s="114">
        <v>501</v>
      </c>
      <c r="H64" s="114">
        <v>501</v>
      </c>
      <c r="I64" s="114">
        <v>487</v>
      </c>
      <c r="J64" s="140">
        <v>478</v>
      </c>
      <c r="K64" s="114">
        <v>37</v>
      </c>
      <c r="L64" s="116">
        <v>7.7405857740585775</v>
      </c>
    </row>
    <row r="65" spans="1:12" s="110" customFormat="1" ht="15" customHeight="1" x14ac:dyDescent="0.2">
      <c r="A65" s="120"/>
      <c r="B65" s="119" t="s">
        <v>201</v>
      </c>
      <c r="C65" s="258"/>
      <c r="E65" s="113">
        <v>9.1507922378493856</v>
      </c>
      <c r="F65" s="115">
        <v>2570</v>
      </c>
      <c r="G65" s="114">
        <v>2550</v>
      </c>
      <c r="H65" s="114">
        <v>2506</v>
      </c>
      <c r="I65" s="114">
        <v>2519</v>
      </c>
      <c r="J65" s="140">
        <v>2491</v>
      </c>
      <c r="K65" s="114">
        <v>79</v>
      </c>
      <c r="L65" s="116">
        <v>3.1714171015656363</v>
      </c>
    </row>
    <row r="66" spans="1:12" s="110" customFormat="1" ht="15" customHeight="1" x14ac:dyDescent="0.2">
      <c r="A66" s="120"/>
      <c r="B66" s="119"/>
      <c r="C66" s="258" t="s">
        <v>106</v>
      </c>
      <c r="E66" s="113">
        <v>52.451361867704279</v>
      </c>
      <c r="F66" s="115">
        <v>1348</v>
      </c>
      <c r="G66" s="114">
        <v>1332</v>
      </c>
      <c r="H66" s="114">
        <v>1323</v>
      </c>
      <c r="I66" s="114">
        <v>1322</v>
      </c>
      <c r="J66" s="140">
        <v>1317</v>
      </c>
      <c r="K66" s="114">
        <v>31</v>
      </c>
      <c r="L66" s="116">
        <v>2.3538344722854974</v>
      </c>
    </row>
    <row r="67" spans="1:12" s="110" customFormat="1" ht="15" customHeight="1" x14ac:dyDescent="0.2">
      <c r="A67" s="120"/>
      <c r="B67" s="119"/>
      <c r="C67" s="258" t="s">
        <v>107</v>
      </c>
      <c r="E67" s="113">
        <v>47.548638132295721</v>
      </c>
      <c r="F67" s="115">
        <v>1222</v>
      </c>
      <c r="G67" s="114">
        <v>1218</v>
      </c>
      <c r="H67" s="114">
        <v>1183</v>
      </c>
      <c r="I67" s="114">
        <v>1197</v>
      </c>
      <c r="J67" s="140">
        <v>1174</v>
      </c>
      <c r="K67" s="114">
        <v>48</v>
      </c>
      <c r="L67" s="116">
        <v>4.0885860306643949</v>
      </c>
    </row>
    <row r="68" spans="1:12" s="110" customFormat="1" ht="15" customHeight="1" x14ac:dyDescent="0.2">
      <c r="A68" s="120"/>
      <c r="B68" s="119"/>
      <c r="C68" s="258" t="s">
        <v>105</v>
      </c>
      <c r="D68" s="110" t="s">
        <v>202</v>
      </c>
      <c r="E68" s="113">
        <v>18.249027237354085</v>
      </c>
      <c r="F68" s="115">
        <v>469</v>
      </c>
      <c r="G68" s="114">
        <v>467</v>
      </c>
      <c r="H68" s="114">
        <v>459</v>
      </c>
      <c r="I68" s="114">
        <v>457</v>
      </c>
      <c r="J68" s="140">
        <v>435</v>
      </c>
      <c r="K68" s="114">
        <v>34</v>
      </c>
      <c r="L68" s="116">
        <v>7.8160919540229887</v>
      </c>
    </row>
    <row r="69" spans="1:12" s="110" customFormat="1" ht="15" customHeight="1" x14ac:dyDescent="0.2">
      <c r="A69" s="120"/>
      <c r="B69" s="119"/>
      <c r="C69" s="258"/>
      <c r="D69" s="267" t="s">
        <v>198</v>
      </c>
      <c r="E69" s="113">
        <v>45.628997867803839</v>
      </c>
      <c r="F69" s="115">
        <v>214</v>
      </c>
      <c r="G69" s="114">
        <v>213</v>
      </c>
      <c r="H69" s="114">
        <v>215</v>
      </c>
      <c r="I69" s="114">
        <v>207</v>
      </c>
      <c r="J69" s="140">
        <v>197</v>
      </c>
      <c r="K69" s="114">
        <v>17</v>
      </c>
      <c r="L69" s="116">
        <v>8.6294416243654819</v>
      </c>
    </row>
    <row r="70" spans="1:12" s="110" customFormat="1" ht="15" customHeight="1" x14ac:dyDescent="0.2">
      <c r="A70" s="120"/>
      <c r="B70" s="119"/>
      <c r="C70" s="258"/>
      <c r="D70" s="267" t="s">
        <v>199</v>
      </c>
      <c r="E70" s="113">
        <v>54.371002132196161</v>
      </c>
      <c r="F70" s="115">
        <v>255</v>
      </c>
      <c r="G70" s="114">
        <v>254</v>
      </c>
      <c r="H70" s="114">
        <v>244</v>
      </c>
      <c r="I70" s="114">
        <v>250</v>
      </c>
      <c r="J70" s="140">
        <v>238</v>
      </c>
      <c r="K70" s="114">
        <v>17</v>
      </c>
      <c r="L70" s="116">
        <v>7.1428571428571432</v>
      </c>
    </row>
    <row r="71" spans="1:12" s="110" customFormat="1" ht="15" customHeight="1" x14ac:dyDescent="0.2">
      <c r="A71" s="120"/>
      <c r="B71" s="119"/>
      <c r="C71" s="258"/>
      <c r="D71" s="110" t="s">
        <v>203</v>
      </c>
      <c r="E71" s="113">
        <v>73.035019455252922</v>
      </c>
      <c r="F71" s="115">
        <v>1877</v>
      </c>
      <c r="G71" s="114">
        <v>1866</v>
      </c>
      <c r="H71" s="114">
        <v>1836</v>
      </c>
      <c r="I71" s="114">
        <v>1853</v>
      </c>
      <c r="J71" s="140">
        <v>1849</v>
      </c>
      <c r="K71" s="114">
        <v>28</v>
      </c>
      <c r="L71" s="116">
        <v>1.5143320713899404</v>
      </c>
    </row>
    <row r="72" spans="1:12" s="110" customFormat="1" ht="15" customHeight="1" x14ac:dyDescent="0.2">
      <c r="A72" s="120"/>
      <c r="B72" s="119"/>
      <c r="C72" s="258"/>
      <c r="D72" s="267" t="s">
        <v>198</v>
      </c>
      <c r="E72" s="113">
        <v>53.489611081513054</v>
      </c>
      <c r="F72" s="115">
        <v>1004</v>
      </c>
      <c r="G72" s="114">
        <v>993</v>
      </c>
      <c r="H72" s="114">
        <v>979</v>
      </c>
      <c r="I72" s="114">
        <v>988</v>
      </c>
      <c r="J72" s="140">
        <v>996</v>
      </c>
      <c r="K72" s="114">
        <v>8</v>
      </c>
      <c r="L72" s="116">
        <v>0.80321285140562249</v>
      </c>
    </row>
    <row r="73" spans="1:12" s="110" customFormat="1" ht="15" customHeight="1" x14ac:dyDescent="0.2">
      <c r="A73" s="120"/>
      <c r="B73" s="119"/>
      <c r="C73" s="258"/>
      <c r="D73" s="267" t="s">
        <v>199</v>
      </c>
      <c r="E73" s="113">
        <v>46.510388918486946</v>
      </c>
      <c r="F73" s="115">
        <v>873</v>
      </c>
      <c r="G73" s="114">
        <v>873</v>
      </c>
      <c r="H73" s="114">
        <v>857</v>
      </c>
      <c r="I73" s="114">
        <v>865</v>
      </c>
      <c r="J73" s="140">
        <v>853</v>
      </c>
      <c r="K73" s="114">
        <v>20</v>
      </c>
      <c r="L73" s="116">
        <v>2.3446658851113718</v>
      </c>
    </row>
    <row r="74" spans="1:12" s="110" customFormat="1" ht="15" customHeight="1" x14ac:dyDescent="0.2">
      <c r="A74" s="120"/>
      <c r="B74" s="119"/>
      <c r="C74" s="258"/>
      <c r="D74" s="110" t="s">
        <v>204</v>
      </c>
      <c r="E74" s="113">
        <v>8.7159533073929953</v>
      </c>
      <c r="F74" s="115">
        <v>224</v>
      </c>
      <c r="G74" s="114">
        <v>217</v>
      </c>
      <c r="H74" s="114">
        <v>211</v>
      </c>
      <c r="I74" s="114">
        <v>209</v>
      </c>
      <c r="J74" s="140">
        <v>207</v>
      </c>
      <c r="K74" s="114">
        <v>17</v>
      </c>
      <c r="L74" s="116">
        <v>8.2125603864734291</v>
      </c>
    </row>
    <row r="75" spans="1:12" s="110" customFormat="1" ht="15" customHeight="1" x14ac:dyDescent="0.2">
      <c r="A75" s="120"/>
      <c r="B75" s="119"/>
      <c r="C75" s="258"/>
      <c r="D75" s="267" t="s">
        <v>198</v>
      </c>
      <c r="E75" s="113">
        <v>58.035714285714285</v>
      </c>
      <c r="F75" s="115">
        <v>130</v>
      </c>
      <c r="G75" s="114">
        <v>126</v>
      </c>
      <c r="H75" s="114">
        <v>129</v>
      </c>
      <c r="I75" s="114">
        <v>127</v>
      </c>
      <c r="J75" s="140">
        <v>124</v>
      </c>
      <c r="K75" s="114">
        <v>6</v>
      </c>
      <c r="L75" s="116">
        <v>4.838709677419355</v>
      </c>
    </row>
    <row r="76" spans="1:12" s="110" customFormat="1" ht="15" customHeight="1" x14ac:dyDescent="0.2">
      <c r="A76" s="120"/>
      <c r="B76" s="119"/>
      <c r="C76" s="258"/>
      <c r="D76" s="267" t="s">
        <v>199</v>
      </c>
      <c r="E76" s="113">
        <v>41.964285714285715</v>
      </c>
      <c r="F76" s="115">
        <v>94</v>
      </c>
      <c r="G76" s="114">
        <v>91</v>
      </c>
      <c r="H76" s="114">
        <v>82</v>
      </c>
      <c r="I76" s="114">
        <v>82</v>
      </c>
      <c r="J76" s="140">
        <v>83</v>
      </c>
      <c r="K76" s="114">
        <v>11</v>
      </c>
      <c r="L76" s="116">
        <v>13.253012048192771</v>
      </c>
    </row>
    <row r="77" spans="1:12" s="110" customFormat="1" ht="15" customHeight="1" x14ac:dyDescent="0.2">
      <c r="A77" s="534"/>
      <c r="B77" s="119" t="s">
        <v>205</v>
      </c>
      <c r="C77" s="268"/>
      <c r="D77" s="182"/>
      <c r="E77" s="113">
        <v>5.9533558839238028</v>
      </c>
      <c r="F77" s="115">
        <v>1672</v>
      </c>
      <c r="G77" s="114">
        <v>1658</v>
      </c>
      <c r="H77" s="114">
        <v>1759</v>
      </c>
      <c r="I77" s="114">
        <v>1747</v>
      </c>
      <c r="J77" s="140">
        <v>1726</v>
      </c>
      <c r="K77" s="114">
        <v>-54</v>
      </c>
      <c r="L77" s="116">
        <v>-3.1286210892236386</v>
      </c>
    </row>
    <row r="78" spans="1:12" s="110" customFormat="1" ht="15" customHeight="1" x14ac:dyDescent="0.2">
      <c r="A78" s="120"/>
      <c r="B78" s="119"/>
      <c r="C78" s="268" t="s">
        <v>106</v>
      </c>
      <c r="D78" s="182"/>
      <c r="E78" s="113">
        <v>57.356459330143544</v>
      </c>
      <c r="F78" s="115">
        <v>959</v>
      </c>
      <c r="G78" s="114">
        <v>946</v>
      </c>
      <c r="H78" s="114">
        <v>1030</v>
      </c>
      <c r="I78" s="114">
        <v>1021</v>
      </c>
      <c r="J78" s="140">
        <v>1007</v>
      </c>
      <c r="K78" s="114">
        <v>-48</v>
      </c>
      <c r="L78" s="116">
        <v>-4.7666335650446872</v>
      </c>
    </row>
    <row r="79" spans="1:12" s="110" customFormat="1" ht="15" customHeight="1" x14ac:dyDescent="0.2">
      <c r="A79" s="123"/>
      <c r="B79" s="124"/>
      <c r="C79" s="260" t="s">
        <v>107</v>
      </c>
      <c r="D79" s="261"/>
      <c r="E79" s="125">
        <v>42.643540669856456</v>
      </c>
      <c r="F79" s="143">
        <v>713</v>
      </c>
      <c r="G79" s="144">
        <v>712</v>
      </c>
      <c r="H79" s="144">
        <v>729</v>
      </c>
      <c r="I79" s="144">
        <v>726</v>
      </c>
      <c r="J79" s="145">
        <v>719</v>
      </c>
      <c r="K79" s="144">
        <v>-6</v>
      </c>
      <c r="L79" s="146">
        <v>-0.83449235048678716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28085</v>
      </c>
      <c r="E11" s="114">
        <v>28133</v>
      </c>
      <c r="F11" s="114">
        <v>28503</v>
      </c>
      <c r="G11" s="114">
        <v>28148</v>
      </c>
      <c r="H11" s="140">
        <v>28015</v>
      </c>
      <c r="I11" s="115">
        <v>70</v>
      </c>
      <c r="J11" s="116">
        <v>0.24986614313760486</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31.522164856685063</v>
      </c>
      <c r="D14" s="115">
        <v>8853</v>
      </c>
      <c r="E14" s="114">
        <v>8972</v>
      </c>
      <c r="F14" s="114">
        <v>9080</v>
      </c>
      <c r="G14" s="114">
        <v>8945</v>
      </c>
      <c r="H14" s="140">
        <v>8985</v>
      </c>
      <c r="I14" s="115">
        <v>-132</v>
      </c>
      <c r="J14" s="116">
        <v>-1.4691151919866443</v>
      </c>
      <c r="K14" s="110"/>
      <c r="L14" s="110"/>
      <c r="M14" s="110"/>
      <c r="N14" s="110"/>
      <c r="O14" s="110"/>
    </row>
    <row r="15" spans="1:15" s="110" customFormat="1" ht="24.75" customHeight="1" x14ac:dyDescent="0.2">
      <c r="A15" s="193" t="s">
        <v>216</v>
      </c>
      <c r="B15" s="199" t="s">
        <v>217</v>
      </c>
      <c r="C15" s="113">
        <v>15.1326330781556</v>
      </c>
      <c r="D15" s="115">
        <v>4250</v>
      </c>
      <c r="E15" s="114">
        <v>4288</v>
      </c>
      <c r="F15" s="114">
        <v>4324</v>
      </c>
      <c r="G15" s="114">
        <v>4264</v>
      </c>
      <c r="H15" s="140">
        <v>4284</v>
      </c>
      <c r="I15" s="115">
        <v>-34</v>
      </c>
      <c r="J15" s="116">
        <v>-0.79365079365079361</v>
      </c>
    </row>
    <row r="16" spans="1:15" s="287" customFormat="1" ht="24.95" customHeight="1" x14ac:dyDescent="0.2">
      <c r="A16" s="193" t="s">
        <v>218</v>
      </c>
      <c r="B16" s="199" t="s">
        <v>141</v>
      </c>
      <c r="C16" s="113">
        <v>13.968310486024569</v>
      </c>
      <c r="D16" s="115">
        <v>3923</v>
      </c>
      <c r="E16" s="114">
        <v>4000</v>
      </c>
      <c r="F16" s="114">
        <v>4048</v>
      </c>
      <c r="G16" s="114">
        <v>4004</v>
      </c>
      <c r="H16" s="140">
        <v>4029</v>
      </c>
      <c r="I16" s="115">
        <v>-106</v>
      </c>
      <c r="J16" s="116">
        <v>-2.6309257880367336</v>
      </c>
      <c r="K16" s="110"/>
      <c r="L16" s="110"/>
      <c r="M16" s="110"/>
      <c r="N16" s="110"/>
      <c r="O16" s="110"/>
    </row>
    <row r="17" spans="1:15" s="110" customFormat="1" ht="24.95" customHeight="1" x14ac:dyDescent="0.2">
      <c r="A17" s="193" t="s">
        <v>219</v>
      </c>
      <c r="B17" s="199" t="s">
        <v>220</v>
      </c>
      <c r="C17" s="113">
        <v>2.4212212925048959</v>
      </c>
      <c r="D17" s="115">
        <v>680</v>
      </c>
      <c r="E17" s="114">
        <v>684</v>
      </c>
      <c r="F17" s="114">
        <v>708</v>
      </c>
      <c r="G17" s="114">
        <v>677</v>
      </c>
      <c r="H17" s="140">
        <v>672</v>
      </c>
      <c r="I17" s="115">
        <v>8</v>
      </c>
      <c r="J17" s="116">
        <v>1.1904761904761905</v>
      </c>
    </row>
    <row r="18" spans="1:15" s="287" customFormat="1" ht="24.95" customHeight="1" x14ac:dyDescent="0.2">
      <c r="A18" s="201" t="s">
        <v>144</v>
      </c>
      <c r="B18" s="202" t="s">
        <v>145</v>
      </c>
      <c r="C18" s="113">
        <v>8.3959408937155064</v>
      </c>
      <c r="D18" s="115">
        <v>2358</v>
      </c>
      <c r="E18" s="114">
        <v>2355</v>
      </c>
      <c r="F18" s="114">
        <v>2558</v>
      </c>
      <c r="G18" s="114">
        <v>2508</v>
      </c>
      <c r="H18" s="140">
        <v>2387</v>
      </c>
      <c r="I18" s="115">
        <v>-29</v>
      </c>
      <c r="J18" s="116">
        <v>-1.2149141181399246</v>
      </c>
      <c r="K18" s="110"/>
      <c r="L18" s="110"/>
      <c r="M18" s="110"/>
      <c r="N18" s="110"/>
      <c r="O18" s="110"/>
    </row>
    <row r="19" spans="1:15" s="110" customFormat="1" ht="24.95" customHeight="1" x14ac:dyDescent="0.2">
      <c r="A19" s="193" t="s">
        <v>146</v>
      </c>
      <c r="B19" s="199" t="s">
        <v>147</v>
      </c>
      <c r="C19" s="113">
        <v>12.974897632188</v>
      </c>
      <c r="D19" s="115">
        <v>3644</v>
      </c>
      <c r="E19" s="114">
        <v>3641</v>
      </c>
      <c r="F19" s="114">
        <v>3651</v>
      </c>
      <c r="G19" s="114">
        <v>3645</v>
      </c>
      <c r="H19" s="140">
        <v>3670</v>
      </c>
      <c r="I19" s="115">
        <v>-26</v>
      </c>
      <c r="J19" s="116">
        <v>-0.70844686648501365</v>
      </c>
    </row>
    <row r="20" spans="1:15" s="287" customFormat="1" ht="24.95" customHeight="1" x14ac:dyDescent="0.2">
      <c r="A20" s="193" t="s">
        <v>148</v>
      </c>
      <c r="B20" s="199" t="s">
        <v>149</v>
      </c>
      <c r="C20" s="113">
        <v>3.8846359266512374</v>
      </c>
      <c r="D20" s="115">
        <v>1091</v>
      </c>
      <c r="E20" s="114">
        <v>1088</v>
      </c>
      <c r="F20" s="114">
        <v>1113</v>
      </c>
      <c r="G20" s="114">
        <v>1103</v>
      </c>
      <c r="H20" s="140">
        <v>1082</v>
      </c>
      <c r="I20" s="115">
        <v>9</v>
      </c>
      <c r="J20" s="116">
        <v>0.83179297597042512</v>
      </c>
      <c r="K20" s="110"/>
      <c r="L20" s="110"/>
      <c r="M20" s="110"/>
      <c r="N20" s="110"/>
      <c r="O20" s="110"/>
    </row>
    <row r="21" spans="1:15" s="110" customFormat="1" ht="24.95" customHeight="1" x14ac:dyDescent="0.2">
      <c r="A21" s="201" t="s">
        <v>150</v>
      </c>
      <c r="B21" s="202" t="s">
        <v>151</v>
      </c>
      <c r="C21" s="113">
        <v>2.5921310307993592</v>
      </c>
      <c r="D21" s="115">
        <v>728</v>
      </c>
      <c r="E21" s="114">
        <v>722</v>
      </c>
      <c r="F21" s="114">
        <v>753</v>
      </c>
      <c r="G21" s="114">
        <v>745</v>
      </c>
      <c r="H21" s="140">
        <v>727</v>
      </c>
      <c r="I21" s="115">
        <v>1</v>
      </c>
      <c r="J21" s="116">
        <v>0.13755158184319119</v>
      </c>
    </row>
    <row r="22" spans="1:15" s="110" customFormat="1" ht="24.95" customHeight="1" x14ac:dyDescent="0.2">
      <c r="A22" s="201" t="s">
        <v>152</v>
      </c>
      <c r="B22" s="199" t="s">
        <v>153</v>
      </c>
      <c r="C22" s="113">
        <v>1.6770518070144205</v>
      </c>
      <c r="D22" s="115">
        <v>471</v>
      </c>
      <c r="E22" s="114" t="s">
        <v>513</v>
      </c>
      <c r="F22" s="114" t="s">
        <v>513</v>
      </c>
      <c r="G22" s="114" t="s">
        <v>513</v>
      </c>
      <c r="H22" s="140" t="s">
        <v>513</v>
      </c>
      <c r="I22" s="115" t="s">
        <v>513</v>
      </c>
      <c r="J22" s="116" t="s">
        <v>513</v>
      </c>
    </row>
    <row r="23" spans="1:15" s="110" customFormat="1" ht="24.95" customHeight="1" x14ac:dyDescent="0.2">
      <c r="A23" s="193" t="s">
        <v>154</v>
      </c>
      <c r="B23" s="199" t="s">
        <v>155</v>
      </c>
      <c r="C23" s="113">
        <v>2.1684173046110025</v>
      </c>
      <c r="D23" s="115">
        <v>609</v>
      </c>
      <c r="E23" s="114">
        <v>618</v>
      </c>
      <c r="F23" s="114">
        <v>624</v>
      </c>
      <c r="G23" s="114">
        <v>613</v>
      </c>
      <c r="H23" s="140">
        <v>609</v>
      </c>
      <c r="I23" s="115">
        <v>0</v>
      </c>
      <c r="J23" s="116">
        <v>0</v>
      </c>
    </row>
    <row r="24" spans="1:15" s="110" customFormat="1" ht="24.95" customHeight="1" x14ac:dyDescent="0.2">
      <c r="A24" s="193" t="s">
        <v>156</v>
      </c>
      <c r="B24" s="199" t="s">
        <v>221</v>
      </c>
      <c r="C24" s="113">
        <v>4.5718354993768919</v>
      </c>
      <c r="D24" s="115">
        <v>1284</v>
      </c>
      <c r="E24" s="114">
        <v>1259</v>
      </c>
      <c r="F24" s="114">
        <v>1276</v>
      </c>
      <c r="G24" s="114">
        <v>1253</v>
      </c>
      <c r="H24" s="140">
        <v>1264</v>
      </c>
      <c r="I24" s="115">
        <v>20</v>
      </c>
      <c r="J24" s="116">
        <v>1.5822784810126582</v>
      </c>
    </row>
    <row r="25" spans="1:15" s="110" customFormat="1" ht="24.95" customHeight="1" x14ac:dyDescent="0.2">
      <c r="A25" s="193" t="s">
        <v>222</v>
      </c>
      <c r="B25" s="204" t="s">
        <v>159</v>
      </c>
      <c r="C25" s="113" t="s">
        <v>513</v>
      </c>
      <c r="D25" s="115" t="s">
        <v>513</v>
      </c>
      <c r="E25" s="114">
        <v>479</v>
      </c>
      <c r="F25" s="114">
        <v>490</v>
      </c>
      <c r="G25" s="114">
        <v>467</v>
      </c>
      <c r="H25" s="140">
        <v>447</v>
      </c>
      <c r="I25" s="115" t="s">
        <v>513</v>
      </c>
      <c r="J25" s="116" t="s">
        <v>513</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4.0555456649457007</v>
      </c>
      <c r="D27" s="115">
        <v>1139</v>
      </c>
      <c r="E27" s="114">
        <v>1124</v>
      </c>
      <c r="F27" s="114">
        <v>1109</v>
      </c>
      <c r="G27" s="114">
        <v>1097</v>
      </c>
      <c r="H27" s="140">
        <v>1116</v>
      </c>
      <c r="I27" s="115">
        <v>23</v>
      </c>
      <c r="J27" s="116">
        <v>2.0609318996415769</v>
      </c>
    </row>
    <row r="28" spans="1:15" s="110" customFormat="1" ht="24.95" customHeight="1" x14ac:dyDescent="0.2">
      <c r="A28" s="193" t="s">
        <v>163</v>
      </c>
      <c r="B28" s="199" t="s">
        <v>164</v>
      </c>
      <c r="C28" s="113">
        <v>2.6455403240163791</v>
      </c>
      <c r="D28" s="115">
        <v>743</v>
      </c>
      <c r="E28" s="114">
        <v>741</v>
      </c>
      <c r="F28" s="114">
        <v>725</v>
      </c>
      <c r="G28" s="114">
        <v>728</v>
      </c>
      <c r="H28" s="140">
        <v>726</v>
      </c>
      <c r="I28" s="115">
        <v>17</v>
      </c>
      <c r="J28" s="116">
        <v>2.3415977961432506</v>
      </c>
    </row>
    <row r="29" spans="1:15" s="110" customFormat="1" ht="24.95" customHeight="1" x14ac:dyDescent="0.2">
      <c r="A29" s="193">
        <v>86</v>
      </c>
      <c r="B29" s="199" t="s">
        <v>165</v>
      </c>
      <c r="C29" s="113">
        <v>8.00071212390956</v>
      </c>
      <c r="D29" s="115">
        <v>2247</v>
      </c>
      <c r="E29" s="114">
        <v>2239</v>
      </c>
      <c r="F29" s="114">
        <v>2204</v>
      </c>
      <c r="G29" s="114">
        <v>2192</v>
      </c>
      <c r="H29" s="140">
        <v>2185</v>
      </c>
      <c r="I29" s="115">
        <v>62</v>
      </c>
      <c r="J29" s="116">
        <v>2.8375286041189933</v>
      </c>
    </row>
    <row r="30" spans="1:15" s="110" customFormat="1" ht="24.95" customHeight="1" x14ac:dyDescent="0.2">
      <c r="A30" s="193">
        <v>87.88</v>
      </c>
      <c r="B30" s="204" t="s">
        <v>166</v>
      </c>
      <c r="C30" s="113">
        <v>12.006409115186042</v>
      </c>
      <c r="D30" s="115">
        <v>3372</v>
      </c>
      <c r="E30" s="114">
        <v>3369</v>
      </c>
      <c r="F30" s="114">
        <v>3367</v>
      </c>
      <c r="G30" s="114">
        <v>3318</v>
      </c>
      <c r="H30" s="140">
        <v>3298</v>
      </c>
      <c r="I30" s="115">
        <v>74</v>
      </c>
      <c r="J30" s="116">
        <v>2.2437841115827775</v>
      </c>
    </row>
    <row r="31" spans="1:15" s="110" customFormat="1" ht="24.95" customHeight="1" x14ac:dyDescent="0.2">
      <c r="A31" s="193" t="s">
        <v>167</v>
      </c>
      <c r="B31" s="199" t="s">
        <v>168</v>
      </c>
      <c r="C31" s="113">
        <v>1.7696279152572547</v>
      </c>
      <c r="D31" s="115">
        <v>497</v>
      </c>
      <c r="E31" s="114">
        <v>502</v>
      </c>
      <c r="F31" s="114">
        <v>510</v>
      </c>
      <c r="G31" s="114">
        <v>507</v>
      </c>
      <c r="H31" s="140">
        <v>516</v>
      </c>
      <c r="I31" s="115">
        <v>-19</v>
      </c>
      <c r="J31" s="116">
        <v>-3.6821705426356588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58.034538009613669</v>
      </c>
      <c r="D36" s="143">
        <v>16299</v>
      </c>
      <c r="E36" s="144">
        <v>16255</v>
      </c>
      <c r="F36" s="144">
        <v>16293</v>
      </c>
      <c r="G36" s="144">
        <v>16125</v>
      </c>
      <c r="H36" s="145">
        <v>16096</v>
      </c>
      <c r="I36" s="143">
        <v>203</v>
      </c>
      <c r="J36" s="146">
        <v>1.2611829025844929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2020-09-25T11:36:09Z</dcterms:created>
  <dcterms:modified xsi:type="dcterms:W3CDTF">2020-09-28T08:11:36Z</dcterms:modified>
</cp:coreProperties>
</file>