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s="1"/>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I44" i="24"/>
  <c r="F44" i="24"/>
  <c r="C44" i="24"/>
  <c r="M44" i="24" s="1"/>
  <c r="B44" i="24"/>
  <c r="D44" i="24" s="1"/>
  <c r="M43" i="24"/>
  <c r="G43" i="24"/>
  <c r="E43" i="24"/>
  <c r="C43" i="24"/>
  <c r="I43" i="24" s="1"/>
  <c r="B43" i="24"/>
  <c r="J43" i="24" s="1"/>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L57" i="15"/>
  <c r="K57" i="15"/>
  <c r="C38" i="24"/>
  <c r="I38" i="24" s="1"/>
  <c r="C37" i="24"/>
  <c r="C35" i="24"/>
  <c r="C34" i="24"/>
  <c r="C33" i="24"/>
  <c r="C32" i="24"/>
  <c r="C31" i="24"/>
  <c r="C30" i="24"/>
  <c r="G30" i="24" s="1"/>
  <c r="C29" i="24"/>
  <c r="C28" i="24"/>
  <c r="G28" i="24" s="1"/>
  <c r="C27" i="24"/>
  <c r="C26" i="24"/>
  <c r="C25" i="24"/>
  <c r="C24" i="24"/>
  <c r="C23" i="24"/>
  <c r="C22" i="24"/>
  <c r="C21" i="24"/>
  <c r="C20" i="24"/>
  <c r="G20" i="24" s="1"/>
  <c r="C19" i="24"/>
  <c r="C18" i="24"/>
  <c r="C17"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K18" i="24"/>
  <c r="J18" i="24"/>
  <c r="H18" i="24"/>
  <c r="F18" i="24"/>
  <c r="D18" i="24"/>
  <c r="K34" i="24"/>
  <c r="J34" i="24"/>
  <c r="H34" i="24"/>
  <c r="F34" i="24"/>
  <c r="D34" i="24"/>
  <c r="G25" i="24"/>
  <c r="M25" i="24"/>
  <c r="E25" i="24"/>
  <c r="L25" i="24"/>
  <c r="I25" i="24"/>
  <c r="F9" i="24"/>
  <c r="D9" i="24"/>
  <c r="J9" i="24"/>
  <c r="K9" i="24"/>
  <c r="H9" i="24"/>
  <c r="F27" i="24"/>
  <c r="D27" i="24"/>
  <c r="J27" i="24"/>
  <c r="H27" i="24"/>
  <c r="K27" i="24"/>
  <c r="G17" i="24"/>
  <c r="M17" i="24"/>
  <c r="E17" i="24"/>
  <c r="L17" i="24"/>
  <c r="I17" i="24"/>
  <c r="G33" i="24"/>
  <c r="M33" i="24"/>
  <c r="E33" i="24"/>
  <c r="L33" i="24"/>
  <c r="I33" i="24"/>
  <c r="F15" i="24"/>
  <c r="D15" i="24"/>
  <c r="J15" i="24"/>
  <c r="K15" i="24"/>
  <c r="H15" i="24"/>
  <c r="I22" i="24"/>
  <c r="M22" i="24"/>
  <c r="E22" i="24"/>
  <c r="L22" i="24"/>
  <c r="K66" i="24"/>
  <c r="J66" i="24"/>
  <c r="I66" i="24"/>
  <c r="G7" i="24"/>
  <c r="M7" i="24"/>
  <c r="E7" i="24"/>
  <c r="L7" i="24"/>
  <c r="I7" i="24"/>
  <c r="I16" i="24"/>
  <c r="M16" i="24"/>
  <c r="E16" i="24"/>
  <c r="G16" i="24"/>
  <c r="L16" i="24"/>
  <c r="I26" i="24"/>
  <c r="M26" i="24"/>
  <c r="E26" i="24"/>
  <c r="L26" i="24"/>
  <c r="G26" i="24"/>
  <c r="I32" i="24"/>
  <c r="M32" i="24"/>
  <c r="E32" i="24"/>
  <c r="G32" i="24"/>
  <c r="L32" i="24"/>
  <c r="K24" i="24"/>
  <c r="J24" i="24"/>
  <c r="H24" i="24"/>
  <c r="F24" i="24"/>
  <c r="D24" i="24"/>
  <c r="G35" i="24"/>
  <c r="M35" i="24"/>
  <c r="E35" i="24"/>
  <c r="L35" i="24"/>
  <c r="I35" i="24"/>
  <c r="K22" i="24"/>
  <c r="J22" i="24"/>
  <c r="H22" i="24"/>
  <c r="F22" i="24"/>
  <c r="D22" i="24"/>
  <c r="F31" i="24"/>
  <c r="D31" i="24"/>
  <c r="J31" i="24"/>
  <c r="K31" i="24"/>
  <c r="H31" i="24"/>
  <c r="D38" i="24"/>
  <c r="K38" i="24"/>
  <c r="J38" i="24"/>
  <c r="H38" i="24"/>
  <c r="F38" i="24"/>
  <c r="I8" i="24"/>
  <c r="M8" i="24"/>
  <c r="E8" i="24"/>
  <c r="L8" i="24"/>
  <c r="G8" i="24"/>
  <c r="G29" i="24"/>
  <c r="M29" i="24"/>
  <c r="E29" i="24"/>
  <c r="L29" i="24"/>
  <c r="I29" i="24"/>
  <c r="H37" i="24"/>
  <c r="F37" i="24"/>
  <c r="D37" i="24"/>
  <c r="K37" i="24"/>
  <c r="J37" i="24"/>
  <c r="C45" i="24"/>
  <c r="C39" i="24"/>
  <c r="K16" i="24"/>
  <c r="J16" i="24"/>
  <c r="H16" i="24"/>
  <c r="F16" i="24"/>
  <c r="D16" i="24"/>
  <c r="F25" i="24"/>
  <c r="D25" i="24"/>
  <c r="J25" i="24"/>
  <c r="K25" i="24"/>
  <c r="H25" i="24"/>
  <c r="K28" i="24"/>
  <c r="J28" i="24"/>
  <c r="H28" i="24"/>
  <c r="F28" i="24"/>
  <c r="D28" i="24"/>
  <c r="G9" i="24"/>
  <c r="M9" i="24"/>
  <c r="E9" i="24"/>
  <c r="L9" i="24"/>
  <c r="I9" i="24"/>
  <c r="G23" i="24"/>
  <c r="M23" i="24"/>
  <c r="E23" i="24"/>
  <c r="L23" i="24"/>
  <c r="I23" i="24"/>
  <c r="K74" i="24"/>
  <c r="J74" i="24"/>
  <c r="I74" i="24"/>
  <c r="F21" i="24"/>
  <c r="D21" i="24"/>
  <c r="J21" i="24"/>
  <c r="K21" i="24"/>
  <c r="H21" i="24"/>
  <c r="F19" i="24"/>
  <c r="D19" i="24"/>
  <c r="J19" i="24"/>
  <c r="H19" i="24"/>
  <c r="B39" i="24"/>
  <c r="B45" i="24"/>
  <c r="C14" i="24"/>
  <c r="C6" i="24"/>
  <c r="G27" i="24"/>
  <c r="M27" i="24"/>
  <c r="E27" i="24"/>
  <c r="L27" i="24"/>
  <c r="I27" i="24"/>
  <c r="I30" i="24"/>
  <c r="M30" i="24"/>
  <c r="E30" i="24"/>
  <c r="L30" i="24"/>
  <c r="K58" i="24"/>
  <c r="J58" i="24"/>
  <c r="I58" i="24"/>
  <c r="F33" i="24"/>
  <c r="D33" i="24"/>
  <c r="J33" i="24"/>
  <c r="K33" i="24"/>
  <c r="H33" i="24"/>
  <c r="B14" i="24"/>
  <c r="B6" i="24"/>
  <c r="F23" i="24"/>
  <c r="D23" i="24"/>
  <c r="J23" i="24"/>
  <c r="K23" i="24"/>
  <c r="H23" i="24"/>
  <c r="F29" i="24"/>
  <c r="D29" i="24"/>
  <c r="J29" i="24"/>
  <c r="K29" i="24"/>
  <c r="H29" i="24"/>
  <c r="K32" i="24"/>
  <c r="J32" i="24"/>
  <c r="H32" i="24"/>
  <c r="F32" i="24"/>
  <c r="D32" i="24"/>
  <c r="I18" i="24"/>
  <c r="M18" i="24"/>
  <c r="E18" i="24"/>
  <c r="L18" i="24"/>
  <c r="G18" i="24"/>
  <c r="I24" i="24"/>
  <c r="M24" i="24"/>
  <c r="E24" i="24"/>
  <c r="G24" i="24"/>
  <c r="L24" i="24"/>
  <c r="I34" i="24"/>
  <c r="M34" i="24"/>
  <c r="E34" i="24"/>
  <c r="L34" i="24"/>
  <c r="G34" i="24"/>
  <c r="K19" i="24"/>
  <c r="K8" i="24"/>
  <c r="J8" i="24"/>
  <c r="H8" i="24"/>
  <c r="F8" i="24"/>
  <c r="D8" i="24"/>
  <c r="F17" i="24"/>
  <c r="D17" i="24"/>
  <c r="J17" i="24"/>
  <c r="K17" i="24"/>
  <c r="H17" i="24"/>
  <c r="K20" i="24"/>
  <c r="J20" i="24"/>
  <c r="H20" i="24"/>
  <c r="F20" i="24"/>
  <c r="D20" i="24"/>
  <c r="K26" i="24"/>
  <c r="J26" i="24"/>
  <c r="H26" i="24"/>
  <c r="F26" i="24"/>
  <c r="D26" i="24"/>
  <c r="F35" i="24"/>
  <c r="D35" i="24"/>
  <c r="J35" i="24"/>
  <c r="H35" i="24"/>
  <c r="G21" i="24"/>
  <c r="M21" i="24"/>
  <c r="E21" i="24"/>
  <c r="L21" i="24"/>
  <c r="I21" i="24"/>
  <c r="G22" i="24"/>
  <c r="G19" i="24"/>
  <c r="M19" i="24"/>
  <c r="E19" i="24"/>
  <c r="L19" i="24"/>
  <c r="I19" i="24"/>
  <c r="K30" i="24"/>
  <c r="J30" i="24"/>
  <c r="H30" i="24"/>
  <c r="F30" i="24"/>
  <c r="D30" i="24"/>
  <c r="G15" i="24"/>
  <c r="M15" i="24"/>
  <c r="E15" i="24"/>
  <c r="L15" i="24"/>
  <c r="I15" i="24"/>
  <c r="G31" i="24"/>
  <c r="M31" i="24"/>
  <c r="E31" i="24"/>
  <c r="L31" i="24"/>
  <c r="I31" i="24"/>
  <c r="I77" i="24"/>
  <c r="K53" i="24"/>
  <c r="J53" i="24"/>
  <c r="K61" i="24"/>
  <c r="J61" i="24"/>
  <c r="K69" i="24"/>
  <c r="J69" i="24"/>
  <c r="K55" i="24"/>
  <c r="J55" i="24"/>
  <c r="K63" i="24"/>
  <c r="J63" i="24"/>
  <c r="K71" i="24"/>
  <c r="J71" i="24"/>
  <c r="H41" i="24"/>
  <c r="F41" i="24"/>
  <c r="D41" i="24"/>
  <c r="K41" i="24"/>
  <c r="K52" i="24"/>
  <c r="J52" i="24"/>
  <c r="K60" i="24"/>
  <c r="J60" i="24"/>
  <c r="K68" i="24"/>
  <c r="J68" i="24"/>
  <c r="I20" i="24"/>
  <c r="M20" i="24"/>
  <c r="E20" i="24"/>
  <c r="I28" i="24"/>
  <c r="M28" i="24"/>
  <c r="E28" i="24"/>
  <c r="I37" i="24"/>
  <c r="G37" i="24"/>
  <c r="L37" i="24"/>
  <c r="L20" i="24"/>
  <c r="L28" i="24"/>
  <c r="K57" i="24"/>
  <c r="J57" i="24"/>
  <c r="K65" i="24"/>
  <c r="J65" i="24"/>
  <c r="K73" i="24"/>
  <c r="J73" i="24"/>
  <c r="E37" i="24"/>
  <c r="K54" i="24"/>
  <c r="J54" i="24"/>
  <c r="K62" i="24"/>
  <c r="J62" i="24"/>
  <c r="K70" i="24"/>
  <c r="J70" i="24"/>
  <c r="H43" i="24"/>
  <c r="F43" i="24"/>
  <c r="D43" i="24"/>
  <c r="K43" i="24"/>
  <c r="K51" i="24"/>
  <c r="J51" i="24"/>
  <c r="K59" i="24"/>
  <c r="J59" i="24"/>
  <c r="K67" i="24"/>
  <c r="J67" i="24"/>
  <c r="K75" i="24"/>
  <c r="J75" i="24"/>
  <c r="J77" i="24" s="1"/>
  <c r="M38" i="24"/>
  <c r="E38" i="24"/>
  <c r="L38" i="24"/>
  <c r="G38" i="24"/>
  <c r="M37" i="24"/>
  <c r="K56" i="24"/>
  <c r="J56" i="24"/>
  <c r="K64" i="24"/>
  <c r="J64" i="24"/>
  <c r="K72" i="24"/>
  <c r="J72" i="24"/>
  <c r="G40" i="24"/>
  <c r="G42" i="24"/>
  <c r="G44" i="24"/>
  <c r="H40" i="24"/>
  <c r="L41" i="24"/>
  <c r="H42" i="24"/>
  <c r="L43" i="24"/>
  <c r="H44" i="24"/>
  <c r="J40" i="24"/>
  <c r="J42" i="24"/>
  <c r="J44" i="24"/>
  <c r="K44" i="24"/>
  <c r="L40" i="24"/>
  <c r="L42" i="24"/>
  <c r="L44" i="24"/>
  <c r="E40" i="24"/>
  <c r="E42" i="24"/>
  <c r="E44" i="24"/>
  <c r="H39" i="24" l="1"/>
  <c r="F39" i="24"/>
  <c r="D39" i="24"/>
  <c r="K39" i="24"/>
  <c r="J39" i="24"/>
  <c r="K6" i="24"/>
  <c r="J6" i="24"/>
  <c r="H6" i="24"/>
  <c r="F6" i="24"/>
  <c r="D6" i="24"/>
  <c r="K14" i="24"/>
  <c r="J14" i="24"/>
  <c r="H14" i="24"/>
  <c r="F14" i="24"/>
  <c r="D14" i="24"/>
  <c r="I78" i="24"/>
  <c r="I79" i="24"/>
  <c r="I6" i="24"/>
  <c r="M6" i="24"/>
  <c r="E6" i="24"/>
  <c r="L6" i="24"/>
  <c r="G6" i="24"/>
  <c r="I14" i="24"/>
  <c r="M14" i="24"/>
  <c r="E14" i="24"/>
  <c r="L14" i="24"/>
  <c r="G14" i="24"/>
  <c r="J79" i="24"/>
  <c r="J78" i="24"/>
  <c r="I39" i="24"/>
  <c r="G39" i="24"/>
  <c r="L39" i="24"/>
  <c r="M39" i="24"/>
  <c r="E39" i="24"/>
  <c r="K77" i="24"/>
  <c r="H45" i="24"/>
  <c r="F45" i="24"/>
  <c r="D45" i="24"/>
  <c r="K45" i="24"/>
  <c r="J45" i="24"/>
  <c r="I45" i="24"/>
  <c r="G45" i="24"/>
  <c r="M45" i="24"/>
  <c r="E45" i="24"/>
  <c r="L45" i="24"/>
  <c r="I83" i="24" l="1"/>
  <c r="I82" i="24"/>
  <c r="K79" i="24"/>
  <c r="K78" i="24"/>
  <c r="I81" i="24" s="1"/>
</calcChain>
</file>

<file path=xl/sharedStrings.xml><?xml version="1.0" encoding="utf-8"?>
<sst xmlns="http://schemas.openxmlformats.org/spreadsheetml/2006/main" count="1972" uniqueCount="522">
  <si>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</si>
  <si>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</si>
  <si>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</si>
  <si>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</si>
  <si>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</si>
  <si>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</si>
  <si>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</si>
  <si>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</si>
  <si>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</si>
  <si>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</si>
  <si>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</si>
  <si>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</si>
  <si>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</si>
  <si>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Lichtenfels (09478)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</si>
  <si>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</si>
  <si>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</si>
  <si>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</si>
  <si>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</si>
  <si>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</si>
  <si>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</si>
  <si>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</si>
  <si>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</si>
  <si>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</si>
  <si>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</si>
  <si>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</si>
  <si>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</si>
  <si>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</si>
  <si>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</si>
  <si>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</si>
  <si>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</si>
  <si>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</si>
  <si>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</si>
  <si>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</si>
  <si>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</si>
  <si>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</si>
  <si>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</si>
  <si>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</si>
  <si>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</si>
  <si>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</si>
  <si>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</si>
  <si>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</si>
  <si>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</si>
  <si>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</si>
  <si>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</si>
  <si>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</si>
  <si>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</si>
  <si>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</si>
  <si>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</si>
  <si>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</si>
  <si>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</si>
  <si>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</si>
  <si>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</si>
  <si>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</si>
  <si>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</si>
  <si>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</si>
  <si>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</si>
  <si>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</si>
  <si>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</si>
  <si>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</si>
  <si>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</si>
  <si>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</si>
  <si>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</si>
  <si>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</si>
  <si>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</si>
  <si>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</si>
  <si>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</si>
  <si>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</si>
  <si>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</si>
  <si>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</si>
  <si>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</si>
  <si>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</si>
  <si>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</si>
  <si>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</si>
  <si>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</si>
  <si>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</si>
  <si>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</si>
  <si>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</si>
  <si>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</si>
  <si>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</si>
  <si>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</si>
  <si>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</si>
  <si>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</si>
  <si>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</si>
  <si>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</si>
  <si>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</si>
  <si>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</si>
  <si>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</si>
  <si>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</si>
  <si>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</si>
  <si>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</si>
  <si>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</si>
  <si>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</si>
  <si>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Lichtenfels (09478);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</si>
  <si>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</si>
  <si>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</si>
  <si>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</si>
  <si>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</si>
  <si>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</si>
  <si>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</si>
  <si>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</si>
  <si>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</si>
  <si>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</si>
  <si>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</si>
  <si>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</si>
  <si>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</si>
  <si>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</si>
  <si>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</si>
  <si>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</si>
  <si>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</si>
  <si>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</si>
  <si>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</si>
  <si>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</si>
  <si>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</si>
  <si>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</si>
  <si>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</si>
  <si>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</si>
  <si>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</si>
  <si>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</si>
  <si>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</si>
  <si>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</si>
  <si>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</si>
  <si>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</si>
  <si>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</si>
  <si>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</si>
  <si>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</si>
  <si>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</si>
  <si>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</si>
  <si>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</si>
  <si>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</si>
  <si>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</si>
  <si>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</si>
  <si>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</si>
  <si>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</si>
  <si>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</si>
  <si>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</si>
  <si>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</si>
  <si>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</si>
  <si>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</si>
  <si>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</si>
  <si>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</si>
  <si>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</si>
  <si>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</si>
  <si>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</si>
  <si>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</si>
  <si>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</si>
  <si>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</si>
  <si>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</si>
  <si>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</si>
  <si>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</si>
  <si>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</si>
  <si>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</si>
  <si>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</si>
  <si>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</si>
  <si>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</si>
  <si>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</si>
  <si>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</si>
  <si>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</si>
  <si>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</si>
  <si>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</si>
  <si>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</si>
  <si>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</si>
  <si>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</si>
  <si>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</si>
  <si>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</si>
  <si>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</si>
  <si>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</si>
  <si>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</si>
  <si>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</si>
  <si>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</si>
  <si>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</si>
  <si>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</si>
  <si>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</si>
  <si>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</si>
  <si>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</si>
  <si>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</si>
  <si>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</si>
  <si>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</si>
  <si>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</si>
  <si>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</si>
  <si>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</si>
  <si>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</si>
  <si>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</si>
  <si>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</si>
  <si>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Lichtenfels (09478)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</si>
  <si>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</si>
  <si>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</si>
  <si>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</si>
  <si>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</si>
  <si>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</si>
  <si>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</si>
  <si>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</si>
  <si>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</si>
  <si>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</si>
  <si>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</si>
  <si>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</si>
  <si>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</si>
  <si>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</si>
  <si>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</si>
  <si>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</si>
  <si>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</si>
  <si>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</si>
  <si>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</si>
  <si>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</si>
  <si>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</si>
  <si>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</si>
  <si>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</si>
  <si>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</si>
  <si>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</si>
  <si>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</si>
  <si>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</si>
  <si>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</si>
  <si>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</si>
  <si>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</si>
  <si>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</si>
  <si>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</si>
  <si>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</si>
  <si>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</si>
  <si>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</si>
  <si>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</si>
  <si>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</si>
  <si>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</si>
  <si>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</si>
  <si>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</si>
  <si>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</si>
  <si>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</si>
  <si>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</si>
  <si>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</si>
  <si>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</si>
  <si>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</si>
  <si>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</si>
  <si>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</si>
  <si>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</si>
  <si>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</si>
  <si>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</si>
  <si>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</si>
  <si>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</si>
  <si>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</si>
  <si>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</si>
  <si>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</si>
  <si>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</si>
  <si>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</si>
  <si>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</si>
  <si>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</si>
  <si>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</si>
  <si>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</si>
  <si>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</si>
  <si>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</si>
  <si>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</si>
  <si>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</si>
  <si>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</si>
  <si>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</si>
  <si>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</si>
  <si>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</si>
  <si>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</si>
  <si>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</si>
  <si>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</si>
  <si>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</si>
  <si>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</si>
  <si>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</si>
  <si>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</si>
  <si>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</si>
  <si>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</si>
  <si>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</si>
  <si>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</si>
  <si>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</si>
  <si>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</si>
  <si>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</si>
  <si>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</si>
  <si>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</si>
  <si>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</si>
  <si>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</si>
  <si>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</si>
  <si>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</si>
  <si>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</si>
  <si>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</si>
  <si>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</si>
  <si>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</si>
  <si>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</si>
  <si>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</si>
  <si>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</si>
  <si>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</si>
  <si>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</si>
  <si>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</si>
  <si>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</si>
  <si>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</si>
  <si>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</si>
  <si>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</si>
  <si>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</si>
  <si>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</si>
  <si>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</si>
  <si>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</si>
  <si>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</si>
  <si>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</si>
  <si>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</si>
  <si>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</si>
  <si>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</si>
  <si>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</si>
  <si>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</si>
  <si>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</si>
  <si>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</si>
  <si>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</si>
  <si>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</si>
  <si>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</si>
  <si>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</si>
  <si>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</si>
  <si>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</si>
  <si>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</si>
  <si>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</si>
  <si>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</si>
  <si>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</si>
  <si>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</si>
  <si>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</si>
  <si>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</si>
  <si>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</si>
  <si>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</si>
  <si>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</si>
  <si>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</si>
  <si>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</si>
  <si>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</si>
  <si>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</si>
  <si>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</si>
  <si>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</si>
  <si>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</si>
  <si>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</si>
  <si>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</si>
  <si>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</si>
  <si>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</si>
  <si>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</si>
  <si>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</si>
  <si>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</si>
  <si>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</si>
  <si>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</si>
  <si>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</si>
  <si>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</si>
  <si>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</si>
  <si>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</si>
  <si>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</si>
  <si>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</si>
  <si>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</si>
  <si>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</si>
  <si>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</si>
  <si>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</si>
  <si>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</si>
  <si>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</si>
  <si>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</si>
  <si>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</si>
  <si>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</si>
  <si>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</si>
  <si>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</si>
  <si>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</si>
  <si>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</si>
  <si>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</si>
  <si>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</si>
  <si>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</si>
  <si>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</si>
  <si>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</si>
  <si>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</si>
  <si>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</si>
  <si>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</si>
  <si>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</si>
  <si>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</si>
  <si>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</si>
  <si>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</si>
  <si>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</si>
  <si>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</si>
  <si>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</si>
  <si>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</si>
  <si>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</si>
  <si>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</si>
  <si>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</si>
  <si>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</si>
  <si>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</si>
  <si>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</si>
  <si>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Lichtenfels (09478);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</si>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</sst>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{BA111F6A-4018-403B-9C76-4C8D957B4C4B}</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D036-4E6D-83A7-D348CB0F062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{BB75DBC3-2E94-4FF0-8D51-3CCB1026136F}</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036-4E6D-83A7-D348CB0F062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{F17DC7C1-5905-406E-90F9-0804FDA043E6}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036-4E6D-83A7-D348CB0F062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{5F6211DC-3BA2-4AA3-B0AB-00D82014F8A3}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036-4E6D-83A7-D348CB0F062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0.40668775417984637</c:v>
                </c:pt>
                <c:pt idx="1">
                  <c:v>1.0013227114154917</c:v>
                </c:pt>
                <c:pt idx="2">
                  <c:v>1.1186464311118853</c:v>
                </c:pt>
                <c:pt idx="3">
                  <c:v>1.0875687030768</c:v>
                </c:pt>
              </c:numCache>
            </c:numRef>
          </c:val>
          <c:extLst>
            <c:ext xmlns:c16="http://schemas.microsoft.com/office/drawing/2014/chart" uri="{C3380CC4-5D6E-409C-BE32-E72D297353CC}">
              <c16:uniqueId val="{00000004-D036-4E6D-83A7-D348CB0F062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{CD72AAAD-CD41-4843-844B-8489608D5783}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036-4E6D-83A7-D348CB0F062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{B6586095-CAA9-4DCA-B69F-BB1B0FB48A71}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036-4E6D-83A7-D348CB0F062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{9F9EEB8E-2CAA-4FD8-9720-760A1C1EDE16}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036-4E6D-83A7-D348CB0F062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{D774B57C-25FB-434F-BC91-333694915274}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036-4E6D-83A7-D348CB0F06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036-4E6D-83A7-D348CB0F062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036-4E6D-83A7-D348CB0F062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{65BB6F0F-CC8B-41AD-9959-72CC16784C5E}</c15:txfldGUID>
                      <c15:f>Daten_Diagramme!$E$6</c15:f>
                      <c15:dlblFieldTableCache>
                        <c:ptCount val="1"/>
                        <c:pt idx="0">
                          <c:v>1.8</c:v>
                        </c:pt>
                      </c15:dlblFieldTableCache>
                    </c15:dlblFTEntry>
                  </c15:dlblFieldTable>
                  <c15:showDataLabelsRange val="0"/>
                </c:ext>
                <c:ext xmlns:c16="http://schemas.microsoft.com/office/drawing/2014/chart" uri="{C3380CC4-5D6E-409C-BE32-E72D297353CC}">
                  <c16:uniqueId val="{00000000-3B93-45AB-AD77-1F5F63529310}"/>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{9453CBC1-0AC0-4540-9768-A70D02959A1C}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3B93-45AB-AD77-1F5F6352931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{F123DB06-588F-497C-90FF-C57BB3C004DF}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B93-45AB-AD77-1F5F6352931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{A0737BE6-0AA6-4A12-8E7C-40EB4CB9E5A5}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B93-45AB-AD77-1F5F635293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1.7976793593724465</c:v>
                </c:pt>
                <c:pt idx="1">
                  <c:v>-1.8915068707011207</c:v>
                </c:pt>
                <c:pt idx="2">
                  <c:v>-2.7637010795899166</c:v>
                </c:pt>
                <c:pt idx="3">
                  <c:v>-2.8655893304673015</c:v>
                </c:pt>
              </c:numCache>
            </c:numRef>
          </c:val>
          <c:extLst>
            <c:ext xmlns:c16="http://schemas.microsoft.com/office/drawing/2014/chart" uri="{C3380CC4-5D6E-409C-BE32-E72D297353CC}">
              <c16:uniqueId val="{00000004-3B93-45AB-AD77-1F5F6352931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{A88F0DC9-26D6-451A-A871-D53147F5634F}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B93-45AB-AD77-1F5F6352931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{81C17C7B-0D24-4710-9234-1BF73803B8B0}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B93-45AB-AD77-1F5F6352931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{A2D420F4-4032-4E39-8722-75327A57585E}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B93-45AB-AD77-1F5F6352931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{B3FEDB45-4717-400B-8821-A60D1ADC6FCA}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B93-45AB-AD77-1F5F635293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B93-45AB-AD77-1F5F6352931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B93-45AB-AD77-1F5F6352931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{9961DB67-2CFA-4A5F-B960-B24700D8BA17}</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F881-4BA9-A61B-D6D5042CEA80}"/>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{77996955-E4CB-4F85-A7C1-93B689DE15B0}</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F881-4BA9-A61B-D6D5042CEA80}"/>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{5EB0CB05-4A75-402F-8AC4-C561C60140A5}</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F881-4BA9-A61B-D6D5042CEA80}"/>
                </c:ext>
              </c:extLst>
            </c:dLbl>
            <c:dLbl>
              <c:idx val="3"/>
              <c:tx>
                <c:strRef>
                  <c:f>Daten_Diagramme!$D$17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{133EFC2E-32AD-48F5-BF9E-3185A4909929}</c15:txfldGUID>
                      <c15:f>Daten_Diagramme!$D$17</c15:f>
                      <c15:dlblFieldTableCache>
                        <c:ptCount val="1"/>
                        <c:pt idx="0">
                          <c:v>-6.2</c:v>
                        </c:pt>
                      </c15:dlblFieldTableCache>
                    </c15:dlblFTEntry>
                  </c15:dlblFieldTable>
                  <c15:showDataLabelsRange val="0"/>
                </c:ext>
                <c:ext xmlns:c16="http://schemas.microsoft.com/office/drawing/2014/chart" uri="{C3380CC4-5D6E-409C-BE32-E72D297353CC}">
                  <c16:uniqueId val="{00000003-F881-4BA9-A61B-D6D5042CEA80}"/>
                </c:ext>
              </c:extLst>
            </c:dLbl>
            <c:dLbl>
              <c:idx val="4"/>
              <c:tx>
                <c:strRef>
                  <c:f>Daten_Diagramme!$D$18</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{1E75269E-1753-4FF1-87C2-9F292D5659BC}</c15:txfldGUID>
                      <c15:f>Daten_Diagramme!$D$18</c15:f>
                      <c15:dlblFieldTableCache>
                        <c:ptCount val="1"/>
                        <c:pt idx="0">
                          <c:v>-13.3</c:v>
                        </c:pt>
                      </c15:dlblFieldTableCache>
                    </c15:dlblFTEntry>
                  </c15:dlblFieldTable>
                  <c15:showDataLabelsRange val="0"/>
                </c:ext>
                <c:ext xmlns:c16="http://schemas.microsoft.com/office/drawing/2014/chart" uri="{C3380CC4-5D6E-409C-BE32-E72D297353CC}">
                  <c16:uniqueId val="{00000004-F881-4BA9-A61B-D6D5042CEA80}"/>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{2FA46955-042F-4C8B-B25B-E1030DEF92C5}</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F881-4BA9-A61B-D6D5042CEA80}"/>
                </c:ext>
              </c:extLst>
            </c:dLbl>
            <c:dLbl>
              <c:idx val="6"/>
              <c:tx>
                <c:strRef>
                  <c:f>Daten_Diagramme!$D$20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{DCF96BBA-F023-459B-B055-9E67620E72CF}</c15:txfldGUID>
                      <c15:f>Daten_Diagramme!$D$20</c15:f>
                      <c15:dlblFieldTableCache>
                        <c:ptCount val="1"/>
                        <c:pt idx="0">
                          <c:v>-6.9</c:v>
                        </c:pt>
                      </c15:dlblFieldTableCache>
                    </c15:dlblFTEntry>
                  </c15:dlblFieldTable>
                  <c15:showDataLabelsRange val="0"/>
                </c:ext>
                <c:ext xmlns:c16="http://schemas.microsoft.com/office/drawing/2014/chart" uri="{C3380CC4-5D6E-409C-BE32-E72D297353CC}">
                  <c16:uniqueId val="{00000006-F881-4BA9-A61B-D6D5042CEA80}"/>
                </c:ext>
              </c:extLst>
            </c:dLbl>
            <c:dLbl>
              <c:idx val="7"/>
              <c:tx>
                <c:strRef>
                  <c:f>Daten_Diagramme!$D$21</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{FF3365DC-5899-48F0-BF1C-841E20EB5E5F}</c15:txfldGUID>
                      <c15:f>Daten_Diagramme!$D$21</c15:f>
                      <c15:dlblFieldTableCache>
                        <c:ptCount val="1"/>
                        <c:pt idx="0">
                          <c:v>9.2</c:v>
                        </c:pt>
                      </c15:dlblFieldTableCache>
                    </c15:dlblFTEntry>
                  </c15:dlblFieldTable>
                  <c15:showDataLabelsRange val="0"/>
                </c:ext>
                <c:ext xmlns:c16="http://schemas.microsoft.com/office/drawing/2014/chart" uri="{C3380CC4-5D6E-409C-BE32-E72D297353CC}">
                  <c16:uniqueId val="{00000007-F881-4BA9-A61B-D6D5042CEA80}"/>
                </c:ext>
              </c:extLst>
            </c:dLbl>
            <c:dLbl>
              <c:idx val="8"/>
              <c:tx>
                <c:strRef>
                  <c:f>Daten_Diagramme!$D$22</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{9D316E0C-EB3F-4D02-A4EC-A87052CDAAD9}</c15:txfldGUID>
                      <c15:f>Daten_Diagramme!$D$22</c15:f>
                      <c15:dlblFieldTableCache>
                        <c:ptCount val="1"/>
                        <c:pt idx="0">
                          <c:v>5.7</c:v>
                        </c:pt>
                      </c15:dlblFieldTableCache>
                    </c15:dlblFTEntry>
                  </c15:dlblFieldTable>
                  <c15:showDataLabelsRange val="0"/>
                </c:ext>
                <c:ext xmlns:c16="http://schemas.microsoft.com/office/drawing/2014/chart" uri="{C3380CC4-5D6E-409C-BE32-E72D297353CC}">
                  <c16:uniqueId val="{00000008-F881-4BA9-A61B-D6D5042CEA80}"/>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{DDEB3E2E-5CC4-42BA-903E-BBC6DE568C5C}</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F881-4BA9-A61B-D6D5042CEA80}"/>
                </c:ext>
              </c:extLst>
            </c:dLbl>
            <c:dLbl>
              <c:idx val="10"/>
              <c:tx>
                <c:strRef>
                  <c:f>Daten_Diagramme!$D$24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{1EC293BF-C30A-4FAA-A51A-FBA4AC448609}</c15:txfldGUID>
                      <c15:f>Daten_Diagramme!$D$24</c15:f>
                      <c15:dlblFieldTableCache>
                        <c:ptCount val="1"/>
                        <c:pt idx="0">
                          <c:v>0.0</c:v>
                        </c:pt>
                      </c15:dlblFieldTableCache>
                    </c15:dlblFTEntry>
                  </c15:dlblFieldTable>
                  <c15:showDataLabelsRange val="0"/>
                </c:ext>
                <c:ext xmlns:c16="http://schemas.microsoft.com/office/drawing/2014/chart" uri="{C3380CC4-5D6E-409C-BE32-E72D297353CC}">
                  <c16:uniqueId val="{0000000A-F881-4BA9-A61B-D6D5042CEA80}"/>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{87FF1018-1858-48D2-8746-B8C81A31CB33}</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F881-4BA9-A61B-D6D5042CEA80}"/>
                </c:ext>
              </c:extLst>
            </c:dLbl>
            <c:dLbl>
              <c:idx val="12"/>
              <c:tx>
                <c:strRef>
                  <c:f>Daten_Diagramme!$D$26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{2945F49D-3122-490B-BCCB-F2235B3AF85C}</c15:txfldGUID>
                      <c15:f>Daten_Diagramme!$D$26</c15:f>
                      <c15:dlblFieldTableCache>
                        <c:ptCount val="1"/>
                        <c:pt idx="0">
                          <c:v>-4.1</c:v>
                        </c:pt>
                      </c15:dlblFieldTableCache>
                    </c15:dlblFTEntry>
                  </c15:dlblFieldTable>
                  <c15:showDataLabelsRange val="0"/>
                </c:ext>
                <c:ext xmlns:c16="http://schemas.microsoft.com/office/drawing/2014/chart" uri="{C3380CC4-5D6E-409C-BE32-E72D297353CC}">
                  <c16:uniqueId val="{0000000C-F881-4BA9-A61B-D6D5042CEA80}"/>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{FB385C84-4EAC-4DA2-B399-5CFEB8C5F2E8}</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F881-4BA9-A61B-D6D5042CEA80}"/>
                </c:ext>
              </c:extLst>
            </c:dLbl>
            <c:dLbl>
              <c:idx val="14"/>
              <c:tx>
                <c:strRef>
                  <c:f>Daten_Diagramme!$D$28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{7E0CEB7D-3124-483F-91A9-6028281A6285}</c15:txfldGUID>
                      <c15:f>Daten_Diagramme!$D$28</c15:f>
                      <c15:dlblFieldTableCache>
                        <c:ptCount val="1"/>
                        <c:pt idx="0">
                          <c:v>-4.1</c:v>
                        </c:pt>
                      </c15:dlblFieldTableCache>
                    </c15:dlblFTEntry>
                  </c15:dlblFieldTable>
                  <c15:showDataLabelsRange val="0"/>
                </c:ext>
                <c:ext xmlns:c16="http://schemas.microsoft.com/office/drawing/2014/chart" uri="{C3380CC4-5D6E-409C-BE32-E72D297353CC}">
                  <c16:uniqueId val="{0000000E-F881-4BA9-A61B-D6D5042CEA80}"/>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{E58312BA-C0A7-437E-984B-548FF4481AFD}</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F881-4BA9-A61B-D6D5042CEA80}"/>
                </c:ext>
              </c:extLst>
            </c:dLbl>
            <c:dLbl>
              <c:idx val="16"/>
              <c:tx>
                <c:strRef>
                  <c:f>Daten_Diagramme!$D$30</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{8F68084F-3FD8-493B-803D-1F4DC77155B8}</c15:txfldGUID>
                      <c15:f>Daten_Diagramme!$D$30</c15:f>
                      <c15:dlblFieldTableCache>
                        <c:ptCount val="1"/>
                        <c:pt idx="0">
                          <c:v>6.8</c:v>
                        </c:pt>
                      </c15:dlblFieldTableCache>
                    </c15:dlblFTEntry>
                  </c15:dlblFieldTable>
                  <c15:showDataLabelsRange val="0"/>
                </c:ext>
                <c:ext xmlns:c16="http://schemas.microsoft.com/office/drawing/2014/chart" uri="{C3380CC4-5D6E-409C-BE32-E72D297353CC}">
                  <c16:uniqueId val="{00000010-F881-4BA9-A61B-D6D5042CEA80}"/>
                </c:ext>
              </c:extLst>
            </c:dLbl>
            <c:dLbl>
              <c:idx val="17"/>
              <c:tx>
                <c:strRef>
                  <c:f>Daten_Diagramme!$D$31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{52126ADA-EE55-458A-B8F2-E43F00360B7B}</c15:txfldGUID>
                      <c15:f>Daten_Diagramme!$D$31</c15:f>
                      <c15:dlblFieldTableCache>
                        <c:ptCount val="1"/>
                        <c:pt idx="0">
                          <c:v>4.7</c:v>
                        </c:pt>
                      </c15:dlblFieldTableCache>
                    </c15:dlblFTEntry>
                  </c15:dlblFieldTable>
                  <c15:showDataLabelsRange val="0"/>
                </c:ext>
                <c:ext xmlns:c16="http://schemas.microsoft.com/office/drawing/2014/chart" uri="{C3380CC4-5D6E-409C-BE32-E72D297353CC}">
                  <c16:uniqueId val="{00000011-F881-4BA9-A61B-D6D5042CEA80}"/>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{2BBC4727-E4D5-4128-82C9-9750AE96B7B7}</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F881-4BA9-A61B-D6D5042CEA80}"/>
                </c:ext>
              </c:extLst>
            </c:dLbl>
            <c:dLbl>
              <c:idx val="19"/>
              <c:tx>
                <c:strRef>
                  <c:f>Daten_Diagramme!$D$33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{FA33B673-B05A-4590-8D7A-79884C9F8C21}</c15:txfldGUID>
                      <c15:f>Daten_Diagramme!$D$33</c15:f>
                      <c15:dlblFieldTableCache>
                        <c:ptCount val="1"/>
                        <c:pt idx="0">
                          <c:v>2.5</c:v>
                        </c:pt>
                      </c15:dlblFieldTableCache>
                    </c15:dlblFTEntry>
                  </c15:dlblFieldTable>
                  <c15:showDataLabelsRange val="0"/>
                </c:ext>
                <c:ext xmlns:c16="http://schemas.microsoft.com/office/drawing/2014/chart" uri="{C3380CC4-5D6E-409C-BE32-E72D297353CC}">
                  <c16:uniqueId val="{00000013-F881-4BA9-A61B-D6D5042CEA80}"/>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{5869FEBC-8EF2-4F27-AC47-4CB1CAC9F229}</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F881-4BA9-A61B-D6D5042CEA8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{6771F3E0-4CA8-4721-B010-5EA76CE75D23}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881-4BA9-A61B-D6D5042CEA8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{02433357-A00E-4AF6-8751-DCBC2581246F}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881-4BA9-A61B-D6D5042CEA80}"/>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{1555A6D6-EEB3-4784-9A27-5EFE2415A301}</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F881-4BA9-A61B-D6D5042CEA80}"/>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{A2F1C86E-16D1-45BD-B842-8A05B9E0F1EF}</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F881-4BA9-A61B-D6D5042CEA80}"/>
                </c:ext>
              </c:extLst>
            </c:dLbl>
            <c:dLbl>
              <c:idx val="25"/>
              <c:tx>
                <c:strRef>
                  <c:f>Daten_Diagramme!$D$39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{BEEA4DED-B4E8-42E1-A3AF-96DEA4F72BB7}</c15:txfldGUID>
                      <c15:f>Daten_Diagramme!$D$39</c15:f>
                      <c15:dlblFieldTableCache>
                        <c:ptCount val="1"/>
                        <c:pt idx="0">
                          <c:v>2.9</c:v>
                        </c:pt>
                      </c15:dlblFieldTableCache>
                    </c15:dlblFTEntry>
                  </c15:dlblFieldTable>
                  <c15:showDataLabelsRange val="0"/>
                </c:ext>
                <c:ext xmlns:c16="http://schemas.microsoft.com/office/drawing/2014/chart" uri="{C3380CC4-5D6E-409C-BE32-E72D297353CC}">
                  <c16:uniqueId val="{00000019-F881-4BA9-A61B-D6D5042CEA8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{EA27EBB6-B0ED-4B66-A9C8-68728C1776BF}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881-4BA9-A61B-D6D5042CEA8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{0CC3E835-38E3-47FC-9DE4-6787BBA5878E}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881-4BA9-A61B-D6D5042CEA8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{9F24C274-9424-4FAA-8402-354DCA033940}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881-4BA9-A61B-D6D5042CEA8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{08E2E6AD-DF5A-433A-8E22-B8A3305809C1}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881-4BA9-A61B-D6D5042CEA8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{31EFA799-09B5-46E3-AF68-7C2414F6E5EB}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881-4BA9-A61B-D6D5042CEA80}"/>
                </c:ext>
              </c:extLst>
            </c:dLbl>
            <c:dLbl>
              <c:idx val="31"/>
              <c:tx>
                <c:strRef>
                  <c:f>Daten_Diagramme!$D$45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{37E49E56-7756-4A2D-8F19-EDFE16516331}</c15:txfldGUID>
                      <c15:f>Daten_Diagramme!$D$45</c15:f>
                      <c15:dlblFieldTableCache>
                        <c:ptCount val="1"/>
                        <c:pt idx="0">
                          <c:v>2.9</c:v>
                        </c:pt>
                      </c15:dlblFieldTableCache>
                    </c15:dlblFTEntry>
                  </c15:dlblFieldTable>
                  <c15:showDataLabelsRange val="0"/>
                </c:ext>
                <c:ext xmlns:c16="http://schemas.microsoft.com/office/drawing/2014/chart" uri="{C3380CC4-5D6E-409C-BE32-E72D297353CC}">
                  <c16:uniqueId val="{0000001F-F881-4BA9-A61B-D6D5042CEA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0.40668775417984637</c:v>
                </c:pt>
                <c:pt idx="1">
                  <c:v>0</c:v>
                </c:pt>
                <c:pt idx="2">
                  <c:v>0</c:v>
                </c:pt>
                <c:pt idx="3">
                  <c:v>-6.2396282774643215</c:v>
                </c:pt>
                <c:pt idx="4">
                  <c:v>-13.268465280849181</c:v>
                </c:pt>
                <c:pt idx="5">
                  <c:v>0.83873427373236753</c:v>
                </c:pt>
                <c:pt idx="6">
                  <c:v>-6.8832731648616123</c:v>
                </c:pt>
                <c:pt idx="7">
                  <c:v>9.1642651296829971</c:v>
                </c:pt>
                <c:pt idx="8">
                  <c:v>5.7417245606865546</c:v>
                </c:pt>
                <c:pt idx="9">
                  <c:v>1.7479300827966882</c:v>
                </c:pt>
                <c:pt idx="10">
                  <c:v>0</c:v>
                </c:pt>
                <c:pt idx="11">
                  <c:v>0</c:v>
                </c:pt>
                <c:pt idx="12">
                  <c:v>-4.0707964601769913</c:v>
                </c:pt>
                <c:pt idx="13">
                  <c:v>3.742690058479532</c:v>
                </c:pt>
                <c:pt idx="14">
                  <c:v>-4.1338582677165352</c:v>
                </c:pt>
                <c:pt idx="15">
                  <c:v>0</c:v>
                </c:pt>
                <c:pt idx="16">
                  <c:v>6.7796610169491522</c:v>
                </c:pt>
                <c:pt idx="17">
                  <c:v>4.6728971962616823</c:v>
                </c:pt>
                <c:pt idx="18">
                  <c:v>2.0889487870619945</c:v>
                </c:pt>
                <c:pt idx="19">
                  <c:v>2.5080906148867315</c:v>
                </c:pt>
                <c:pt idx="20">
                  <c:v>1.4836795252225519</c:v>
                </c:pt>
                <c:pt idx="21">
                  <c:v>0</c:v>
                </c:pt>
                <c:pt idx="23">
                  <c:v>0</c:v>
                </c:pt>
                <c:pt idx="24">
                  <c:v>0</c:v>
                </c:pt>
                <c:pt idx="25">
                  <c:v>2.9376736800317587</c:v>
                </c:pt>
              </c:numCache>
            </c:numRef>
          </c:val>
          <c:extLst>
            <c:ext xmlns:c16="http://schemas.microsoft.com/office/drawing/2014/chart" uri="{C3380CC4-5D6E-409C-BE32-E72D297353CC}">
              <c16:uniqueId val="{00000020-F881-4BA9-A61B-D6D5042CEA8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{82B4C60E-4539-4B45-872E-3CFC54299B54}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881-4BA9-A61B-D6D5042CEA8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{724296EC-B6B5-44CF-A72D-AEC74B8AE428}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881-4BA9-A61B-D6D5042CEA8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{E86CD19B-E2D2-4809-8E66-AA1178EA3522}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881-4BA9-A61B-D6D5042CEA8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{69DF5D5A-F09D-4A61-B414-96C030EACFD0}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881-4BA9-A61B-D6D5042CEA8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{12F7981D-3E40-4B77-898A-6DA07A1F9928}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881-4BA9-A61B-D6D5042CEA8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{6E404A65-C66E-43C7-A970-BC425042518B}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881-4BA9-A61B-D6D5042CEA8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{64569F0C-2702-4B49-A620-B07BEE728284}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881-4BA9-A61B-D6D5042CEA8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{43969B0D-B28A-48A7-A326-1131814244AC}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881-4BA9-A61B-D6D5042CEA8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{A157BBF2-E0F9-4992-9DE4-BFE5023153A5}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881-4BA9-A61B-D6D5042CEA8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{98A013D0-9FB3-4A01-B304-F75ED29016BB}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881-4BA9-A61B-D6D5042CEA8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{4DC62556-2D84-4F6C-AEFE-E60C52C88585}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881-4BA9-A61B-D6D5042CEA8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{2FD3EFEE-8E80-4E39-9843-45873998E0CE}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881-4BA9-A61B-D6D5042CEA8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{699FB4CD-CCEE-4142-9012-83B7D42D57D2}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881-4BA9-A61B-D6D5042CEA8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{D7360FF8-0BB1-4609-AB99-3F0B07780CA4}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881-4BA9-A61B-D6D5042CEA8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{D69BA78E-4D15-4C7D-B843-836B7E276B7F}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881-4BA9-A61B-D6D5042CEA8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{6DDC55C7-2302-4574-8145-01B767E4038D}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881-4BA9-A61B-D6D5042CEA8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{0C6170DF-D8C2-46DD-B36D-4995CC4BE82C}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881-4BA9-A61B-D6D5042CEA8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{ED919F6F-D6AF-48A4-B709-533BFCB34B62}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881-4BA9-A61B-D6D5042CEA8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{A23909B8-6A2C-44D3-B45C-C3E8D3E2D3FB}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881-4BA9-A61B-D6D5042CEA8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{1C4340ED-2CB7-4619-86D0-CC4022B5EDCA}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881-4BA9-A61B-D6D5042CEA8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{FF57E0C8-0C0F-4FE7-8E05-F352102E40F8}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881-4BA9-A61B-D6D5042CEA8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{F4C3D605-3A97-4A9F-B73D-69D7B0D32C21}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881-4BA9-A61B-D6D5042CEA8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{9A92594E-5CC8-415D-AEE6-BCDFB16FE7C1}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881-4BA9-A61B-D6D5042CEA8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{C19BAE3C-C8BB-4FB8-982C-7397421262EF}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881-4BA9-A61B-D6D5042CEA8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{1B2062C7-D304-43FA-8742-FFC3D10B1053}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881-4BA9-A61B-D6D5042CEA8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{15CCAA1C-64F1-47B9-A4FD-A0EAC383B8F7}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881-4BA9-A61B-D6D5042CEA8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{5359645A-024E-4CCF-AA47-636652B00379}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881-4BA9-A61B-D6D5042CEA8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{9A84D2F5-A239-4E65-A89D-84F9BC2E407B}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881-4BA9-A61B-D6D5042CEA8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{31F6BDFF-4782-41C7-8FA7-F3C6A3E5B770}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881-4BA9-A61B-D6D5042CEA8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{18EC6993-81C9-413B-8D2F-E802F5F1C42C}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881-4BA9-A61B-D6D5042CEA8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{D7A389F3-6C72-477B-AD14-75C6F8E317A9}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881-4BA9-A61B-D6D5042CEA8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{FA6AE140-4215-4FAF-A93D-9CB75C853313}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881-4BA9-A61B-D6D5042CEA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F881-4BA9-A61B-D6D5042CEA8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F881-4BA9-A61B-D6D5042CEA8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{8E5202CA-EEE5-4D98-9299-4513998E70E9}</c15:txfldGUID>
                      <c15:f>Daten_Diagramme!$E$14</c15:f>
                      <c15:dlblFieldTableCache>
                        <c:ptCount val="1"/>
                        <c:pt idx="0">
                          <c:v>1.8</c:v>
                        </c:pt>
                      </c15:dlblFieldTableCache>
                    </c15:dlblFTEntry>
                  </c15:dlblFieldTable>
                  <c15:showDataLabelsRange val="0"/>
                </c:ext>
                <c:ext xmlns:c16="http://schemas.microsoft.com/office/drawing/2014/chart" uri="{C3380CC4-5D6E-409C-BE32-E72D297353CC}">
                  <c16:uniqueId val="{00000000-02D6-40F5-9CE4-F5186001DA23}"/>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{2C378332-910B-43A6-932D-B53DEF328457}</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02D6-40F5-9CE4-F5186001DA23}"/>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{EC2C4805-AECF-468A-ABE8-2CBC3856B282}</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02D6-40F5-9CE4-F5186001DA23}"/>
                </c:ext>
              </c:extLst>
            </c:dLbl>
            <c:dLbl>
              <c:idx val="3"/>
              <c:tx>
                <c:strRef>
                  <c:f>Daten_Diagramme!$E$17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{4869522A-668C-4E5F-BF0E-FD0599F186B3}</c15:txfldGUID>
                      <c15:f>Daten_Diagramme!$E$17</c15:f>
                      <c15:dlblFieldTableCache>
                        <c:ptCount val="1"/>
                        <c:pt idx="0">
                          <c:v>-7.0</c:v>
                        </c:pt>
                      </c15:dlblFieldTableCache>
                    </c15:dlblFTEntry>
                  </c15:dlblFieldTable>
                  <c15:showDataLabelsRange val="0"/>
                </c:ext>
                <c:ext xmlns:c16="http://schemas.microsoft.com/office/drawing/2014/chart" uri="{C3380CC4-5D6E-409C-BE32-E72D297353CC}">
                  <c16:uniqueId val="{00000003-02D6-40F5-9CE4-F5186001DA23}"/>
                </c:ext>
              </c:extLst>
            </c:dLbl>
            <c:dLbl>
              <c:idx val="4"/>
              <c:tx>
                <c:strRef>
                  <c:f>Daten_Diagramme!$E$18</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{57BD7A18-A803-4685-BE47-DBE329C82C48}</c15:txfldGUID>
                      <c15:f>Daten_Diagramme!$E$18</c15:f>
                      <c15:dlblFieldTableCache>
                        <c:ptCount val="1"/>
                        <c:pt idx="0">
                          <c:v>-11.0</c:v>
                        </c:pt>
                      </c15:dlblFieldTableCache>
                    </c15:dlblFTEntry>
                  </c15:dlblFieldTable>
                  <c15:showDataLabelsRange val="0"/>
                </c:ext>
                <c:ext xmlns:c16="http://schemas.microsoft.com/office/drawing/2014/chart" uri="{C3380CC4-5D6E-409C-BE32-E72D297353CC}">
                  <c16:uniqueId val="{00000004-02D6-40F5-9CE4-F5186001DA23}"/>
                </c:ext>
              </c:extLst>
            </c:dLbl>
            <c:dLbl>
              <c:idx val="5"/>
              <c:tx>
                <c:strRef>
                  <c:f>Daten_Diagramme!$E$19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{393C8413-DD56-4ED7-835D-13526206C5F3}</c15:txfldGUID>
                      <c15:f>Daten_Diagramme!$E$19</c15:f>
                      <c15:dlblFieldTableCache>
                        <c:ptCount val="1"/>
                        <c:pt idx="0">
                          <c:v>0.0</c:v>
                        </c:pt>
                      </c15:dlblFieldTableCache>
                    </c15:dlblFTEntry>
                  </c15:dlblFieldTable>
                  <c15:showDataLabelsRange val="0"/>
                </c:ext>
                <c:ext xmlns:c16="http://schemas.microsoft.com/office/drawing/2014/chart" uri="{C3380CC4-5D6E-409C-BE32-E72D297353CC}">
                  <c16:uniqueId val="{00000005-02D6-40F5-9CE4-F5186001DA23}"/>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{BF3C4E84-2C78-4CCC-8017-AC455873E186}</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02D6-40F5-9CE4-F5186001DA23}"/>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{A1FBCE38-5764-481F-9F76-B7E8E9CEAE41}</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02D6-40F5-9CE4-F5186001DA23}"/>
                </c:ext>
              </c:extLst>
            </c:dLbl>
            <c:dLbl>
              <c:idx val="8"/>
              <c:tx>
                <c:strRef>
                  <c:f>Daten_Diagramme!$E$22</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{CA26641C-E204-4645-BB80-A1D95F0A8B7F}</c15:txfldGUID>
                      <c15:f>Daten_Diagramme!$E$22</c15:f>
                      <c15:dlblFieldTableCache>
                        <c:ptCount val="1"/>
                        <c:pt idx="0">
                          <c:v>14.7</c:v>
                        </c:pt>
                      </c15:dlblFieldTableCache>
                    </c15:dlblFTEntry>
                  </c15:dlblFieldTable>
                  <c15:showDataLabelsRange val="0"/>
                </c:ext>
                <c:ext xmlns:c16="http://schemas.microsoft.com/office/drawing/2014/chart" uri="{C3380CC4-5D6E-409C-BE32-E72D297353CC}">
                  <c16:uniqueId val="{00000008-02D6-40F5-9CE4-F5186001DA23}"/>
                </c:ext>
              </c:extLst>
            </c:dLbl>
            <c:dLbl>
              <c:idx val="9"/>
              <c:tx>
                <c:strRef>
                  <c:f>Daten_Diagramme!$E$23</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{D5EDE175-CACA-4AD3-B4F9-0006E5FE7579}</c15:txfldGUID>
                      <c15:f>Daten_Diagramme!$E$23</c15:f>
                      <c15:dlblFieldTableCache>
                        <c:ptCount val="1"/>
                        <c:pt idx="0">
                          <c:v>8.3</c:v>
                        </c:pt>
                      </c15:dlblFieldTableCache>
                    </c15:dlblFTEntry>
                  </c15:dlblFieldTable>
                  <c15:showDataLabelsRange val="0"/>
                </c:ext>
                <c:ext xmlns:c16="http://schemas.microsoft.com/office/drawing/2014/chart" uri="{C3380CC4-5D6E-409C-BE32-E72D297353CC}">
                  <c16:uniqueId val="{00000009-02D6-40F5-9CE4-F5186001DA23}"/>
                </c:ext>
              </c:extLst>
            </c:dLbl>
            <c:dLbl>
              <c:idx val="10"/>
              <c:tx>
                <c:strRef>
                  <c:f>Daten_Diagramme!$E$24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{DC629965-E810-4B53-ADD6-7D615FD202D0}</c15:txfldGUID>
                      <c15:f>Daten_Diagramme!$E$24</c15:f>
                      <c15:dlblFieldTableCache>
                        <c:ptCount val="1"/>
                        <c:pt idx="0">
                          <c:v>-5.8</c:v>
                        </c:pt>
                      </c15:dlblFieldTableCache>
                    </c15:dlblFTEntry>
                  </c15:dlblFieldTable>
                  <c15:showDataLabelsRange val="0"/>
                </c:ext>
                <c:ext xmlns:c16="http://schemas.microsoft.com/office/drawing/2014/chart" uri="{C3380CC4-5D6E-409C-BE32-E72D297353CC}">
                  <c16:uniqueId val="{0000000A-02D6-40F5-9CE4-F5186001DA23}"/>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{B8720AE9-6151-45D4-B827-7BD3B81ED846}</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02D6-40F5-9CE4-F5186001DA23}"/>
                </c:ext>
              </c:extLst>
            </c:dLbl>
            <c:dLbl>
              <c:idx val="12"/>
              <c:tx>
                <c:strRef>
                  <c:f>Daten_Diagramme!$E$26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{97B78E70-3B77-48B7-B038-BF314F7D700B}</c15:txfldGUID>
                      <c15:f>Daten_Diagramme!$E$26</c15:f>
                      <c15:dlblFieldTableCache>
                        <c:ptCount val="1"/>
                        <c:pt idx="0">
                          <c:v>-3.6</c:v>
                        </c:pt>
                      </c15:dlblFieldTableCache>
                    </c15:dlblFTEntry>
                  </c15:dlblFieldTable>
                  <c15:showDataLabelsRange val="0"/>
                </c:ext>
                <c:ext xmlns:c16="http://schemas.microsoft.com/office/drawing/2014/chart" uri="{C3380CC4-5D6E-409C-BE32-E72D297353CC}">
                  <c16:uniqueId val="{0000000C-02D6-40F5-9CE4-F5186001DA23}"/>
                </c:ext>
              </c:extLst>
            </c:dLbl>
            <c:dLbl>
              <c:idx val="13"/>
              <c:tx>
                <c:strRef>
                  <c:f>Daten_Diagramme!$E$27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{8E8F4FFA-E080-49AF-A63F-F5D4B14FBBF2}</c15:txfldGUID>
                      <c15:f>Daten_Diagramme!$E$27</c15:f>
                      <c15:dlblFieldTableCache>
                        <c:ptCount val="1"/>
                        <c:pt idx="0">
                          <c:v>3.5</c:v>
                        </c:pt>
                      </c15:dlblFieldTableCache>
                    </c15:dlblFTEntry>
                  </c15:dlblFieldTable>
                  <c15:showDataLabelsRange val="0"/>
                </c:ext>
                <c:ext xmlns:c16="http://schemas.microsoft.com/office/drawing/2014/chart" uri="{C3380CC4-5D6E-409C-BE32-E72D297353CC}">
                  <c16:uniqueId val="{0000000D-02D6-40F5-9CE4-F5186001DA23}"/>
                </c:ext>
              </c:extLst>
            </c:dLbl>
            <c:dLbl>
              <c:idx val="14"/>
              <c:tx>
                <c:strRef>
                  <c:f>Daten_Diagramme!$E$28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{468E197E-8353-443B-834E-B75EC954C42D}</c15:txfldGUID>
                      <c15:f>Daten_Diagramme!$E$28</c15:f>
                      <c15:dlblFieldTableCache>
                        <c:ptCount val="1"/>
                        <c:pt idx="0">
                          <c:v>-1.9</c:v>
                        </c:pt>
                      </c15:dlblFieldTableCache>
                    </c15:dlblFTEntry>
                  </c15:dlblFieldTable>
                  <c15:showDataLabelsRange val="0"/>
                </c:ext>
                <c:ext xmlns:c16="http://schemas.microsoft.com/office/drawing/2014/chart" uri="{C3380CC4-5D6E-409C-BE32-E72D297353CC}">
                  <c16:uniqueId val="{0000000E-02D6-40F5-9CE4-F5186001DA23}"/>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{3EEF59AE-D857-4842-97CF-9A02AAF3526C}</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02D6-40F5-9CE4-F5186001DA23}"/>
                </c:ext>
              </c:extLst>
            </c:dLbl>
            <c:dLbl>
              <c:idx val="16"/>
              <c:tx>
                <c:strRef>
                  <c:f>Daten_Diagramme!$E$30</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{D8729A67-3BEB-4ECF-900A-5262FA8E62B9}</c15:txfldGUID>
                      <c15:f>Daten_Diagramme!$E$30</c15:f>
                      <c15:dlblFieldTableCache>
                        <c:ptCount val="1"/>
                        <c:pt idx="0">
                          <c:v>-6.5</c:v>
                        </c:pt>
                      </c15:dlblFieldTableCache>
                    </c15:dlblFTEntry>
                  </c15:dlblFieldTable>
                  <c15:showDataLabelsRange val="0"/>
                </c:ext>
                <c:ext xmlns:c16="http://schemas.microsoft.com/office/drawing/2014/chart" uri="{C3380CC4-5D6E-409C-BE32-E72D297353CC}">
                  <c16:uniqueId val="{00000010-02D6-40F5-9CE4-F5186001DA23}"/>
                </c:ext>
              </c:extLst>
            </c:dLbl>
            <c:dLbl>
              <c:idx val="17"/>
              <c:tx>
                <c:strRef>
                  <c:f>Daten_Diagramme!$E$31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{B1E5FD18-A590-4203-B02E-6C0200690A98}</c15:txfldGUID>
                      <c15:f>Daten_Diagramme!$E$31</c15:f>
                      <c15:dlblFieldTableCache>
                        <c:ptCount val="1"/>
                        <c:pt idx="0">
                          <c:v>-7.0</c:v>
                        </c:pt>
                      </c15:dlblFieldTableCache>
                    </c15:dlblFTEntry>
                  </c15:dlblFieldTable>
                  <c15:showDataLabelsRange val="0"/>
                </c:ext>
                <c:ext xmlns:c16="http://schemas.microsoft.com/office/drawing/2014/chart" uri="{C3380CC4-5D6E-409C-BE32-E72D297353CC}">
                  <c16:uniqueId val="{00000011-02D6-40F5-9CE4-F5186001DA23}"/>
                </c:ext>
              </c:extLst>
            </c:dLbl>
            <c:dLbl>
              <c:idx val="18"/>
              <c:tx>
                <c:strRef>
                  <c:f>Daten_Diagramme!$E$32</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{1C451645-CBD5-420D-8E2E-1F0B6B0DF8AB}</c15:txfldGUID>
                      <c15:f>Daten_Diagramme!$E$32</c15:f>
                      <c15:dlblFieldTableCache>
                        <c:ptCount val="1"/>
                        <c:pt idx="0">
                          <c:v>-5.9</c:v>
                        </c:pt>
                      </c15:dlblFieldTableCache>
                    </c15:dlblFTEntry>
                  </c15:dlblFieldTable>
                  <c15:showDataLabelsRange val="0"/>
                </c:ext>
                <c:ext xmlns:c16="http://schemas.microsoft.com/office/drawing/2014/chart" uri="{C3380CC4-5D6E-409C-BE32-E72D297353CC}">
                  <c16:uniqueId val="{00000012-02D6-40F5-9CE4-F5186001DA23}"/>
                </c:ext>
              </c:extLst>
            </c:dLbl>
            <c:dLbl>
              <c:idx val="19"/>
              <c:tx>
                <c:strRef>
                  <c:f>Daten_Diagramme!$E$33</c:f>
                  <c:strCache>
                    <c:ptCount val="1"/>
                    <c:pt idx="0">
                      <c:v>25.3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{7BB7ABEE-812E-4EDD-9593-12D9CD93B740}</c15:txfldGUID>
                      <c15:f>Daten_Diagramme!$E$33</c15:f>
                      <c15:dlblFieldTableCache>
                        <c:ptCount val="1"/>
                        <c:pt idx="0">
                          <c:v>25.3</c:v>
                        </c:pt>
                      </c15:dlblFieldTableCache>
                    </c15:dlblFTEntry>
                  </c15:dlblFieldTable>
                  <c15:showDataLabelsRange val="0"/>
                </c:ext>
                <c:ext xmlns:c16="http://schemas.microsoft.com/office/drawing/2014/chart" uri="{C3380CC4-5D6E-409C-BE32-E72D297353CC}">
                  <c16:uniqueId val="{00000013-02D6-40F5-9CE4-F5186001DA23}"/>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{C148BE77-2B33-4C8A-82E9-5358F7233F23}</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02D6-40F5-9CE4-F5186001DA2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{1843E359-6EBE-42A3-9262-B054DFE39C14}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2D6-40F5-9CE4-F5186001DA2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{F8C33C05-5218-4E85-9ADA-A5F99C6EA999}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2D6-40F5-9CE4-F5186001DA23}"/>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{2271F12D-308D-4B42-A6CD-0A9B1918715E}</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02D6-40F5-9CE4-F5186001DA23}"/>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{206694E5-67FF-4F5E-9FEF-80F08C723178}</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02D6-40F5-9CE4-F5186001DA23}"/>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{868CFAB5-E53D-44E7-B944-D9792C93BBC1}</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02D6-40F5-9CE4-F5186001DA2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{AC991B90-D2CE-4C44-BCC2-DD4EF4FE6E85}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2D6-40F5-9CE4-F5186001DA2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{E184882B-EFFE-4FE7-9744-5A6DCD0A74A8}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2D6-40F5-9CE4-F5186001DA2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{422E9754-86AC-4D4D-AD91-1B6F4873D07E}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2D6-40F5-9CE4-F5186001DA2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{6819BEED-AD62-40D2-A904-53CD41EEC596}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2D6-40F5-9CE4-F5186001DA2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{E226D5A1-1FCE-4672-A2C7-FBBA823B8D20}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2D6-40F5-9CE4-F5186001DA23}"/>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{6A20C91B-4436-4964-94D3-8A666906EA64}</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02D6-40F5-9CE4-F5186001DA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1.7976793593724465</c:v>
                </c:pt>
                <c:pt idx="1">
                  <c:v>0</c:v>
                </c:pt>
                <c:pt idx="2">
                  <c:v>0</c:v>
                </c:pt>
                <c:pt idx="3">
                  <c:v>-6.9730586370839935</c:v>
                </c:pt>
                <c:pt idx="4">
                  <c:v>-11.027568922305765</c:v>
                </c:pt>
                <c:pt idx="5">
                  <c:v>0</c:v>
                </c:pt>
                <c:pt idx="6">
                  <c:v>0</c:v>
                </c:pt>
                <c:pt idx="7">
                  <c:v>0</c:v>
                </c:pt>
                <c:pt idx="8">
                  <c:v>14.708603145235893</c:v>
                </c:pt>
                <c:pt idx="9">
                  <c:v>8.2781456953642376</c:v>
                </c:pt>
                <c:pt idx="10">
                  <c:v>-5.7945566286215975</c:v>
                </c:pt>
                <c:pt idx="11">
                  <c:v>0</c:v>
                </c:pt>
                <c:pt idx="12">
                  <c:v>-3.5714285714285716</c:v>
                </c:pt>
                <c:pt idx="13">
                  <c:v>3.5264483627204029</c:v>
                </c:pt>
                <c:pt idx="14">
                  <c:v>-1.909307875894988</c:v>
                </c:pt>
                <c:pt idx="15">
                  <c:v>0</c:v>
                </c:pt>
                <c:pt idx="16">
                  <c:v>-6.4748201438848918</c:v>
                </c:pt>
                <c:pt idx="17">
                  <c:v>-6.9767441860465116</c:v>
                </c:pt>
                <c:pt idx="18">
                  <c:v>-5.868544600938967</c:v>
                </c:pt>
                <c:pt idx="19">
                  <c:v>25.280898876404493</c:v>
                </c:pt>
                <c:pt idx="20">
                  <c:v>-2.0086083213773316</c:v>
                </c:pt>
                <c:pt idx="21">
                  <c:v>0</c:v>
                </c:pt>
                <c:pt idx="23">
                  <c:v>0</c:v>
                </c:pt>
                <c:pt idx="24">
                  <c:v>0</c:v>
                </c:pt>
                <c:pt idx="25">
                  <c:v>2.2174674187901187</c:v>
                </c:pt>
              </c:numCache>
            </c:numRef>
          </c:val>
          <c:extLst>
            <c:ext xmlns:c16="http://schemas.microsoft.com/office/drawing/2014/chart" uri="{C3380CC4-5D6E-409C-BE32-E72D297353CC}">
              <c16:uniqueId val="{00000020-02D6-40F5-9CE4-F5186001DA2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{A9416B62-22B7-4DF1-851D-C6733CBA5A4A}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2D6-40F5-9CE4-F5186001DA2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{06F871C2-D433-4204-9313-846F63B9D021}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2D6-40F5-9CE4-F5186001DA2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{B488BA83-1EB5-479F-AD9C-5C2A07CEA6D5}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2D6-40F5-9CE4-F5186001DA2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{46C36AF3-0EE4-4723-9186-AF7F7DF41D55}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2D6-40F5-9CE4-F5186001DA2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{6E6DC028-773A-4F3C-B423-A499F30DBD4A}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2D6-40F5-9CE4-F5186001DA2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{6966C6CD-C4B7-4EEB-8760-B08E269D1381}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2D6-40F5-9CE4-F5186001DA2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{AFFA3B61-8C1B-494C-911C-EFE6063B0E5C}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2D6-40F5-9CE4-F5186001DA2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{60C5FBCD-CEF1-44DB-9ACE-E404ECE6E16E}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2D6-40F5-9CE4-F5186001DA2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{FF503CAC-2D2D-4C5F-AE4A-E8FB5EDD650C}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2D6-40F5-9CE4-F5186001DA2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{D81D31EA-790B-4829-A1FD-F7AAB0563D80}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2D6-40F5-9CE4-F5186001DA2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{1CD1110D-DD4F-4BDF-B386-E1D083BDB10D}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2D6-40F5-9CE4-F5186001DA2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{EC49A962-ADE2-4AAD-9ABF-91B3CD923C55}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2D6-40F5-9CE4-F5186001DA2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{C2F6CF7D-5BC6-407A-BE0E-16D8A09A2485}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2D6-40F5-9CE4-F5186001DA2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{833AFA91-52C7-4ED6-8D58-CADEC9B7D0F7}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2D6-40F5-9CE4-F5186001DA2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{4AEF736C-4FAF-4EEA-AB55-857F2D313347}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2D6-40F5-9CE4-F5186001DA2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{438FD4A0-B98E-4289-80E5-20F62DE649DF}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2D6-40F5-9CE4-F5186001DA2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{7D73F364-42A4-40D4-AA2D-22F543CD8A87}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2D6-40F5-9CE4-F5186001DA2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{928543B3-F986-4EB8-B976-46C94AB282F7}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2D6-40F5-9CE4-F5186001DA2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{6819F15D-50E0-44A5-8D8F-8587D1B22767}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2D6-40F5-9CE4-F5186001DA2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{83D598E3-76D4-4EAF-848A-D8804EBF4F75}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2D6-40F5-9CE4-F5186001DA2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{02F16AE0-0000-4FBD-8E91-6CDE8CE13AAE}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2D6-40F5-9CE4-F5186001DA2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{CA026311-4F35-4888-9395-FF2D31258CF8}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2D6-40F5-9CE4-F5186001DA2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{640A12B5-74B9-4BD0-A67E-0841E9F0627A}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2D6-40F5-9CE4-F5186001DA2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{0BB49E1C-1CCD-4207-A8D8-FAB21D790D58}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2D6-40F5-9CE4-F5186001DA2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{B82FBAD4-06A7-47D9-A2F5-C516564442C9}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2D6-40F5-9CE4-F5186001DA2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{916118FA-AACB-41D9-BF0E-7DBE2E0C1FF1}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2D6-40F5-9CE4-F5186001DA2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{CAF01B3A-4E94-420C-A6BA-392DA786CA15}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2D6-40F5-9CE4-F5186001DA2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{44FFDA89-A6C4-4E35-9577-858537F96732}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2D6-40F5-9CE4-F5186001DA2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{E668D2E3-A16D-4CB8-882C-22B2C99FC772}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2D6-40F5-9CE4-F5186001DA2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{6B89EA6C-9321-4C11-8331-8D94309D856C}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2D6-40F5-9CE4-F5186001DA2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{6AE644D4-BBEB-49F9-B899-4117ACF19FF5}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2D6-40F5-9CE4-F5186001DA2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{93225A7E-91E3-4857-882E-09D0DC28680D}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2D6-40F5-9CE4-F5186001DA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02D6-40F5-9CE4-F5186001DA2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02D6-40F5-9CE4-F5186001DA2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{9D4D4003-73E6-4776-A42B-F74DC1BEC2FC}</c15:txfldGUID>
                      <c15:f>Diagramm!$I$46</c15:f>
                      <c15:dlblFieldTableCache>
                        <c:ptCount val="1"/>
                      </c15:dlblFieldTableCache>
                    </c15:dlblFTEntry>
                  </c15:dlblFieldTable>
                  <c15:showDataLabelsRange val="0"/>
                </c:ext>
                <c:ext xmlns:c16="http://schemas.microsoft.com/office/drawing/2014/chart" uri="{C3380CC4-5D6E-409C-BE32-E72D297353CC}">
                  <c16:uniqueId val="{00000000-FCC5-476E-B10D-0417359A079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{CDD0E736-5D20-4A17-9A1F-1E27F4FBEB88}</c15:txfldGUID>
                      <c15:f>Diagramm!$I$47</c15:f>
                      <c15:dlblFieldTableCache>
                        <c:ptCount val="1"/>
                      </c15:dlblFieldTableCache>
                    </c15:dlblFTEntry>
                  </c15:dlblFieldTable>
                  <c15:showDataLabelsRange val="0"/>
                </c:ext>
                <c:ext xmlns:c16="http://schemas.microsoft.com/office/drawing/2014/chart" uri="{C3380CC4-5D6E-409C-BE32-E72D297353CC}">
                  <c16:uniqueId val="{00000001-FCC5-476E-B10D-0417359A079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{C2824045-1DAC-459F-8549-BDFE1A1EAF24}</c15:txfldGUID>
                      <c15:f>Diagramm!$I$48</c15:f>
                      <c15:dlblFieldTableCache>
                        <c:ptCount val="1"/>
                      </c15:dlblFieldTableCache>
                    </c15:dlblFTEntry>
                  </c15:dlblFieldTable>
                  <c15:showDataLabelsRange val="0"/>
                </c:ext>
                <c:ext xmlns:c16="http://schemas.microsoft.com/office/drawing/2014/chart" uri="{C3380CC4-5D6E-409C-BE32-E72D297353CC}">
                  <c16:uniqueId val="{00000002-FCC5-476E-B10D-0417359A079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{501E2B14-EA6C-4E63-A7BF-7811874C98E6}</c15:txfldGUID>
                      <c15:f>Diagramm!$I$49</c15:f>
                      <c15:dlblFieldTableCache>
                        <c:ptCount val="1"/>
                      </c15:dlblFieldTableCache>
                    </c15:dlblFTEntry>
                  </c15:dlblFieldTable>
                  <c15:showDataLabelsRange val="0"/>
                </c:ext>
                <c:ext xmlns:c16="http://schemas.microsoft.com/office/drawing/2014/chart" uri="{C3380CC4-5D6E-409C-BE32-E72D297353CC}">
                  <c16:uniqueId val="{00000003-FCC5-476E-B10D-0417359A079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{84890501-0F5E-451B-A1B5-CEBAD5D1A1DA}</c15:txfldGUID>
                      <c15:f>Diagramm!$I$50</c15:f>
                      <c15:dlblFieldTableCache>
                        <c:ptCount val="1"/>
                      </c15:dlblFieldTableCache>
                    </c15:dlblFTEntry>
                  </c15:dlblFieldTable>
                  <c15:showDataLabelsRange val="0"/>
                </c:ext>
                <c:ext xmlns:c16="http://schemas.microsoft.com/office/drawing/2014/chart" uri="{C3380CC4-5D6E-409C-BE32-E72D297353CC}">
                  <c16:uniqueId val="{00000004-FCC5-476E-B10D-0417359A079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{F84DA3D4-07FD-419E-9A8F-9E3F71B153AB}</c15:txfldGUID>
                      <c15:f>Diagramm!$I$51</c15:f>
                      <c15:dlblFieldTableCache>
                        <c:ptCount val="1"/>
                      </c15:dlblFieldTableCache>
                    </c15:dlblFTEntry>
                  </c15:dlblFieldTable>
                  <c15:showDataLabelsRange val="0"/>
                </c:ext>
                <c:ext xmlns:c16="http://schemas.microsoft.com/office/drawing/2014/chart" uri="{C3380CC4-5D6E-409C-BE32-E72D297353CC}">
                  <c16:uniqueId val="{00000005-FCC5-476E-B10D-0417359A079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{12BE2549-A8A1-4871-A87C-56A70729FCAB}</c15:txfldGUID>
                      <c15:f>Diagramm!$I$52</c15:f>
                      <c15:dlblFieldTableCache>
                        <c:ptCount val="1"/>
                      </c15:dlblFieldTableCache>
                    </c15:dlblFTEntry>
                  </c15:dlblFieldTable>
                  <c15:showDataLabelsRange val="0"/>
                </c:ext>
                <c:ext xmlns:c16="http://schemas.microsoft.com/office/drawing/2014/chart" uri="{C3380CC4-5D6E-409C-BE32-E72D297353CC}">
                  <c16:uniqueId val="{00000006-FCC5-476E-B10D-0417359A079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{A71F7073-EC8E-429E-9808-2DCE13B5719A}</c15:txfldGUID>
                      <c15:f>Diagramm!$I$53</c15:f>
                      <c15:dlblFieldTableCache>
                        <c:ptCount val="1"/>
                      </c15:dlblFieldTableCache>
                    </c15:dlblFTEntry>
                  </c15:dlblFieldTable>
                  <c15:showDataLabelsRange val="0"/>
                </c:ext>
                <c:ext xmlns:c16="http://schemas.microsoft.com/office/drawing/2014/chart" uri="{C3380CC4-5D6E-409C-BE32-E72D297353CC}">
                  <c16:uniqueId val="{00000007-FCC5-476E-B10D-0417359A079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{959AD859-949D-4B6F-8E54-F299D26A672A}</c15:txfldGUID>
                      <c15:f>Diagramm!$I$54</c15:f>
                      <c15:dlblFieldTableCache>
                        <c:ptCount val="1"/>
                      </c15:dlblFieldTableCache>
                    </c15:dlblFTEntry>
                  </c15:dlblFieldTable>
                  <c15:showDataLabelsRange val="0"/>
                </c:ext>
                <c:ext xmlns:c16="http://schemas.microsoft.com/office/drawing/2014/chart" uri="{C3380CC4-5D6E-409C-BE32-E72D297353CC}">
                  <c16:uniqueId val="{00000008-FCC5-476E-B10D-0417359A079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{78738F20-BF59-4F79-BEDE-B5BB568C3019}</c15:txfldGUID>
                      <c15:f>Diagramm!$I$55</c15:f>
                      <c15:dlblFieldTableCache>
                        <c:ptCount val="1"/>
                      </c15:dlblFieldTableCache>
                    </c15:dlblFTEntry>
                  </c15:dlblFieldTable>
                  <c15:showDataLabelsRange val="0"/>
                </c:ext>
                <c:ext xmlns:c16="http://schemas.microsoft.com/office/drawing/2014/chart" uri="{C3380CC4-5D6E-409C-BE32-E72D297353CC}">
                  <c16:uniqueId val="{00000009-FCC5-476E-B10D-0417359A079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{1756B57E-6086-45C4-A5B4-64A6D7601FD0}</c15:txfldGUID>
                      <c15:f>Diagramm!$I$56</c15:f>
                      <c15:dlblFieldTableCache>
                        <c:ptCount val="1"/>
                      </c15:dlblFieldTableCache>
                    </c15:dlblFTEntry>
                  </c15:dlblFieldTable>
                  <c15:showDataLabelsRange val="0"/>
                </c:ext>
                <c:ext xmlns:c16="http://schemas.microsoft.com/office/drawing/2014/chart" uri="{C3380CC4-5D6E-409C-BE32-E72D297353CC}">
                  <c16:uniqueId val="{0000000A-FCC5-476E-B10D-0417359A079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{F6232221-8D77-4345-BEBE-D5D93E92E97B}</c15:txfldGUID>
                      <c15:f>Diagramm!$I$57</c15:f>
                      <c15:dlblFieldTableCache>
                        <c:ptCount val="1"/>
                      </c15:dlblFieldTableCache>
                    </c15:dlblFTEntry>
                  </c15:dlblFieldTable>
                  <c15:showDataLabelsRange val="0"/>
                </c:ext>
                <c:ext xmlns:c16="http://schemas.microsoft.com/office/drawing/2014/chart" uri="{C3380CC4-5D6E-409C-BE32-E72D297353CC}">
                  <c16:uniqueId val="{0000000B-FCC5-476E-B10D-0417359A079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{09AD89C8-B0F1-4009-95D4-415DF62311D4}</c15:txfldGUID>
                      <c15:f>Diagramm!$I$58</c15:f>
                      <c15:dlblFieldTableCache>
                        <c:ptCount val="1"/>
                      </c15:dlblFieldTableCache>
                    </c15:dlblFTEntry>
                  </c15:dlblFieldTable>
                  <c15:showDataLabelsRange val="0"/>
                </c:ext>
                <c:ext xmlns:c16="http://schemas.microsoft.com/office/drawing/2014/chart" uri="{C3380CC4-5D6E-409C-BE32-E72D297353CC}">
                  <c16:uniqueId val="{0000000C-FCC5-476E-B10D-0417359A079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{36D94FFB-1405-4A52-A6A1-0FF219D665AB}</c15:txfldGUID>
                      <c15:f>Diagramm!$I$59</c15:f>
                      <c15:dlblFieldTableCache>
                        <c:ptCount val="1"/>
                      </c15:dlblFieldTableCache>
                    </c15:dlblFTEntry>
                  </c15:dlblFieldTable>
                  <c15:showDataLabelsRange val="0"/>
                </c:ext>
                <c:ext xmlns:c16="http://schemas.microsoft.com/office/drawing/2014/chart" uri="{C3380CC4-5D6E-409C-BE32-E72D297353CC}">
                  <c16:uniqueId val="{0000000D-FCC5-476E-B10D-0417359A079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{7F6A0AF6-C9FD-43D3-ACDC-E657632F7EF4}</c15:txfldGUID>
                      <c15:f>Diagramm!$I$60</c15:f>
                      <c15:dlblFieldTableCache>
                        <c:ptCount val="1"/>
                      </c15:dlblFieldTableCache>
                    </c15:dlblFTEntry>
                  </c15:dlblFieldTable>
                  <c15:showDataLabelsRange val="0"/>
                </c:ext>
                <c:ext xmlns:c16="http://schemas.microsoft.com/office/drawing/2014/chart" uri="{C3380CC4-5D6E-409C-BE32-E72D297353CC}">
                  <c16:uniqueId val="{0000000E-FCC5-476E-B10D-0417359A079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{41826AF1-59CE-418E-A7DE-9EA30A933B32}</c15:txfldGUID>
                      <c15:f>Diagramm!$I$61</c15:f>
                      <c15:dlblFieldTableCache>
                        <c:ptCount val="1"/>
                      </c15:dlblFieldTableCache>
                    </c15:dlblFTEntry>
                  </c15:dlblFieldTable>
                  <c15:showDataLabelsRange val="0"/>
                </c:ext>
                <c:ext xmlns:c16="http://schemas.microsoft.com/office/drawing/2014/chart" uri="{C3380CC4-5D6E-409C-BE32-E72D297353CC}">
                  <c16:uniqueId val="{0000000F-FCC5-476E-B10D-0417359A079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{E25D3ECF-F8FA-449A-B319-9BBA693A0B55}</c15:txfldGUID>
                      <c15:f>Diagramm!$I$62</c15:f>
                      <c15:dlblFieldTableCache>
                        <c:ptCount val="1"/>
                      </c15:dlblFieldTableCache>
                    </c15:dlblFTEntry>
                  </c15:dlblFieldTable>
                  <c15:showDataLabelsRange val="0"/>
                </c:ext>
                <c:ext xmlns:c16="http://schemas.microsoft.com/office/drawing/2014/chart" uri="{C3380CC4-5D6E-409C-BE32-E72D297353CC}">
                  <c16:uniqueId val="{00000010-FCC5-476E-B10D-0417359A079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{11FD8477-5307-4F69-BC62-A56C205E7FED}</c15:txfldGUID>
                      <c15:f>Diagramm!$I$63</c15:f>
                      <c15:dlblFieldTableCache>
                        <c:ptCount val="1"/>
                      </c15:dlblFieldTableCache>
                    </c15:dlblFTEntry>
                  </c15:dlblFieldTable>
                  <c15:showDataLabelsRange val="0"/>
                </c:ext>
                <c:ext xmlns:c16="http://schemas.microsoft.com/office/drawing/2014/chart" uri="{C3380CC4-5D6E-409C-BE32-E72D297353CC}">
                  <c16:uniqueId val="{00000011-FCC5-476E-B10D-0417359A079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{BC4C11BA-8BD4-413B-9FC1-8AB0BC3793A3}</c15:txfldGUID>
                      <c15:f>Diagramm!$I$64</c15:f>
                      <c15:dlblFieldTableCache>
                        <c:ptCount val="1"/>
                      </c15:dlblFieldTableCache>
                    </c15:dlblFTEntry>
                  </c15:dlblFieldTable>
                  <c15:showDataLabelsRange val="0"/>
                </c:ext>
                <c:ext xmlns:c16="http://schemas.microsoft.com/office/drawing/2014/chart" uri="{C3380CC4-5D6E-409C-BE32-E72D297353CC}">
                  <c16:uniqueId val="{00000012-FCC5-476E-B10D-0417359A079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{EA5F8A77-E938-44E9-A0B6-7963A4917D3D}</c15:txfldGUID>
                      <c15:f>Diagramm!$I$65</c15:f>
                      <c15:dlblFieldTableCache>
                        <c:ptCount val="1"/>
                      </c15:dlblFieldTableCache>
                    </c15:dlblFTEntry>
                  </c15:dlblFieldTable>
                  <c15:showDataLabelsRange val="0"/>
                </c:ext>
                <c:ext xmlns:c16="http://schemas.microsoft.com/office/drawing/2014/chart" uri="{C3380CC4-5D6E-409C-BE32-E72D297353CC}">
                  <c16:uniqueId val="{00000013-FCC5-476E-B10D-0417359A079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{C88A9314-639D-4DCC-98DF-9199BD717436}</c15:txfldGUID>
                      <c15:f>Diagramm!$I$66</c15:f>
                      <c15:dlblFieldTableCache>
                        <c:ptCount val="1"/>
                      </c15:dlblFieldTableCache>
                    </c15:dlblFTEntry>
                  </c15:dlblFieldTable>
                  <c15:showDataLabelsRange val="0"/>
                </c:ext>
                <c:ext xmlns:c16="http://schemas.microsoft.com/office/drawing/2014/chart" uri="{C3380CC4-5D6E-409C-BE32-E72D297353CC}">
                  <c16:uniqueId val="{00000014-FCC5-476E-B10D-0417359A079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{FEA65DEE-87E6-42E0-8C15-58AB92997520}</c15:txfldGUID>
                      <c15:f>Diagramm!$I$67</c15:f>
                      <c15:dlblFieldTableCache>
                        <c:ptCount val="1"/>
                      </c15:dlblFieldTableCache>
                    </c15:dlblFTEntry>
                  </c15:dlblFieldTable>
                  <c15:showDataLabelsRange val="0"/>
                </c:ext>
                <c:ext xmlns:c16="http://schemas.microsoft.com/office/drawing/2014/chart" uri="{C3380CC4-5D6E-409C-BE32-E72D297353CC}">
                  <c16:uniqueId val="{00000015-FCC5-476E-B10D-0417359A07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CC5-476E-B10D-0417359A079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{8857E5A6-1475-4AAF-B31A-7AA0EA66FDA5}</c15:txfldGUID>
                      <c15:f>Diagramm!$K$46</c15:f>
                      <c15:dlblFieldTableCache>
                        <c:ptCount val="1"/>
                      </c15:dlblFieldTableCache>
                    </c15:dlblFTEntry>
                  </c15:dlblFieldTable>
                  <c15:showDataLabelsRange val="0"/>
                </c:ext>
                <c:ext xmlns:c16="http://schemas.microsoft.com/office/drawing/2014/chart" uri="{C3380CC4-5D6E-409C-BE32-E72D297353CC}">
                  <c16:uniqueId val="{00000017-FCC5-476E-B10D-0417359A079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{3E69CFAD-E38B-45AF-B11C-160C755BF260}</c15:txfldGUID>
                      <c15:f>Diagramm!$K$47</c15:f>
                      <c15:dlblFieldTableCache>
                        <c:ptCount val="1"/>
                      </c15:dlblFieldTableCache>
                    </c15:dlblFTEntry>
                  </c15:dlblFieldTable>
                  <c15:showDataLabelsRange val="0"/>
                </c:ext>
                <c:ext xmlns:c16="http://schemas.microsoft.com/office/drawing/2014/chart" uri="{C3380CC4-5D6E-409C-BE32-E72D297353CC}">
                  <c16:uniqueId val="{00000018-FCC5-476E-B10D-0417359A079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{C8E3B830-86F5-4E21-A810-BF655F0A2FA4}</c15:txfldGUID>
                      <c15:f>Diagramm!$K$48</c15:f>
                      <c15:dlblFieldTableCache>
                        <c:ptCount val="1"/>
                      </c15:dlblFieldTableCache>
                    </c15:dlblFTEntry>
                  </c15:dlblFieldTable>
                  <c15:showDataLabelsRange val="0"/>
                </c:ext>
                <c:ext xmlns:c16="http://schemas.microsoft.com/office/drawing/2014/chart" uri="{C3380CC4-5D6E-409C-BE32-E72D297353CC}">
                  <c16:uniqueId val="{00000019-FCC5-476E-B10D-0417359A079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{7F0BEF63-A144-409A-9E10-BAE225E8DD6F}</c15:txfldGUID>
                      <c15:f>Diagramm!$K$49</c15:f>
                      <c15:dlblFieldTableCache>
                        <c:ptCount val="1"/>
                      </c15:dlblFieldTableCache>
                    </c15:dlblFTEntry>
                  </c15:dlblFieldTable>
                  <c15:showDataLabelsRange val="0"/>
                </c:ext>
                <c:ext xmlns:c16="http://schemas.microsoft.com/office/drawing/2014/chart" uri="{C3380CC4-5D6E-409C-BE32-E72D297353CC}">
                  <c16:uniqueId val="{0000001A-FCC5-476E-B10D-0417359A079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{BC14F3D7-0E45-4C71-AC2A-960CCF1DBBE0}</c15:txfldGUID>
                      <c15:f>Diagramm!$K$50</c15:f>
                      <c15:dlblFieldTableCache>
                        <c:ptCount val="1"/>
                      </c15:dlblFieldTableCache>
                    </c15:dlblFTEntry>
                  </c15:dlblFieldTable>
                  <c15:showDataLabelsRange val="0"/>
                </c:ext>
                <c:ext xmlns:c16="http://schemas.microsoft.com/office/drawing/2014/chart" uri="{C3380CC4-5D6E-409C-BE32-E72D297353CC}">
                  <c16:uniqueId val="{0000001B-FCC5-476E-B10D-0417359A079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{BE2DF87C-080B-4B16-AE6E-F80F42C10E00}</c15:txfldGUID>
                      <c15:f>Diagramm!$K$51</c15:f>
                      <c15:dlblFieldTableCache>
                        <c:ptCount val="1"/>
                      </c15:dlblFieldTableCache>
                    </c15:dlblFTEntry>
                  </c15:dlblFieldTable>
                  <c15:showDataLabelsRange val="0"/>
                </c:ext>
                <c:ext xmlns:c16="http://schemas.microsoft.com/office/drawing/2014/chart" uri="{C3380CC4-5D6E-409C-BE32-E72D297353CC}">
                  <c16:uniqueId val="{0000001C-FCC5-476E-B10D-0417359A079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{0D078ED7-C3FB-46CC-A56A-69F80E1BF88F}</c15:txfldGUID>
                      <c15:f>Diagramm!$K$52</c15:f>
                      <c15:dlblFieldTableCache>
                        <c:ptCount val="1"/>
                      </c15:dlblFieldTableCache>
                    </c15:dlblFTEntry>
                  </c15:dlblFieldTable>
                  <c15:showDataLabelsRange val="0"/>
                </c:ext>
                <c:ext xmlns:c16="http://schemas.microsoft.com/office/drawing/2014/chart" uri="{C3380CC4-5D6E-409C-BE32-E72D297353CC}">
                  <c16:uniqueId val="{0000001D-FCC5-476E-B10D-0417359A079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{E50BE5E9-7128-4754-9089-3A9104D34AC6}</c15:txfldGUID>
                      <c15:f>Diagramm!$K$53</c15:f>
                      <c15:dlblFieldTableCache>
                        <c:ptCount val="1"/>
                      </c15:dlblFieldTableCache>
                    </c15:dlblFTEntry>
                  </c15:dlblFieldTable>
                  <c15:showDataLabelsRange val="0"/>
                </c:ext>
                <c:ext xmlns:c16="http://schemas.microsoft.com/office/drawing/2014/chart" uri="{C3380CC4-5D6E-409C-BE32-E72D297353CC}">
                  <c16:uniqueId val="{0000001E-FCC5-476E-B10D-0417359A079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{905E51E6-503F-4231-9973-56A332F95F51}</c15:txfldGUID>
                      <c15:f>Diagramm!$K$54</c15:f>
                      <c15:dlblFieldTableCache>
                        <c:ptCount val="1"/>
                      </c15:dlblFieldTableCache>
                    </c15:dlblFTEntry>
                  </c15:dlblFieldTable>
                  <c15:showDataLabelsRange val="0"/>
                </c:ext>
                <c:ext xmlns:c16="http://schemas.microsoft.com/office/drawing/2014/chart" uri="{C3380CC4-5D6E-409C-BE32-E72D297353CC}">
                  <c16:uniqueId val="{0000001F-FCC5-476E-B10D-0417359A079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{46C6DC14-5622-4075-823D-FCCCDEDB5534}</c15:txfldGUID>
                      <c15:f>Diagramm!$K$55</c15:f>
                      <c15:dlblFieldTableCache>
                        <c:ptCount val="1"/>
                      </c15:dlblFieldTableCache>
                    </c15:dlblFTEntry>
                  </c15:dlblFieldTable>
                  <c15:showDataLabelsRange val="0"/>
                </c:ext>
                <c:ext xmlns:c16="http://schemas.microsoft.com/office/drawing/2014/chart" uri="{C3380CC4-5D6E-409C-BE32-E72D297353CC}">
                  <c16:uniqueId val="{00000020-FCC5-476E-B10D-0417359A079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{FA585A35-D07B-4974-BB4F-D0FB37511722}</c15:txfldGUID>
                      <c15:f>Diagramm!$K$56</c15:f>
                      <c15:dlblFieldTableCache>
                        <c:ptCount val="1"/>
                      </c15:dlblFieldTableCache>
                    </c15:dlblFTEntry>
                  </c15:dlblFieldTable>
                  <c15:showDataLabelsRange val="0"/>
                </c:ext>
                <c:ext xmlns:c16="http://schemas.microsoft.com/office/drawing/2014/chart" uri="{C3380CC4-5D6E-409C-BE32-E72D297353CC}">
                  <c16:uniqueId val="{00000021-FCC5-476E-B10D-0417359A079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{C219DDCE-3CF3-47CD-A0E0-33A1743B7339}</c15:txfldGUID>
                      <c15:f>Diagramm!$K$57</c15:f>
                      <c15:dlblFieldTableCache>
                        <c:ptCount val="1"/>
                      </c15:dlblFieldTableCache>
                    </c15:dlblFTEntry>
                  </c15:dlblFieldTable>
                  <c15:showDataLabelsRange val="0"/>
                </c:ext>
                <c:ext xmlns:c16="http://schemas.microsoft.com/office/drawing/2014/chart" uri="{C3380CC4-5D6E-409C-BE32-E72D297353CC}">
                  <c16:uniqueId val="{00000022-FCC5-476E-B10D-0417359A079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{A911909B-BB9A-4E03-A936-6F31DF746824}</c15:txfldGUID>
                      <c15:f>Diagramm!$K$58</c15:f>
                      <c15:dlblFieldTableCache>
                        <c:ptCount val="1"/>
                      </c15:dlblFieldTableCache>
                    </c15:dlblFTEntry>
                  </c15:dlblFieldTable>
                  <c15:showDataLabelsRange val="0"/>
                </c:ext>
                <c:ext xmlns:c16="http://schemas.microsoft.com/office/drawing/2014/chart" uri="{C3380CC4-5D6E-409C-BE32-E72D297353CC}">
                  <c16:uniqueId val="{00000023-FCC5-476E-B10D-0417359A079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{CA96452A-2F31-467B-8AE0-EE1C03F9569D}</c15:txfldGUID>
                      <c15:f>Diagramm!$K$59</c15:f>
                      <c15:dlblFieldTableCache>
                        <c:ptCount val="1"/>
                      </c15:dlblFieldTableCache>
                    </c15:dlblFTEntry>
                  </c15:dlblFieldTable>
                  <c15:showDataLabelsRange val="0"/>
                </c:ext>
                <c:ext xmlns:c16="http://schemas.microsoft.com/office/drawing/2014/chart" uri="{C3380CC4-5D6E-409C-BE32-E72D297353CC}">
                  <c16:uniqueId val="{00000024-FCC5-476E-B10D-0417359A079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{4469C560-8776-4573-A4F9-11ECC83379B5}</c15:txfldGUID>
                      <c15:f>Diagramm!$K$60</c15:f>
                      <c15:dlblFieldTableCache>
                        <c:ptCount val="1"/>
                      </c15:dlblFieldTableCache>
                    </c15:dlblFTEntry>
                  </c15:dlblFieldTable>
                  <c15:showDataLabelsRange val="0"/>
                </c:ext>
                <c:ext xmlns:c16="http://schemas.microsoft.com/office/drawing/2014/chart" uri="{C3380CC4-5D6E-409C-BE32-E72D297353CC}">
                  <c16:uniqueId val="{00000025-FCC5-476E-B10D-0417359A079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{9D565A8D-6A73-45F5-BF90-B1EA6F768727}</c15:txfldGUID>
                      <c15:f>Diagramm!$K$61</c15:f>
                      <c15:dlblFieldTableCache>
                        <c:ptCount val="1"/>
                      </c15:dlblFieldTableCache>
                    </c15:dlblFTEntry>
                  </c15:dlblFieldTable>
                  <c15:showDataLabelsRange val="0"/>
                </c:ext>
                <c:ext xmlns:c16="http://schemas.microsoft.com/office/drawing/2014/chart" uri="{C3380CC4-5D6E-409C-BE32-E72D297353CC}">
                  <c16:uniqueId val="{00000026-FCC5-476E-B10D-0417359A079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{13A5FC76-1FD2-4E76-8703-A048C69585E7}</c15:txfldGUID>
                      <c15:f>Diagramm!$K$62</c15:f>
                      <c15:dlblFieldTableCache>
                        <c:ptCount val="1"/>
                      </c15:dlblFieldTableCache>
                    </c15:dlblFTEntry>
                  </c15:dlblFieldTable>
                  <c15:showDataLabelsRange val="0"/>
                </c:ext>
                <c:ext xmlns:c16="http://schemas.microsoft.com/office/drawing/2014/chart" uri="{C3380CC4-5D6E-409C-BE32-E72D297353CC}">
                  <c16:uniqueId val="{00000027-FCC5-476E-B10D-0417359A079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{70550B05-9377-46E2-AF6F-2BAAD8438380}</c15:txfldGUID>
                      <c15:f>Diagramm!$K$63</c15:f>
                      <c15:dlblFieldTableCache>
                        <c:ptCount val="1"/>
                      </c15:dlblFieldTableCache>
                    </c15:dlblFTEntry>
                  </c15:dlblFieldTable>
                  <c15:showDataLabelsRange val="0"/>
                </c:ext>
                <c:ext xmlns:c16="http://schemas.microsoft.com/office/drawing/2014/chart" uri="{C3380CC4-5D6E-409C-BE32-E72D297353CC}">
                  <c16:uniqueId val="{00000028-FCC5-476E-B10D-0417359A079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{35E40EC0-4537-46FF-9C4D-1DAD6303E3C3}</c15:txfldGUID>
                      <c15:f>Diagramm!$K$64</c15:f>
                      <c15:dlblFieldTableCache>
                        <c:ptCount val="1"/>
                      </c15:dlblFieldTableCache>
                    </c15:dlblFTEntry>
                  </c15:dlblFieldTable>
                  <c15:showDataLabelsRange val="0"/>
                </c:ext>
                <c:ext xmlns:c16="http://schemas.microsoft.com/office/drawing/2014/chart" uri="{C3380CC4-5D6E-409C-BE32-E72D297353CC}">
                  <c16:uniqueId val="{00000029-FCC5-476E-B10D-0417359A079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{55126133-48CF-4571-B3D9-35C9CBA7530D}</c15:txfldGUID>
                      <c15:f>Diagramm!$K$65</c15:f>
                      <c15:dlblFieldTableCache>
                        <c:ptCount val="1"/>
                      </c15:dlblFieldTableCache>
                    </c15:dlblFTEntry>
                  </c15:dlblFieldTable>
                  <c15:showDataLabelsRange val="0"/>
                </c:ext>
                <c:ext xmlns:c16="http://schemas.microsoft.com/office/drawing/2014/chart" uri="{C3380CC4-5D6E-409C-BE32-E72D297353CC}">
                  <c16:uniqueId val="{0000002A-FCC5-476E-B10D-0417359A079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{A3D86ADF-DCBB-40FC-9475-D61452D34D11}</c15:txfldGUID>
                      <c15:f>Diagramm!$K$66</c15:f>
                      <c15:dlblFieldTableCache>
                        <c:ptCount val="1"/>
                      </c15:dlblFieldTableCache>
                    </c15:dlblFTEntry>
                  </c15:dlblFieldTable>
                  <c15:showDataLabelsRange val="0"/>
                </c:ext>
                <c:ext xmlns:c16="http://schemas.microsoft.com/office/drawing/2014/chart" uri="{C3380CC4-5D6E-409C-BE32-E72D297353CC}">
                  <c16:uniqueId val="{0000002B-FCC5-476E-B10D-0417359A079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{42FC233A-3D5F-45B1-8DA6-2D0E8ECE248D}</c15:txfldGUID>
                      <c15:f>Diagramm!$K$67</c15:f>
                      <c15:dlblFieldTableCache>
                        <c:ptCount val="1"/>
                      </c15:dlblFieldTableCache>
                    </c15:dlblFTEntry>
                  </c15:dlblFieldTable>
                  <c15:showDataLabelsRange val="0"/>
                </c:ext>
                <c:ext xmlns:c16="http://schemas.microsoft.com/office/drawing/2014/chart" uri="{C3380CC4-5D6E-409C-BE32-E72D297353CC}">
                  <c16:uniqueId val="{0000002C-FCC5-476E-B10D-0417359A079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CC5-476E-B10D-0417359A079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{3D29A15F-23E9-4BC9-A773-8C7EF40F180D}</c15:txfldGUID>
                      <c15:f>Diagramm!$J$46</c15:f>
                      <c15:dlblFieldTableCache>
                        <c:ptCount val="1"/>
                      </c15:dlblFieldTableCache>
                    </c15:dlblFTEntry>
                  </c15:dlblFieldTable>
                  <c15:showDataLabelsRange val="0"/>
                </c:ext>
                <c:ext xmlns:c16="http://schemas.microsoft.com/office/drawing/2014/chart" uri="{C3380CC4-5D6E-409C-BE32-E72D297353CC}">
                  <c16:uniqueId val="{0000002E-FCC5-476E-B10D-0417359A079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{CF9655AC-0003-4880-8AD1-E2141F47BD7E}</c15:txfldGUID>
                      <c15:f>Diagramm!$J$47</c15:f>
                      <c15:dlblFieldTableCache>
                        <c:ptCount val="1"/>
                      </c15:dlblFieldTableCache>
                    </c15:dlblFTEntry>
                  </c15:dlblFieldTable>
                  <c15:showDataLabelsRange val="0"/>
                </c:ext>
                <c:ext xmlns:c16="http://schemas.microsoft.com/office/drawing/2014/chart" uri="{C3380CC4-5D6E-409C-BE32-E72D297353CC}">
                  <c16:uniqueId val="{0000002F-FCC5-476E-B10D-0417359A079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{D68ED889-490F-424A-B6B7-F5FB66F04E47}</c15:txfldGUID>
                      <c15:f>Diagramm!$J$48</c15:f>
                      <c15:dlblFieldTableCache>
                        <c:ptCount val="1"/>
                      </c15:dlblFieldTableCache>
                    </c15:dlblFTEntry>
                  </c15:dlblFieldTable>
                  <c15:showDataLabelsRange val="0"/>
                </c:ext>
                <c:ext xmlns:c16="http://schemas.microsoft.com/office/drawing/2014/chart" uri="{C3380CC4-5D6E-409C-BE32-E72D297353CC}">
                  <c16:uniqueId val="{00000030-FCC5-476E-B10D-0417359A079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{E5C7E94B-7056-408B-80CC-75D598A2904E}</c15:txfldGUID>
                      <c15:f>Diagramm!$J$49</c15:f>
                      <c15:dlblFieldTableCache>
                        <c:ptCount val="1"/>
                      </c15:dlblFieldTableCache>
                    </c15:dlblFTEntry>
                  </c15:dlblFieldTable>
                  <c15:showDataLabelsRange val="0"/>
                </c:ext>
                <c:ext xmlns:c16="http://schemas.microsoft.com/office/drawing/2014/chart" uri="{C3380CC4-5D6E-409C-BE32-E72D297353CC}">
                  <c16:uniqueId val="{00000031-FCC5-476E-B10D-0417359A079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{9C1B8553-3D6E-4AE0-AA3F-04FEDE931A1B}</c15:txfldGUID>
                      <c15:f>Diagramm!$J$50</c15:f>
                      <c15:dlblFieldTableCache>
                        <c:ptCount val="1"/>
                      </c15:dlblFieldTableCache>
                    </c15:dlblFTEntry>
                  </c15:dlblFieldTable>
                  <c15:showDataLabelsRange val="0"/>
                </c:ext>
                <c:ext xmlns:c16="http://schemas.microsoft.com/office/drawing/2014/chart" uri="{C3380CC4-5D6E-409C-BE32-E72D297353CC}">
                  <c16:uniqueId val="{00000032-FCC5-476E-B10D-0417359A079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{2D84B2AA-4B8A-40B6-B049-C3E1AED73EC1}</c15:txfldGUID>
                      <c15:f>Diagramm!$J$51</c15:f>
                      <c15:dlblFieldTableCache>
                        <c:ptCount val="1"/>
                      </c15:dlblFieldTableCache>
                    </c15:dlblFTEntry>
                  </c15:dlblFieldTable>
                  <c15:showDataLabelsRange val="0"/>
                </c:ext>
                <c:ext xmlns:c16="http://schemas.microsoft.com/office/drawing/2014/chart" uri="{C3380CC4-5D6E-409C-BE32-E72D297353CC}">
                  <c16:uniqueId val="{00000033-FCC5-476E-B10D-0417359A079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{3FC1766C-CE2E-4851-8A58-4C4FB3BB35C1}</c15:txfldGUID>
                      <c15:f>Diagramm!$J$52</c15:f>
                      <c15:dlblFieldTableCache>
                        <c:ptCount val="1"/>
                      </c15:dlblFieldTableCache>
                    </c15:dlblFTEntry>
                  </c15:dlblFieldTable>
                  <c15:showDataLabelsRange val="0"/>
                </c:ext>
                <c:ext xmlns:c16="http://schemas.microsoft.com/office/drawing/2014/chart" uri="{C3380CC4-5D6E-409C-BE32-E72D297353CC}">
                  <c16:uniqueId val="{00000034-FCC5-476E-B10D-0417359A079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{11C55D23-2E48-46E8-97D6-35165D74FC8D}</c15:txfldGUID>
                      <c15:f>Diagramm!$J$53</c15:f>
                      <c15:dlblFieldTableCache>
                        <c:ptCount val="1"/>
                      </c15:dlblFieldTableCache>
                    </c15:dlblFTEntry>
                  </c15:dlblFieldTable>
                  <c15:showDataLabelsRange val="0"/>
                </c:ext>
                <c:ext xmlns:c16="http://schemas.microsoft.com/office/drawing/2014/chart" uri="{C3380CC4-5D6E-409C-BE32-E72D297353CC}">
                  <c16:uniqueId val="{00000035-FCC5-476E-B10D-0417359A079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{7FBDE2B3-BCD2-451E-8E30-7A47E686DD5C}</c15:txfldGUID>
                      <c15:f>Diagramm!$J$54</c15:f>
                      <c15:dlblFieldTableCache>
                        <c:ptCount val="1"/>
                      </c15:dlblFieldTableCache>
                    </c15:dlblFTEntry>
                  </c15:dlblFieldTable>
                  <c15:showDataLabelsRange val="0"/>
                </c:ext>
                <c:ext xmlns:c16="http://schemas.microsoft.com/office/drawing/2014/chart" uri="{C3380CC4-5D6E-409C-BE32-E72D297353CC}">
                  <c16:uniqueId val="{00000036-FCC5-476E-B10D-0417359A079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{EA093B1E-2DB6-43A9-9316-BD3B2F38A949}</c15:txfldGUID>
                      <c15:f>Diagramm!$J$55</c15:f>
                      <c15:dlblFieldTableCache>
                        <c:ptCount val="1"/>
                      </c15:dlblFieldTableCache>
                    </c15:dlblFTEntry>
                  </c15:dlblFieldTable>
                  <c15:showDataLabelsRange val="0"/>
                </c:ext>
                <c:ext xmlns:c16="http://schemas.microsoft.com/office/drawing/2014/chart" uri="{C3380CC4-5D6E-409C-BE32-E72D297353CC}">
                  <c16:uniqueId val="{00000037-FCC5-476E-B10D-0417359A079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{A875A7DE-ACBF-4642-B23C-5B478DF72814}</c15:txfldGUID>
                      <c15:f>Diagramm!$J$56</c15:f>
                      <c15:dlblFieldTableCache>
                        <c:ptCount val="1"/>
                      </c15:dlblFieldTableCache>
                    </c15:dlblFTEntry>
                  </c15:dlblFieldTable>
                  <c15:showDataLabelsRange val="0"/>
                </c:ext>
                <c:ext xmlns:c16="http://schemas.microsoft.com/office/drawing/2014/chart" uri="{C3380CC4-5D6E-409C-BE32-E72D297353CC}">
                  <c16:uniqueId val="{00000038-FCC5-476E-B10D-0417359A079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{CAC0D288-66FF-4516-84BE-6975E9E330F6}</c15:txfldGUID>
                      <c15:f>Diagramm!$J$57</c15:f>
                      <c15:dlblFieldTableCache>
                        <c:ptCount val="1"/>
                      </c15:dlblFieldTableCache>
                    </c15:dlblFTEntry>
                  </c15:dlblFieldTable>
                  <c15:showDataLabelsRange val="0"/>
                </c:ext>
                <c:ext xmlns:c16="http://schemas.microsoft.com/office/drawing/2014/chart" uri="{C3380CC4-5D6E-409C-BE32-E72D297353CC}">
                  <c16:uniqueId val="{00000039-FCC5-476E-B10D-0417359A079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{B99C2056-BF9E-4A3B-9AEE-FAFBB4E731C5}</c15:txfldGUID>
                      <c15:f>Diagramm!$J$58</c15:f>
                      <c15:dlblFieldTableCache>
                        <c:ptCount val="1"/>
                      </c15:dlblFieldTableCache>
                    </c15:dlblFTEntry>
                  </c15:dlblFieldTable>
                  <c15:showDataLabelsRange val="0"/>
                </c:ext>
                <c:ext xmlns:c16="http://schemas.microsoft.com/office/drawing/2014/chart" uri="{C3380CC4-5D6E-409C-BE32-E72D297353CC}">
                  <c16:uniqueId val="{0000003A-FCC5-476E-B10D-0417359A079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{B19E0338-3EF5-4E1B-9BE6-DBE12DBB21AF}</c15:txfldGUID>
                      <c15:f>Diagramm!$J$59</c15:f>
                      <c15:dlblFieldTableCache>
                        <c:ptCount val="1"/>
                      </c15:dlblFieldTableCache>
                    </c15:dlblFTEntry>
                  </c15:dlblFieldTable>
                  <c15:showDataLabelsRange val="0"/>
                </c:ext>
                <c:ext xmlns:c16="http://schemas.microsoft.com/office/drawing/2014/chart" uri="{C3380CC4-5D6E-409C-BE32-E72D297353CC}">
                  <c16:uniqueId val="{0000003B-FCC5-476E-B10D-0417359A079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{0F8D6CC4-ADA4-4E9C-A99A-70A47EC25911}</c15:txfldGUID>
                      <c15:f>Diagramm!$J$60</c15:f>
                      <c15:dlblFieldTableCache>
                        <c:ptCount val="1"/>
                      </c15:dlblFieldTableCache>
                    </c15:dlblFTEntry>
                  </c15:dlblFieldTable>
                  <c15:showDataLabelsRange val="0"/>
                </c:ext>
                <c:ext xmlns:c16="http://schemas.microsoft.com/office/drawing/2014/chart" uri="{C3380CC4-5D6E-409C-BE32-E72D297353CC}">
                  <c16:uniqueId val="{0000003C-FCC5-476E-B10D-0417359A079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{366FC874-938E-4529-8293-3B197970F318}</c15:txfldGUID>
                      <c15:f>Diagramm!$J$61</c15:f>
                      <c15:dlblFieldTableCache>
                        <c:ptCount val="1"/>
                      </c15:dlblFieldTableCache>
                    </c15:dlblFTEntry>
                  </c15:dlblFieldTable>
                  <c15:showDataLabelsRange val="0"/>
                </c:ext>
                <c:ext xmlns:c16="http://schemas.microsoft.com/office/drawing/2014/chart" uri="{C3380CC4-5D6E-409C-BE32-E72D297353CC}">
                  <c16:uniqueId val="{0000003D-FCC5-476E-B10D-0417359A079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{2084B694-2BD5-4737-9702-CAE191050CC9}</c15:txfldGUID>
                      <c15:f>Diagramm!$J$62</c15:f>
                      <c15:dlblFieldTableCache>
                        <c:ptCount val="1"/>
                      </c15:dlblFieldTableCache>
                    </c15:dlblFTEntry>
                  </c15:dlblFieldTable>
                  <c15:showDataLabelsRange val="0"/>
                </c:ext>
                <c:ext xmlns:c16="http://schemas.microsoft.com/office/drawing/2014/chart" uri="{C3380CC4-5D6E-409C-BE32-E72D297353CC}">
                  <c16:uniqueId val="{0000003E-FCC5-476E-B10D-0417359A079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{7BA2029B-7802-42C8-8164-65ACF1CFC26B}</c15:txfldGUID>
                      <c15:f>Diagramm!$J$63</c15:f>
                      <c15:dlblFieldTableCache>
                        <c:ptCount val="1"/>
                      </c15:dlblFieldTableCache>
                    </c15:dlblFTEntry>
                  </c15:dlblFieldTable>
                  <c15:showDataLabelsRange val="0"/>
                </c:ext>
                <c:ext xmlns:c16="http://schemas.microsoft.com/office/drawing/2014/chart" uri="{C3380CC4-5D6E-409C-BE32-E72D297353CC}">
                  <c16:uniqueId val="{0000003F-FCC5-476E-B10D-0417359A079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{0BA32029-935B-4D82-8E5F-56F992A1EF33}</c15:txfldGUID>
                      <c15:f>Diagramm!$J$64</c15:f>
                      <c15:dlblFieldTableCache>
                        <c:ptCount val="1"/>
                      </c15:dlblFieldTableCache>
                    </c15:dlblFTEntry>
                  </c15:dlblFieldTable>
                  <c15:showDataLabelsRange val="0"/>
                </c:ext>
                <c:ext xmlns:c16="http://schemas.microsoft.com/office/drawing/2014/chart" uri="{C3380CC4-5D6E-409C-BE32-E72D297353CC}">
                  <c16:uniqueId val="{00000040-FCC5-476E-B10D-0417359A079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{4655255C-62D8-4DA8-9E44-EA1BCDB600A0}</c15:txfldGUID>
                      <c15:f>Diagramm!$J$65</c15:f>
                      <c15:dlblFieldTableCache>
                        <c:ptCount val="1"/>
                      </c15:dlblFieldTableCache>
                    </c15:dlblFTEntry>
                  </c15:dlblFieldTable>
                  <c15:showDataLabelsRange val="0"/>
                </c:ext>
                <c:ext xmlns:c16="http://schemas.microsoft.com/office/drawing/2014/chart" uri="{C3380CC4-5D6E-409C-BE32-E72D297353CC}">
                  <c16:uniqueId val="{00000041-FCC5-476E-B10D-0417359A079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{F72E6844-69EF-4148-BC61-7A14BBC70B9F}</c15:txfldGUID>
                      <c15:f>Diagramm!$J$66</c15:f>
                      <c15:dlblFieldTableCache>
                        <c:ptCount val="1"/>
                      </c15:dlblFieldTableCache>
                    </c15:dlblFTEntry>
                  </c15:dlblFieldTable>
                  <c15:showDataLabelsRange val="0"/>
                </c:ext>
                <c:ext xmlns:c16="http://schemas.microsoft.com/office/drawing/2014/chart" uri="{C3380CC4-5D6E-409C-BE32-E72D297353CC}">
                  <c16:uniqueId val="{00000042-FCC5-476E-B10D-0417359A079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{EB5A5BDD-5106-421A-B3D2-DC397A2B5C55}</c15:txfldGUID>
                      <c15:f>Diagramm!$J$67</c15:f>
                      <c15:dlblFieldTableCache>
                        <c:ptCount val="1"/>
                      </c15:dlblFieldTableCache>
                    </c15:dlblFTEntry>
                  </c15:dlblFieldTable>
                  <c15:showDataLabelsRange val="0"/>
                </c:ext>
                <c:ext xmlns:c16="http://schemas.microsoft.com/office/drawing/2014/chart" uri="{C3380CC4-5D6E-409C-BE32-E72D297353CC}">
                  <c16:uniqueId val="{00000043-FCC5-476E-B10D-0417359A07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CC5-476E-B10D-0417359A079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41-412B-B7AE-420CDCE2D9E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41-412B-B7AE-420CDCE2D9E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41-412B-B7AE-420CDCE2D9E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41-412B-B7AE-420CDCE2D9E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41-412B-B7AE-420CDCE2D9E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41-412B-B7AE-420CDCE2D9E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41-412B-B7AE-420CDCE2D9E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41-412B-B7AE-420CDCE2D9E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41-412B-B7AE-420CDCE2D9E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41-412B-B7AE-420CDCE2D9E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41-412B-B7AE-420CDCE2D9E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41-412B-B7AE-420CDCE2D9E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41-412B-B7AE-420CDCE2D9E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41-412B-B7AE-420CDCE2D9E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141-412B-B7AE-420CDCE2D9E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141-412B-B7AE-420CDCE2D9E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141-412B-B7AE-420CDCE2D9E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141-412B-B7AE-420CDCE2D9E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141-412B-B7AE-420CDCE2D9E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141-412B-B7AE-420CDCE2D9E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141-412B-B7AE-420CDCE2D9E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141-412B-B7AE-420CDCE2D9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141-412B-B7AE-420CDCE2D9E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141-412B-B7AE-420CDCE2D9E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141-412B-B7AE-420CDCE2D9E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141-412B-B7AE-420CDCE2D9E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141-412B-B7AE-420CDCE2D9E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141-412B-B7AE-420CDCE2D9E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141-412B-B7AE-420CDCE2D9E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141-412B-B7AE-420CDCE2D9E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141-412B-B7AE-420CDCE2D9E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141-412B-B7AE-420CDCE2D9E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141-412B-B7AE-420CDCE2D9E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141-412B-B7AE-420CDCE2D9E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141-412B-B7AE-420CDCE2D9E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141-412B-B7AE-420CDCE2D9E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141-412B-B7AE-420CDCE2D9E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141-412B-B7AE-420CDCE2D9E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141-412B-B7AE-420CDCE2D9E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141-412B-B7AE-420CDCE2D9E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141-412B-B7AE-420CDCE2D9E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141-412B-B7AE-420CDCE2D9E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141-412B-B7AE-420CDCE2D9E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141-412B-B7AE-420CDCE2D9E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141-412B-B7AE-420CDCE2D9E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141-412B-B7AE-420CDCE2D9E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141-412B-B7AE-420CDCE2D9E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141-412B-B7AE-420CDCE2D9E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141-412B-B7AE-420CDCE2D9E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141-412B-B7AE-420CDCE2D9E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141-412B-B7AE-420CDCE2D9E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141-412B-B7AE-420CDCE2D9E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141-412B-B7AE-420CDCE2D9E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141-412B-B7AE-420CDCE2D9E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141-412B-B7AE-420CDCE2D9E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141-412B-B7AE-420CDCE2D9E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141-412B-B7AE-420CDCE2D9E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141-412B-B7AE-420CDCE2D9E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141-412B-B7AE-420CDCE2D9E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141-412B-B7AE-420CDCE2D9E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141-412B-B7AE-420CDCE2D9E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141-412B-B7AE-420CDCE2D9E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141-412B-B7AE-420CDCE2D9E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141-412B-B7AE-420CDCE2D9E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141-412B-B7AE-420CDCE2D9E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141-412B-B7AE-420CDCE2D9E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141-412B-B7AE-420CDCE2D9E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141-412B-B7AE-420CDCE2D9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141-412B-B7AE-420CDCE2D9E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100.19949220166848</c:v>
                </c:pt>
                <c:pt idx="2">
                  <c:v>100.5803409503083</c:v>
                </c:pt>
                <c:pt idx="3">
                  <c:v>99.695321001088146</c:v>
                </c:pt>
                <c:pt idx="4">
                  <c:v>99.535727239753356</c:v>
                </c:pt>
                <c:pt idx="5">
                  <c:v>100.01088139281829</c:v>
                </c:pt>
                <c:pt idx="6">
                  <c:v>100.64200217627857</c:v>
                </c:pt>
                <c:pt idx="7">
                  <c:v>99.963728690605734</c:v>
                </c:pt>
                <c:pt idx="8">
                  <c:v>100.10155966630396</c:v>
                </c:pt>
                <c:pt idx="9">
                  <c:v>100.45701849836779</c:v>
                </c:pt>
                <c:pt idx="10">
                  <c:v>101.49075081610445</c:v>
                </c:pt>
                <c:pt idx="11">
                  <c:v>100.620239390642</c:v>
                </c:pt>
                <c:pt idx="12">
                  <c:v>101.59593761334784</c:v>
                </c:pt>
                <c:pt idx="13">
                  <c:v>102.55350018135654</c:v>
                </c:pt>
                <c:pt idx="14">
                  <c:v>104.16031918752266</c:v>
                </c:pt>
                <c:pt idx="15">
                  <c:v>103.3550961189699</c:v>
                </c:pt>
                <c:pt idx="16">
                  <c:v>103.5473340587595</c:v>
                </c:pt>
                <c:pt idx="17">
                  <c:v>104.14218353282554</c:v>
                </c:pt>
                <c:pt idx="18">
                  <c:v>105.28835690968444</c:v>
                </c:pt>
                <c:pt idx="19">
                  <c:v>104.49038810301052</c:v>
                </c:pt>
                <c:pt idx="20">
                  <c:v>104.34892999637286</c:v>
                </c:pt>
                <c:pt idx="21">
                  <c:v>104.78781284004353</c:v>
                </c:pt>
                <c:pt idx="22">
                  <c:v>106.0246644903881</c:v>
                </c:pt>
                <c:pt idx="23">
                  <c:v>105.67645992020311</c:v>
                </c:pt>
                <c:pt idx="24">
                  <c:v>104.77330431628582</c:v>
                </c:pt>
              </c:numCache>
            </c:numRef>
          </c:val>
          <c:smooth val="0"/>
          <c:extLst>
            <c:ext xmlns:c16="http://schemas.microsoft.com/office/drawing/2014/chart" uri="{C3380CC4-5D6E-409C-BE32-E72D297353CC}">
              <c16:uniqueId val="{00000000-EDB9-44CD-8E13-113D3A4C2DF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101.49975810353169</c:v>
                </c:pt>
                <c:pt idx="2">
                  <c:v>103.33817126269957</c:v>
                </c:pt>
                <c:pt idx="3">
                  <c:v>102.61248185776488</c:v>
                </c:pt>
                <c:pt idx="4">
                  <c:v>101.74165457184326</c:v>
                </c:pt>
                <c:pt idx="5">
                  <c:v>105.12820512820514</c:v>
                </c:pt>
                <c:pt idx="6">
                  <c:v>107.20851475568456</c:v>
                </c:pt>
                <c:pt idx="7">
                  <c:v>106.28930817610063</c:v>
                </c:pt>
                <c:pt idx="8">
                  <c:v>105.03144654088049</c:v>
                </c:pt>
                <c:pt idx="9">
                  <c:v>108.32123850991775</c:v>
                </c:pt>
                <c:pt idx="10">
                  <c:v>110.54668601838414</c:v>
                </c:pt>
                <c:pt idx="11">
                  <c:v>108.36961780358007</c:v>
                </c:pt>
                <c:pt idx="12">
                  <c:v>106.77310111272375</c:v>
                </c:pt>
                <c:pt idx="13">
                  <c:v>112.77213352685051</c:v>
                </c:pt>
                <c:pt idx="14">
                  <c:v>116.88437348814706</c:v>
                </c:pt>
                <c:pt idx="15">
                  <c:v>119.59361393323658</c:v>
                </c:pt>
                <c:pt idx="16">
                  <c:v>119.06144170295114</c:v>
                </c:pt>
                <c:pt idx="17">
                  <c:v>125.39912917271407</c:v>
                </c:pt>
                <c:pt idx="18">
                  <c:v>128.83405902273827</c:v>
                </c:pt>
                <c:pt idx="19">
                  <c:v>128.78567972907595</c:v>
                </c:pt>
                <c:pt idx="20">
                  <c:v>128.5437832607644</c:v>
                </c:pt>
                <c:pt idx="21">
                  <c:v>131.20464441219158</c:v>
                </c:pt>
                <c:pt idx="22">
                  <c:v>137.05853894533141</c:v>
                </c:pt>
                <c:pt idx="23">
                  <c:v>137.88098693759073</c:v>
                </c:pt>
                <c:pt idx="24">
                  <c:v>133.43009192065796</c:v>
                </c:pt>
              </c:numCache>
            </c:numRef>
          </c:val>
          <c:smooth val="0"/>
          <c:extLst>
            <c:ext xmlns:c16="http://schemas.microsoft.com/office/drawing/2014/chart" uri="{C3380CC4-5D6E-409C-BE32-E72D297353CC}">
              <c16:uniqueId val="{00000001-EDB9-44CD-8E13-113D3A4C2DF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101.3580569339253</c:v>
                </c:pt>
                <c:pt idx="2">
                  <c:v>102.48106555236353</c:v>
                </c:pt>
                <c:pt idx="3">
                  <c:v>101.64533820840951</c:v>
                </c:pt>
                <c:pt idx="4">
                  <c:v>95.24680073126143</c:v>
                </c:pt>
                <c:pt idx="5">
                  <c:v>95.063985374771477</c:v>
                </c:pt>
                <c:pt idx="6">
                  <c:v>94.541655784800199</c:v>
                </c:pt>
                <c:pt idx="7">
                  <c:v>93.079132932880654</c:v>
                </c:pt>
                <c:pt idx="8">
                  <c:v>92.165056150430928</c:v>
                </c:pt>
                <c:pt idx="9">
                  <c:v>94.828937059284414</c:v>
                </c:pt>
                <c:pt idx="10">
                  <c:v>92.948550535387824</c:v>
                </c:pt>
                <c:pt idx="11">
                  <c:v>91.198746408984064</c:v>
                </c:pt>
                <c:pt idx="12">
                  <c:v>88.534865500130579</c:v>
                </c:pt>
                <c:pt idx="13">
                  <c:v>90.806999216505616</c:v>
                </c:pt>
                <c:pt idx="14">
                  <c:v>89.919038913554445</c:v>
                </c:pt>
                <c:pt idx="15">
                  <c:v>90.336902585531476</c:v>
                </c:pt>
                <c:pt idx="16">
                  <c:v>89.683990598067382</c:v>
                </c:pt>
                <c:pt idx="17">
                  <c:v>91.773308957952466</c:v>
                </c:pt>
                <c:pt idx="18">
                  <c:v>90.441368503525723</c:v>
                </c:pt>
                <c:pt idx="19">
                  <c:v>90.310786106032907</c:v>
                </c:pt>
                <c:pt idx="20">
                  <c:v>90.415252024027154</c:v>
                </c:pt>
                <c:pt idx="21">
                  <c:v>93.39253068686341</c:v>
                </c:pt>
                <c:pt idx="22">
                  <c:v>95.011752415774353</c:v>
                </c:pt>
                <c:pt idx="23">
                  <c:v>94.358840428310259</c:v>
                </c:pt>
                <c:pt idx="24">
                  <c:v>90.650300339514231</c:v>
                </c:pt>
              </c:numCache>
            </c:numRef>
          </c:val>
          <c:smooth val="0"/>
          <c:extLst>
            <c:ext xmlns:c16="http://schemas.microsoft.com/office/drawing/2014/chart" uri="{C3380CC4-5D6E-409C-BE32-E72D297353CC}">
              <c16:uniqueId val="{00000002-EDB9-44CD-8E13-113D3A4C2DF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DB9-44CD-8E13-113D3A4C2DFC}"/>
                </c:ext>
              </c:extLst>
            </c:dLbl>
            <c:dLbl>
              <c:idx val="1"/>
              <c:delete val="1"/>
              <c:extLst>
                <c:ext xmlns:c15="http://schemas.microsoft.com/office/drawing/2012/chart" uri="{CE6537A1-D6FC-4f65-9D91-7224C49458BB}"/>
                <c:ext xmlns:c16="http://schemas.microsoft.com/office/drawing/2014/chart" uri="{C3380CC4-5D6E-409C-BE32-E72D297353CC}">
                  <c16:uniqueId val="{00000004-EDB9-44CD-8E13-113D3A4C2DFC}"/>
                </c:ext>
              </c:extLst>
            </c:dLbl>
            <c:dLbl>
              <c:idx val="2"/>
              <c:delete val="1"/>
              <c:extLst>
                <c:ext xmlns:c15="http://schemas.microsoft.com/office/drawing/2012/chart" uri="{CE6537A1-D6FC-4f65-9D91-7224C49458BB}"/>
                <c:ext xmlns:c16="http://schemas.microsoft.com/office/drawing/2014/chart" uri="{C3380CC4-5D6E-409C-BE32-E72D297353CC}">
                  <c16:uniqueId val="{00000005-EDB9-44CD-8E13-113D3A4C2DFC}"/>
                </c:ext>
              </c:extLst>
            </c:dLbl>
            <c:dLbl>
              <c:idx val="3"/>
              <c:delete val="1"/>
              <c:extLst>
                <c:ext xmlns:c15="http://schemas.microsoft.com/office/drawing/2012/chart" uri="{CE6537A1-D6FC-4f65-9D91-7224C49458BB}"/>
                <c:ext xmlns:c16="http://schemas.microsoft.com/office/drawing/2014/chart" uri="{C3380CC4-5D6E-409C-BE32-E72D297353CC}">
                  <c16:uniqueId val="{00000006-EDB9-44CD-8E13-113D3A4C2DFC}"/>
                </c:ext>
              </c:extLst>
            </c:dLbl>
            <c:dLbl>
              <c:idx val="4"/>
              <c:delete val="1"/>
              <c:extLst>
                <c:ext xmlns:c15="http://schemas.microsoft.com/office/drawing/2012/chart" uri="{CE6537A1-D6FC-4f65-9D91-7224C49458BB}"/>
                <c:ext xmlns:c16="http://schemas.microsoft.com/office/drawing/2014/chart" uri="{C3380CC4-5D6E-409C-BE32-E72D297353CC}">
                  <c16:uniqueId val="{00000007-EDB9-44CD-8E13-113D3A4C2DFC}"/>
                </c:ext>
              </c:extLst>
            </c:dLbl>
            <c:dLbl>
              <c:idx val="5"/>
              <c:delete val="1"/>
              <c:extLst>
                <c:ext xmlns:c15="http://schemas.microsoft.com/office/drawing/2012/chart" uri="{CE6537A1-D6FC-4f65-9D91-7224C49458BB}"/>
                <c:ext xmlns:c16="http://schemas.microsoft.com/office/drawing/2014/chart" uri="{C3380CC4-5D6E-409C-BE32-E72D297353CC}">
                  <c16:uniqueId val="{00000008-EDB9-44CD-8E13-113D3A4C2DFC}"/>
                </c:ext>
              </c:extLst>
            </c:dLbl>
            <c:dLbl>
              <c:idx val="6"/>
              <c:delete val="1"/>
              <c:extLst>
                <c:ext xmlns:c15="http://schemas.microsoft.com/office/drawing/2012/chart" uri="{CE6537A1-D6FC-4f65-9D91-7224C49458BB}"/>
                <c:ext xmlns:c16="http://schemas.microsoft.com/office/drawing/2014/chart" uri="{C3380CC4-5D6E-409C-BE32-E72D297353CC}">
                  <c16:uniqueId val="{00000009-EDB9-44CD-8E13-113D3A4C2DFC}"/>
                </c:ext>
              </c:extLst>
            </c:dLbl>
            <c:dLbl>
              <c:idx val="7"/>
              <c:delete val="1"/>
              <c:extLst>
                <c:ext xmlns:c15="http://schemas.microsoft.com/office/drawing/2012/chart" uri="{CE6537A1-D6FC-4f65-9D91-7224C49458BB}"/>
                <c:ext xmlns:c16="http://schemas.microsoft.com/office/drawing/2014/chart" uri="{C3380CC4-5D6E-409C-BE32-E72D297353CC}">
                  <c16:uniqueId val="{0000000A-EDB9-44CD-8E13-113D3A4C2DFC}"/>
                </c:ext>
              </c:extLst>
            </c:dLbl>
            <c:dLbl>
              <c:idx val="8"/>
              <c:delete val="1"/>
              <c:extLst>
                <c:ext xmlns:c15="http://schemas.microsoft.com/office/drawing/2012/chart" uri="{CE6537A1-D6FC-4f65-9D91-7224C49458BB}"/>
                <c:ext xmlns:c16="http://schemas.microsoft.com/office/drawing/2014/chart" uri="{C3380CC4-5D6E-409C-BE32-E72D297353CC}">
                  <c16:uniqueId val="{0000000B-EDB9-44CD-8E13-113D3A4C2DFC}"/>
                </c:ext>
              </c:extLst>
            </c:dLbl>
            <c:dLbl>
              <c:idx val="9"/>
              <c:delete val="1"/>
              <c:extLst>
                <c:ext xmlns:c15="http://schemas.microsoft.com/office/drawing/2012/chart" uri="{CE6537A1-D6FC-4f65-9D91-7224C49458BB}"/>
                <c:ext xmlns:c16="http://schemas.microsoft.com/office/drawing/2014/chart" uri="{C3380CC4-5D6E-409C-BE32-E72D297353CC}">
                  <c16:uniqueId val="{0000000C-EDB9-44CD-8E13-113D3A4C2DFC}"/>
                </c:ext>
              </c:extLst>
            </c:dLbl>
            <c:dLbl>
              <c:idx val="10"/>
              <c:delete val="1"/>
              <c:extLst>
                <c:ext xmlns:c15="http://schemas.microsoft.com/office/drawing/2012/chart" uri="{CE6537A1-D6FC-4f65-9D91-7224C49458BB}"/>
                <c:ext xmlns:c16="http://schemas.microsoft.com/office/drawing/2014/chart" uri="{C3380CC4-5D6E-409C-BE32-E72D297353CC}">
                  <c16:uniqueId val="{0000000D-EDB9-44CD-8E13-113D3A4C2DFC}"/>
                </c:ext>
              </c:extLst>
            </c:dLbl>
            <c:dLbl>
              <c:idx val="11"/>
              <c:delete val="1"/>
              <c:extLst>
                <c:ext xmlns:c15="http://schemas.microsoft.com/office/drawing/2012/chart" uri="{CE6537A1-D6FC-4f65-9D91-7224C49458BB}"/>
                <c:ext xmlns:c16="http://schemas.microsoft.com/office/drawing/2014/chart" uri="{C3380CC4-5D6E-409C-BE32-E72D297353CC}">
                  <c16:uniqueId val="{0000000E-EDB9-44CD-8E13-113D3A4C2DFC}"/>
                </c:ext>
              </c:extLst>
            </c:dLbl>
            <c:dLbl>
              <c:idx val="12"/>
              <c:delete val="1"/>
              <c:extLst>
                <c:ext xmlns:c15="http://schemas.microsoft.com/office/drawing/2012/chart" uri="{CE6537A1-D6FC-4f65-9D91-7224C49458BB}"/>
                <c:ext xmlns:c16="http://schemas.microsoft.com/office/drawing/2014/chart" uri="{C3380CC4-5D6E-409C-BE32-E72D297353CC}">
                  <c16:uniqueId val="{0000000F-EDB9-44CD-8E13-113D3A4C2DF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B9-44CD-8E13-113D3A4C2DFC}"/>
                </c:ext>
              </c:extLst>
            </c:dLbl>
            <c:dLbl>
              <c:idx val="14"/>
              <c:delete val="1"/>
              <c:extLst>
                <c:ext xmlns:c15="http://schemas.microsoft.com/office/drawing/2012/chart" uri="{CE6537A1-D6FC-4f65-9D91-7224C49458BB}"/>
                <c:ext xmlns:c16="http://schemas.microsoft.com/office/drawing/2014/chart" uri="{C3380CC4-5D6E-409C-BE32-E72D297353CC}">
                  <c16:uniqueId val="{00000011-EDB9-44CD-8E13-113D3A4C2DFC}"/>
                </c:ext>
              </c:extLst>
            </c:dLbl>
            <c:dLbl>
              <c:idx val="15"/>
              <c:delete val="1"/>
              <c:extLst>
                <c:ext xmlns:c15="http://schemas.microsoft.com/office/drawing/2012/chart" uri="{CE6537A1-D6FC-4f65-9D91-7224C49458BB}"/>
                <c:ext xmlns:c16="http://schemas.microsoft.com/office/drawing/2014/chart" uri="{C3380CC4-5D6E-409C-BE32-E72D297353CC}">
                  <c16:uniqueId val="{00000012-EDB9-44CD-8E13-113D3A4C2DFC}"/>
                </c:ext>
              </c:extLst>
            </c:dLbl>
            <c:dLbl>
              <c:idx val="16"/>
              <c:delete val="1"/>
              <c:extLst>
                <c:ext xmlns:c15="http://schemas.microsoft.com/office/drawing/2012/chart" uri="{CE6537A1-D6FC-4f65-9D91-7224C49458BB}"/>
                <c:ext xmlns:c16="http://schemas.microsoft.com/office/drawing/2014/chart" uri="{C3380CC4-5D6E-409C-BE32-E72D297353CC}">
                  <c16:uniqueId val="{00000013-EDB9-44CD-8E13-113D3A4C2DFC}"/>
                </c:ext>
              </c:extLst>
            </c:dLbl>
            <c:dLbl>
              <c:idx val="17"/>
              <c:delete val="1"/>
              <c:extLst>
                <c:ext xmlns:c15="http://schemas.microsoft.com/office/drawing/2012/chart" uri="{CE6537A1-D6FC-4f65-9D91-7224C49458BB}"/>
                <c:ext xmlns:c16="http://schemas.microsoft.com/office/drawing/2014/chart" uri="{C3380CC4-5D6E-409C-BE32-E72D297353CC}">
                  <c16:uniqueId val="{00000014-EDB9-44CD-8E13-113D3A4C2DFC}"/>
                </c:ext>
              </c:extLst>
            </c:dLbl>
            <c:dLbl>
              <c:idx val="18"/>
              <c:delete val="1"/>
              <c:extLst>
                <c:ext xmlns:c15="http://schemas.microsoft.com/office/drawing/2012/chart" uri="{CE6537A1-D6FC-4f65-9D91-7224C49458BB}"/>
                <c:ext xmlns:c16="http://schemas.microsoft.com/office/drawing/2014/chart" uri="{C3380CC4-5D6E-409C-BE32-E72D297353CC}">
                  <c16:uniqueId val="{00000015-EDB9-44CD-8E13-113D3A4C2DFC}"/>
                </c:ext>
              </c:extLst>
            </c:dLbl>
            <c:dLbl>
              <c:idx val="19"/>
              <c:delete val="1"/>
              <c:extLst>
                <c:ext xmlns:c15="http://schemas.microsoft.com/office/drawing/2012/chart" uri="{CE6537A1-D6FC-4f65-9D91-7224C49458BB}"/>
                <c:ext xmlns:c16="http://schemas.microsoft.com/office/drawing/2014/chart" uri="{C3380CC4-5D6E-409C-BE32-E72D297353CC}">
                  <c16:uniqueId val="{00000016-EDB9-44CD-8E13-113D3A4C2DFC}"/>
                </c:ext>
              </c:extLst>
            </c:dLbl>
            <c:dLbl>
              <c:idx val="20"/>
              <c:delete val="1"/>
              <c:extLst>
                <c:ext xmlns:c15="http://schemas.microsoft.com/office/drawing/2012/chart" uri="{CE6537A1-D6FC-4f65-9D91-7224C49458BB}"/>
                <c:ext xmlns:c16="http://schemas.microsoft.com/office/drawing/2014/chart" uri="{C3380CC4-5D6E-409C-BE32-E72D297353CC}">
                  <c16:uniqueId val="{00000017-EDB9-44CD-8E13-113D3A4C2DFC}"/>
                </c:ext>
              </c:extLst>
            </c:dLbl>
            <c:dLbl>
              <c:idx val="21"/>
              <c:delete val="1"/>
              <c:extLst>
                <c:ext xmlns:c15="http://schemas.microsoft.com/office/drawing/2012/chart" uri="{CE6537A1-D6FC-4f65-9D91-7224C49458BB}"/>
                <c:ext xmlns:c16="http://schemas.microsoft.com/office/drawing/2014/chart" uri="{C3380CC4-5D6E-409C-BE32-E72D297353CC}">
                  <c16:uniqueId val="{00000018-EDB9-44CD-8E13-113D3A4C2DFC}"/>
                </c:ext>
              </c:extLst>
            </c:dLbl>
            <c:dLbl>
              <c:idx val="22"/>
              <c:delete val="1"/>
              <c:extLst>
                <c:ext xmlns:c15="http://schemas.microsoft.com/office/drawing/2012/chart" uri="{CE6537A1-D6FC-4f65-9D91-7224C49458BB}"/>
                <c:ext xmlns:c16="http://schemas.microsoft.com/office/drawing/2014/chart" uri="{C3380CC4-5D6E-409C-BE32-E72D297353CC}">
                  <c16:uniqueId val="{00000019-EDB9-44CD-8E13-113D3A4C2DFC}"/>
                </c:ext>
              </c:extLst>
            </c:dLbl>
            <c:dLbl>
              <c:idx val="23"/>
              <c:delete val="1"/>
              <c:extLst>
                <c:ext xmlns:c15="http://schemas.microsoft.com/office/drawing/2012/chart" uri="{CE6537A1-D6FC-4f65-9D91-7224C49458BB}"/>
                <c:ext xmlns:c16="http://schemas.microsoft.com/office/drawing/2014/chart" uri="{C3380CC4-5D6E-409C-BE32-E72D297353CC}">
                  <c16:uniqueId val="{0000001A-EDB9-44CD-8E13-113D3A4C2DFC}"/>
                </c:ext>
              </c:extLst>
            </c:dLbl>
            <c:dLbl>
              <c:idx val="24"/>
              <c:delete val="1"/>
              <c:extLst>
                <c:ext xmlns:c15="http://schemas.microsoft.com/office/drawing/2012/chart" uri="{CE6537A1-D6FC-4f65-9D91-7224C49458BB}"/>
                <c:ext xmlns:c16="http://schemas.microsoft.com/office/drawing/2014/chart" uri="{C3380CC4-5D6E-409C-BE32-E72D297353CC}">
                  <c16:uniqueId val="{0000001B-EDB9-44CD-8E13-113D3A4C2DF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DB9-44CD-8E13-113D3A4C2DF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Lichtenfels (09478)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28886</v>
      </c>
      <c r="F11" s="238">
        <v>29135</v>
      </c>
      <c r="G11" s="238">
        <v>29231</v>
      </c>
      <c r="H11" s="238">
        <v>28890</v>
      </c>
      <c r="I11" s="265">
        <v>28769</v>
      </c>
      <c r="J11" s="263">
        <v>117</v>
      </c>
      <c r="K11" s="266">
        <v>0.40668775417984637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22.007200720072007</v>
      </c>
      <c r="E13" s="115">
        <v>6357</v>
      </c>
      <c r="F13" s="114">
        <v>6372</v>
      </c>
      <c r="G13" s="114">
        <v>6377</v>
      </c>
      <c r="H13" s="114">
        <v>6323</v>
      </c>
      <c r="I13" s="140">
        <v>6180</v>
      </c>
      <c r="J13" s="115">
        <v>177</v>
      </c>
      <c r="K13" s="116">
        <v>2.8640776699029127</v>
      </c>
    </row>
    <row r="14" spans="1:255" ht="14.1" customHeight="1" x14ac:dyDescent="0.2">
      <c r="A14" s="306" t="s">
        <v>230</v>
      </c>
      <c r="B14" s="307"/>
      <c r="C14" s="308"/>
      <c r="D14" s="113">
        <v>58.77241570310877</v>
      </c>
      <c r="E14" s="115">
        <v>16977</v>
      </c>
      <c r="F14" s="114">
        <v>17201</v>
      </c>
      <c r="G14" s="114">
        <v>17318</v>
      </c>
      <c r="H14" s="114">
        <v>17090</v>
      </c>
      <c r="I14" s="140">
        <v>17098</v>
      </c>
      <c r="J14" s="115">
        <v>-121</v>
      </c>
      <c r="K14" s="116">
        <v>-0.7076851093695169</v>
      </c>
    </row>
    <row r="15" spans="1:255" ht="14.1" customHeight="1" x14ac:dyDescent="0.2">
      <c r="A15" s="306" t="s">
        <v>231</v>
      </c>
      <c r="B15" s="307"/>
      <c r="C15" s="308"/>
      <c r="D15" s="113">
        <v>10.368344526760369</v>
      </c>
      <c r="E15" s="115">
        <v>2995</v>
      </c>
      <c r="F15" s="114">
        <v>3016</v>
      </c>
      <c r="G15" s="114">
        <v>3010</v>
      </c>
      <c r="H15" s="114">
        <v>2982</v>
      </c>
      <c r="I15" s="140">
        <v>3008</v>
      </c>
      <c r="J15" s="115">
        <v>-13</v>
      </c>
      <c r="K15" s="116">
        <v>-0.43218085106382981</v>
      </c>
    </row>
    <row r="16" spans="1:255" ht="14.1" customHeight="1" x14ac:dyDescent="0.2">
      <c r="A16" s="306" t="s">
        <v>232</v>
      </c>
      <c r="B16" s="307"/>
      <c r="C16" s="308"/>
      <c r="D16" s="113">
        <v>7.3945856124073943</v>
      </c>
      <c r="E16" s="115">
        <v>2136</v>
      </c>
      <c r="F16" s="114">
        <v>2122</v>
      </c>
      <c r="G16" s="114">
        <v>2100</v>
      </c>
      <c r="H16" s="114">
        <v>2074</v>
      </c>
      <c r="I16" s="140">
        <v>2060</v>
      </c>
      <c r="J16" s="115">
        <v>76</v>
      </c>
      <c r="K16" s="116">
        <v>3.6893203883495147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0.33580281105033583</v>
      </c>
      <c r="E18" s="115">
        <v>97</v>
      </c>
      <c r="F18" s="114">
        <v>97</v>
      </c>
      <c r="G18" s="114">
        <v>95</v>
      </c>
      <c r="H18" s="114">
        <v>87</v>
      </c>
      <c r="I18" s="140">
        <v>88</v>
      </c>
      <c r="J18" s="115">
        <v>9</v>
      </c>
      <c r="K18" s="116">
        <v>10.227272727272727</v>
      </c>
    </row>
    <row r="19" spans="1:255" ht="14.1" customHeight="1" x14ac:dyDescent="0.2">
      <c r="A19" s="306" t="s">
        <v>235</v>
      </c>
      <c r="B19" s="307" t="s">
        <v>236</v>
      </c>
      <c r="C19" s="308"/>
      <c r="D19" s="113">
        <v>0.20078930970020079</v>
      </c>
      <c r="E19" s="115">
        <v>58</v>
      </c>
      <c r="F19" s="114">
        <v>58</v>
      </c>
      <c r="G19" s="114">
        <v>57</v>
      </c>
      <c r="H19" s="114">
        <v>50</v>
      </c>
      <c r="I19" s="140">
        <v>50</v>
      </c>
      <c r="J19" s="115">
        <v>8</v>
      </c>
      <c r="K19" s="116">
        <v>16</v>
      </c>
    </row>
    <row r="20" spans="1:255" ht="14.1" customHeight="1" x14ac:dyDescent="0.2">
      <c r="A20" s="306">
        <v>12</v>
      </c>
      <c r="B20" s="307" t="s">
        <v>237</v>
      </c>
      <c r="C20" s="308"/>
      <c r="D20" s="113">
        <v>0.52620646680052618</v>
      </c>
      <c r="E20" s="115">
        <v>152</v>
      </c>
      <c r="F20" s="114">
        <v>139</v>
      </c>
      <c r="G20" s="114">
        <v>158</v>
      </c>
      <c r="H20" s="114">
        <v>158</v>
      </c>
      <c r="I20" s="140">
        <v>149</v>
      </c>
      <c r="J20" s="115">
        <v>3</v>
      </c>
      <c r="K20" s="116">
        <v>2.0134228187919465</v>
      </c>
    </row>
    <row r="21" spans="1:255" ht="14.1" customHeight="1" x14ac:dyDescent="0.2">
      <c r="A21" s="306">
        <v>21</v>
      </c>
      <c r="B21" s="307" t="s">
        <v>238</v>
      </c>
      <c r="C21" s="308"/>
      <c r="D21" s="113">
        <v>1.4609153223014608</v>
      </c>
      <c r="E21" s="115">
        <v>422</v>
      </c>
      <c r="F21" s="114">
        <v>445</v>
      </c>
      <c r="G21" s="114">
        <v>459</v>
      </c>
      <c r="H21" s="114">
        <v>472</v>
      </c>
      <c r="I21" s="140">
        <v>469</v>
      </c>
      <c r="J21" s="115">
        <v>-47</v>
      </c>
      <c r="K21" s="116">
        <v>-10.021321961620469</v>
      </c>
    </row>
    <row r="22" spans="1:255" ht="14.1" customHeight="1" x14ac:dyDescent="0.2">
      <c r="A22" s="306">
        <v>22</v>
      </c>
      <c r="B22" s="307" t="s">
        <v>239</v>
      </c>
      <c r="C22" s="308"/>
      <c r="D22" s="113">
        <v>4.6423873156546422</v>
      </c>
      <c r="E22" s="115">
        <v>1341</v>
      </c>
      <c r="F22" s="114">
        <v>1351</v>
      </c>
      <c r="G22" s="114">
        <v>1349</v>
      </c>
      <c r="H22" s="114">
        <v>1371</v>
      </c>
      <c r="I22" s="140">
        <v>1407</v>
      </c>
      <c r="J22" s="115">
        <v>-66</v>
      </c>
      <c r="K22" s="116">
        <v>-4.6908315565031984</v>
      </c>
    </row>
    <row r="23" spans="1:255" ht="14.1" customHeight="1" x14ac:dyDescent="0.2">
      <c r="A23" s="306">
        <v>23</v>
      </c>
      <c r="B23" s="307" t="s">
        <v>240</v>
      </c>
      <c r="C23" s="308"/>
      <c r="D23" s="113">
        <v>0.64391054490064392</v>
      </c>
      <c r="E23" s="115">
        <v>186</v>
      </c>
      <c r="F23" s="114">
        <v>187</v>
      </c>
      <c r="G23" s="114">
        <v>191</v>
      </c>
      <c r="H23" s="114">
        <v>190</v>
      </c>
      <c r="I23" s="140">
        <v>196</v>
      </c>
      <c r="J23" s="115">
        <v>-10</v>
      </c>
      <c r="K23" s="116">
        <v>-5.1020408163265305</v>
      </c>
    </row>
    <row r="24" spans="1:255" ht="14.1" customHeight="1" x14ac:dyDescent="0.2">
      <c r="A24" s="306">
        <v>24</v>
      </c>
      <c r="B24" s="307" t="s">
        <v>241</v>
      </c>
      <c r="C24" s="308"/>
      <c r="D24" s="113">
        <v>4.6216160077546213</v>
      </c>
      <c r="E24" s="115">
        <v>1335</v>
      </c>
      <c r="F24" s="114">
        <v>1369</v>
      </c>
      <c r="G24" s="114">
        <v>1401</v>
      </c>
      <c r="H24" s="114">
        <v>1377</v>
      </c>
      <c r="I24" s="140">
        <v>1396</v>
      </c>
      <c r="J24" s="115">
        <v>-61</v>
      </c>
      <c r="K24" s="116">
        <v>-4.3696275071633242</v>
      </c>
    </row>
    <row r="25" spans="1:255" ht="14.1" customHeight="1" x14ac:dyDescent="0.2">
      <c r="A25" s="306">
        <v>25</v>
      </c>
      <c r="B25" s="307" t="s">
        <v>242</v>
      </c>
      <c r="C25" s="308"/>
      <c r="D25" s="113">
        <v>3.9777054628539776</v>
      </c>
      <c r="E25" s="115">
        <v>1149</v>
      </c>
      <c r="F25" s="114">
        <v>1180</v>
      </c>
      <c r="G25" s="114">
        <v>1189</v>
      </c>
      <c r="H25" s="114">
        <v>1164</v>
      </c>
      <c r="I25" s="140">
        <v>1178</v>
      </c>
      <c r="J25" s="115">
        <v>-29</v>
      </c>
      <c r="K25" s="116">
        <v>-2.4617996604414261</v>
      </c>
    </row>
    <row r="26" spans="1:255" ht="14.1" customHeight="1" x14ac:dyDescent="0.2">
      <c r="A26" s="306">
        <v>26</v>
      </c>
      <c r="B26" s="307" t="s">
        <v>243</v>
      </c>
      <c r="C26" s="308"/>
      <c r="D26" s="113">
        <v>3.0776154538530776</v>
      </c>
      <c r="E26" s="115">
        <v>889</v>
      </c>
      <c r="F26" s="114">
        <v>902</v>
      </c>
      <c r="G26" s="114">
        <v>922</v>
      </c>
      <c r="H26" s="114">
        <v>919</v>
      </c>
      <c r="I26" s="140">
        <v>851</v>
      </c>
      <c r="J26" s="115">
        <v>38</v>
      </c>
      <c r="K26" s="116">
        <v>4.4653349001175089</v>
      </c>
    </row>
    <row r="27" spans="1:255" ht="14.1" customHeight="1" x14ac:dyDescent="0.2">
      <c r="A27" s="306">
        <v>27</v>
      </c>
      <c r="B27" s="307" t="s">
        <v>244</v>
      </c>
      <c r="C27" s="308"/>
      <c r="D27" s="113">
        <v>3.5415079969535417</v>
      </c>
      <c r="E27" s="115">
        <v>1023</v>
      </c>
      <c r="F27" s="114">
        <v>1058</v>
      </c>
      <c r="G27" s="114">
        <v>1077</v>
      </c>
      <c r="H27" s="114">
        <v>1044</v>
      </c>
      <c r="I27" s="140">
        <v>1061</v>
      </c>
      <c r="J27" s="115">
        <v>-38</v>
      </c>
      <c r="K27" s="116">
        <v>-3.581526861451461</v>
      </c>
    </row>
    <row r="28" spans="1:255" ht="14.1" customHeight="1" x14ac:dyDescent="0.2">
      <c r="A28" s="306">
        <v>28</v>
      </c>
      <c r="B28" s="307" t="s">
        <v>245</v>
      </c>
      <c r="C28" s="308"/>
      <c r="D28" s="113">
        <v>1.8867271342518868</v>
      </c>
      <c r="E28" s="115">
        <v>545</v>
      </c>
      <c r="F28" s="114">
        <v>567</v>
      </c>
      <c r="G28" s="114">
        <v>565</v>
      </c>
      <c r="H28" s="114">
        <v>650</v>
      </c>
      <c r="I28" s="140">
        <v>681</v>
      </c>
      <c r="J28" s="115">
        <v>-136</v>
      </c>
      <c r="K28" s="116">
        <v>-19.970631424375917</v>
      </c>
    </row>
    <row r="29" spans="1:255" ht="14.1" customHeight="1" x14ac:dyDescent="0.2">
      <c r="A29" s="306">
        <v>29</v>
      </c>
      <c r="B29" s="307" t="s">
        <v>246</v>
      </c>
      <c r="C29" s="308"/>
      <c r="D29" s="113">
        <v>2.5098663712525098</v>
      </c>
      <c r="E29" s="115">
        <v>725</v>
      </c>
      <c r="F29" s="114">
        <v>726</v>
      </c>
      <c r="G29" s="114">
        <v>748</v>
      </c>
      <c r="H29" s="114">
        <v>751</v>
      </c>
      <c r="I29" s="140">
        <v>733</v>
      </c>
      <c r="J29" s="115">
        <v>-8</v>
      </c>
      <c r="K29" s="116">
        <v>-1.0914051841746248</v>
      </c>
    </row>
    <row r="30" spans="1:255" ht="14.1" customHeight="1" x14ac:dyDescent="0.2">
      <c r="A30" s="306" t="s">
        <v>247</v>
      </c>
      <c r="B30" s="307" t="s">
        <v>248</v>
      </c>
      <c r="C30" s="308"/>
      <c r="D30" s="113">
        <v>0.72353389185072359</v>
      </c>
      <c r="E30" s="115">
        <v>209</v>
      </c>
      <c r="F30" s="114">
        <v>209</v>
      </c>
      <c r="G30" s="114">
        <v>214</v>
      </c>
      <c r="H30" s="114">
        <v>217</v>
      </c>
      <c r="I30" s="140">
        <v>213</v>
      </c>
      <c r="J30" s="115">
        <v>-4</v>
      </c>
      <c r="K30" s="116">
        <v>-1.8779342723004695</v>
      </c>
    </row>
    <row r="31" spans="1:255" ht="14.1" customHeight="1" x14ac:dyDescent="0.2">
      <c r="A31" s="306" t="s">
        <v>249</v>
      </c>
      <c r="B31" s="307" t="s">
        <v>250</v>
      </c>
      <c r="C31" s="308"/>
      <c r="D31" s="113">
        <v>1.5266911306515267</v>
      </c>
      <c r="E31" s="115">
        <v>441</v>
      </c>
      <c r="F31" s="114">
        <v>445</v>
      </c>
      <c r="G31" s="114">
        <v>459</v>
      </c>
      <c r="H31" s="114">
        <v>463</v>
      </c>
      <c r="I31" s="140">
        <v>448</v>
      </c>
      <c r="J31" s="115">
        <v>-7</v>
      </c>
      <c r="K31" s="116">
        <v>-1.5625</v>
      </c>
    </row>
    <row r="32" spans="1:255" ht="14.1" customHeight="1" x14ac:dyDescent="0.2">
      <c r="A32" s="306">
        <v>31</v>
      </c>
      <c r="B32" s="307" t="s">
        <v>251</v>
      </c>
      <c r="C32" s="308"/>
      <c r="D32" s="113">
        <v>0.91393754760091395</v>
      </c>
      <c r="E32" s="115">
        <v>264</v>
      </c>
      <c r="F32" s="114">
        <v>249</v>
      </c>
      <c r="G32" s="114">
        <v>238</v>
      </c>
      <c r="H32" s="114">
        <v>221</v>
      </c>
      <c r="I32" s="140">
        <v>216</v>
      </c>
      <c r="J32" s="115">
        <v>48</v>
      </c>
      <c r="K32" s="116">
        <v>22.222222222222221</v>
      </c>
    </row>
    <row r="33" spans="1:11" ht="14.1" customHeight="1" x14ac:dyDescent="0.2">
      <c r="A33" s="306">
        <v>32</v>
      </c>
      <c r="B33" s="307" t="s">
        <v>252</v>
      </c>
      <c r="C33" s="308"/>
      <c r="D33" s="113">
        <v>2.5964134875025966</v>
      </c>
      <c r="E33" s="115">
        <v>750</v>
      </c>
      <c r="F33" s="114">
        <v>739</v>
      </c>
      <c r="G33" s="114">
        <v>751</v>
      </c>
      <c r="H33" s="114">
        <v>727</v>
      </c>
      <c r="I33" s="140">
        <v>701</v>
      </c>
      <c r="J33" s="115">
        <v>49</v>
      </c>
      <c r="K33" s="116">
        <v>6.9900142653352351</v>
      </c>
    </row>
    <row r="34" spans="1:11" ht="14.1" customHeight="1" x14ac:dyDescent="0.2">
      <c r="A34" s="306">
        <v>33</v>
      </c>
      <c r="B34" s="307" t="s">
        <v>253</v>
      </c>
      <c r="C34" s="308"/>
      <c r="D34" s="113">
        <v>0.88970435505088974</v>
      </c>
      <c r="E34" s="115">
        <v>257</v>
      </c>
      <c r="F34" s="114">
        <v>267</v>
      </c>
      <c r="G34" s="114">
        <v>283</v>
      </c>
      <c r="H34" s="114">
        <v>273</v>
      </c>
      <c r="I34" s="140">
        <v>246</v>
      </c>
      <c r="J34" s="115">
        <v>11</v>
      </c>
      <c r="K34" s="116">
        <v>4.4715447154471546</v>
      </c>
    </row>
    <row r="35" spans="1:11" ht="14.1" customHeight="1" x14ac:dyDescent="0.2">
      <c r="A35" s="306">
        <v>34</v>
      </c>
      <c r="B35" s="307" t="s">
        <v>254</v>
      </c>
      <c r="C35" s="308"/>
      <c r="D35" s="113">
        <v>1.7378660943017379</v>
      </c>
      <c r="E35" s="115">
        <v>502</v>
      </c>
      <c r="F35" s="114">
        <v>502</v>
      </c>
      <c r="G35" s="114">
        <v>513</v>
      </c>
      <c r="H35" s="114">
        <v>492</v>
      </c>
      <c r="I35" s="140">
        <v>489</v>
      </c>
      <c r="J35" s="115">
        <v>13</v>
      </c>
      <c r="K35" s="116">
        <v>2.6584867075664622</v>
      </c>
    </row>
    <row r="36" spans="1:11" ht="14.1" customHeight="1" x14ac:dyDescent="0.2">
      <c r="A36" s="306">
        <v>41</v>
      </c>
      <c r="B36" s="307" t="s">
        <v>255</v>
      </c>
      <c r="C36" s="308"/>
      <c r="D36" s="113">
        <v>0.40504050405040504</v>
      </c>
      <c r="E36" s="115">
        <v>117</v>
      </c>
      <c r="F36" s="114">
        <v>115</v>
      </c>
      <c r="G36" s="114">
        <v>115</v>
      </c>
      <c r="H36" s="114">
        <v>117</v>
      </c>
      <c r="I36" s="140">
        <v>116</v>
      </c>
      <c r="J36" s="115">
        <v>1</v>
      </c>
      <c r="K36" s="116">
        <v>0.86206896551724133</v>
      </c>
    </row>
    <row r="37" spans="1:11" ht="14.1" customHeight="1" x14ac:dyDescent="0.2">
      <c r="A37" s="306">
        <v>42</v>
      </c>
      <c r="B37" s="307" t="s">
        <v>256</v>
      </c>
      <c r="C37" s="308"/>
      <c r="D37" s="113">
        <v>9.3470885550093474E-2</v>
      </c>
      <c r="E37" s="115">
        <v>27</v>
      </c>
      <c r="F37" s="114">
        <v>25</v>
      </c>
      <c r="G37" s="114">
        <v>24</v>
      </c>
      <c r="H37" s="114">
        <v>23</v>
      </c>
      <c r="I37" s="140">
        <v>22</v>
      </c>
      <c r="J37" s="115">
        <v>5</v>
      </c>
      <c r="K37" s="116">
        <v>22.727272727272727</v>
      </c>
    </row>
    <row r="38" spans="1:11" ht="14.1" customHeight="1" x14ac:dyDescent="0.2">
      <c r="A38" s="306">
        <v>43</v>
      </c>
      <c r="B38" s="307" t="s">
        <v>257</v>
      </c>
      <c r="C38" s="308"/>
      <c r="D38" s="113">
        <v>1.4366821297514367</v>
      </c>
      <c r="E38" s="115">
        <v>415</v>
      </c>
      <c r="F38" s="114">
        <v>420</v>
      </c>
      <c r="G38" s="114">
        <v>424</v>
      </c>
      <c r="H38" s="114">
        <v>407</v>
      </c>
      <c r="I38" s="140">
        <v>399</v>
      </c>
      <c r="J38" s="115">
        <v>16</v>
      </c>
      <c r="K38" s="116">
        <v>4.0100250626566414</v>
      </c>
    </row>
    <row r="39" spans="1:11" ht="14.1" customHeight="1" x14ac:dyDescent="0.2">
      <c r="A39" s="306">
        <v>51</v>
      </c>
      <c r="B39" s="307" t="s">
        <v>258</v>
      </c>
      <c r="C39" s="308"/>
      <c r="D39" s="113">
        <v>10.434120335110434</v>
      </c>
      <c r="E39" s="115">
        <v>3014</v>
      </c>
      <c r="F39" s="114">
        <v>3066</v>
      </c>
      <c r="G39" s="114">
        <v>3009</v>
      </c>
      <c r="H39" s="114">
        <v>2895</v>
      </c>
      <c r="I39" s="140">
        <v>2799</v>
      </c>
      <c r="J39" s="115">
        <v>215</v>
      </c>
      <c r="K39" s="116">
        <v>7.6813147552697396</v>
      </c>
    </row>
    <row r="40" spans="1:11" ht="14.1" customHeight="1" x14ac:dyDescent="0.2">
      <c r="A40" s="306" t="s">
        <v>259</v>
      </c>
      <c r="B40" s="307" t="s">
        <v>260</v>
      </c>
      <c r="C40" s="308"/>
      <c r="D40" s="113">
        <v>9.4578688638094572</v>
      </c>
      <c r="E40" s="115">
        <v>2732</v>
      </c>
      <c r="F40" s="114">
        <v>2780</v>
      </c>
      <c r="G40" s="114">
        <v>2725</v>
      </c>
      <c r="H40" s="114">
        <v>2615</v>
      </c>
      <c r="I40" s="140">
        <v>2519</v>
      </c>
      <c r="J40" s="115">
        <v>213</v>
      </c>
      <c r="K40" s="116">
        <v>8.4557364033346563</v>
      </c>
    </row>
    <row r="41" spans="1:11" ht="14.1" customHeight="1" x14ac:dyDescent="0.2">
      <c r="A41" s="306"/>
      <c r="B41" s="307" t="s">
        <v>261</v>
      </c>
      <c r="C41" s="308"/>
      <c r="D41" s="113">
        <v>9.0701377830090699</v>
      </c>
      <c r="E41" s="115">
        <v>2620</v>
      </c>
      <c r="F41" s="114">
        <v>2664</v>
      </c>
      <c r="G41" s="114">
        <v>2609</v>
      </c>
      <c r="H41" s="114">
        <v>2496</v>
      </c>
      <c r="I41" s="140">
        <v>2398</v>
      </c>
      <c r="J41" s="115">
        <v>222</v>
      </c>
      <c r="K41" s="116">
        <v>9.2577147623019176</v>
      </c>
    </row>
    <row r="42" spans="1:11" ht="14.1" customHeight="1" x14ac:dyDescent="0.2">
      <c r="A42" s="306">
        <v>52</v>
      </c>
      <c r="B42" s="307" t="s">
        <v>262</v>
      </c>
      <c r="C42" s="308"/>
      <c r="D42" s="113">
        <v>3.5034272658035035</v>
      </c>
      <c r="E42" s="115">
        <v>1012</v>
      </c>
      <c r="F42" s="114">
        <v>1001</v>
      </c>
      <c r="G42" s="114">
        <v>1008</v>
      </c>
      <c r="H42" s="114">
        <v>995</v>
      </c>
      <c r="I42" s="140">
        <v>1001</v>
      </c>
      <c r="J42" s="115">
        <v>11</v>
      </c>
      <c r="K42" s="116">
        <v>1.098901098901099</v>
      </c>
    </row>
    <row r="43" spans="1:11" ht="14.1" customHeight="1" x14ac:dyDescent="0.2">
      <c r="A43" s="306" t="s">
        <v>263</v>
      </c>
      <c r="B43" s="307" t="s">
        <v>264</v>
      </c>
      <c r="C43" s="308"/>
      <c r="D43" s="113">
        <v>2.7037319116527039</v>
      </c>
      <c r="E43" s="115">
        <v>781</v>
      </c>
      <c r="F43" s="114">
        <v>770</v>
      </c>
      <c r="G43" s="114">
        <v>772</v>
      </c>
      <c r="H43" s="114">
        <v>760</v>
      </c>
      <c r="I43" s="140">
        <v>763</v>
      </c>
      <c r="J43" s="115">
        <v>18</v>
      </c>
      <c r="K43" s="116">
        <v>2.3591087811271296</v>
      </c>
    </row>
    <row r="44" spans="1:11" ht="14.1" customHeight="1" x14ac:dyDescent="0.2">
      <c r="A44" s="306">
        <v>53</v>
      </c>
      <c r="B44" s="307" t="s">
        <v>265</v>
      </c>
      <c r="C44" s="308"/>
      <c r="D44" s="113">
        <v>0.55390154400055391</v>
      </c>
      <c r="E44" s="115">
        <v>160</v>
      </c>
      <c r="F44" s="114">
        <v>158</v>
      </c>
      <c r="G44" s="114">
        <v>158</v>
      </c>
      <c r="H44" s="114">
        <v>163</v>
      </c>
      <c r="I44" s="140">
        <v>161</v>
      </c>
      <c r="J44" s="115">
        <v>-1</v>
      </c>
      <c r="K44" s="116">
        <v>-0.6211180124223602</v>
      </c>
    </row>
    <row r="45" spans="1:11" ht="14.1" customHeight="1" x14ac:dyDescent="0.2">
      <c r="A45" s="306" t="s">
        <v>266</v>
      </c>
      <c r="B45" s="307" t="s">
        <v>267</v>
      </c>
      <c r="C45" s="308"/>
      <c r="D45" s="113">
        <v>0.54005400540054005</v>
      </c>
      <c r="E45" s="115">
        <v>156</v>
      </c>
      <c r="F45" s="114">
        <v>154</v>
      </c>
      <c r="G45" s="114">
        <v>154</v>
      </c>
      <c r="H45" s="114">
        <v>159</v>
      </c>
      <c r="I45" s="140">
        <v>157</v>
      </c>
      <c r="J45" s="115">
        <v>-1</v>
      </c>
      <c r="K45" s="116">
        <v>-0.63694267515923564</v>
      </c>
    </row>
    <row r="46" spans="1:11" ht="14.1" customHeight="1" x14ac:dyDescent="0.2">
      <c r="A46" s="306">
        <v>54</v>
      </c>
      <c r="B46" s="307" t="s">
        <v>268</v>
      </c>
      <c r="C46" s="308"/>
      <c r="D46" s="113">
        <v>2.5098663712525098</v>
      </c>
      <c r="E46" s="115">
        <v>725</v>
      </c>
      <c r="F46" s="114">
        <v>736</v>
      </c>
      <c r="G46" s="114">
        <v>745</v>
      </c>
      <c r="H46" s="114">
        <v>750</v>
      </c>
      <c r="I46" s="140">
        <v>750</v>
      </c>
      <c r="J46" s="115">
        <v>-25</v>
      </c>
      <c r="K46" s="116">
        <v>-3.3333333333333335</v>
      </c>
    </row>
    <row r="47" spans="1:11" ht="14.1" customHeight="1" x14ac:dyDescent="0.2">
      <c r="A47" s="306">
        <v>61</v>
      </c>
      <c r="B47" s="307" t="s">
        <v>269</v>
      </c>
      <c r="C47" s="308"/>
      <c r="D47" s="113">
        <v>2.2467631378522466</v>
      </c>
      <c r="E47" s="115">
        <v>649</v>
      </c>
      <c r="F47" s="114">
        <v>649</v>
      </c>
      <c r="G47" s="114">
        <v>644</v>
      </c>
      <c r="H47" s="114">
        <v>647</v>
      </c>
      <c r="I47" s="140">
        <v>658</v>
      </c>
      <c r="J47" s="115">
        <v>-9</v>
      </c>
      <c r="K47" s="116">
        <v>-1.3677811550151975</v>
      </c>
    </row>
    <row r="48" spans="1:11" ht="14.1" customHeight="1" x14ac:dyDescent="0.2">
      <c r="A48" s="306">
        <v>62</v>
      </c>
      <c r="B48" s="307" t="s">
        <v>270</v>
      </c>
      <c r="C48" s="308"/>
      <c r="D48" s="113">
        <v>5.5840199404555841</v>
      </c>
      <c r="E48" s="115">
        <v>1613</v>
      </c>
      <c r="F48" s="114">
        <v>1613</v>
      </c>
      <c r="G48" s="114">
        <v>1626</v>
      </c>
      <c r="H48" s="114">
        <v>1619</v>
      </c>
      <c r="I48" s="140">
        <v>1626</v>
      </c>
      <c r="J48" s="115">
        <v>-13</v>
      </c>
      <c r="K48" s="116">
        <v>-0.79950799507995085</v>
      </c>
    </row>
    <row r="49" spans="1:11" ht="14.1" customHeight="1" x14ac:dyDescent="0.2">
      <c r="A49" s="306">
        <v>63</v>
      </c>
      <c r="B49" s="307" t="s">
        <v>271</v>
      </c>
      <c r="C49" s="308"/>
      <c r="D49" s="113">
        <v>1.8347988645018347</v>
      </c>
      <c r="E49" s="115">
        <v>530</v>
      </c>
      <c r="F49" s="114">
        <v>525</v>
      </c>
      <c r="G49" s="114">
        <v>553</v>
      </c>
      <c r="H49" s="114">
        <v>545</v>
      </c>
      <c r="I49" s="140">
        <v>524</v>
      </c>
      <c r="J49" s="115">
        <v>6</v>
      </c>
      <c r="K49" s="116">
        <v>1.1450381679389312</v>
      </c>
    </row>
    <row r="50" spans="1:11" ht="14.1" customHeight="1" x14ac:dyDescent="0.2">
      <c r="A50" s="306" t="s">
        <v>272</v>
      </c>
      <c r="B50" s="307" t="s">
        <v>273</v>
      </c>
      <c r="C50" s="308"/>
      <c r="D50" s="113">
        <v>0.44658311985044657</v>
      </c>
      <c r="E50" s="115">
        <v>129</v>
      </c>
      <c r="F50" s="114">
        <v>127</v>
      </c>
      <c r="G50" s="114">
        <v>132</v>
      </c>
      <c r="H50" s="114">
        <v>125</v>
      </c>
      <c r="I50" s="140">
        <v>122</v>
      </c>
      <c r="J50" s="115">
        <v>7</v>
      </c>
      <c r="K50" s="116">
        <v>5.7377049180327866</v>
      </c>
    </row>
    <row r="51" spans="1:11" ht="14.1" customHeight="1" x14ac:dyDescent="0.2">
      <c r="A51" s="306" t="s">
        <v>274</v>
      </c>
      <c r="B51" s="307" t="s">
        <v>275</v>
      </c>
      <c r="C51" s="308"/>
      <c r="D51" s="113">
        <v>1.2185833968012185</v>
      </c>
      <c r="E51" s="115">
        <v>352</v>
      </c>
      <c r="F51" s="114">
        <v>347</v>
      </c>
      <c r="G51" s="114">
        <v>370</v>
      </c>
      <c r="H51" s="114">
        <v>373</v>
      </c>
      <c r="I51" s="140">
        <v>354</v>
      </c>
      <c r="J51" s="115">
        <v>-2</v>
      </c>
      <c r="K51" s="116">
        <v>-0.56497175141242939</v>
      </c>
    </row>
    <row r="52" spans="1:11" ht="14.1" customHeight="1" x14ac:dyDescent="0.2">
      <c r="A52" s="306">
        <v>71</v>
      </c>
      <c r="B52" s="307" t="s">
        <v>276</v>
      </c>
      <c r="C52" s="308"/>
      <c r="D52" s="113">
        <v>11.451914422211452</v>
      </c>
      <c r="E52" s="115">
        <v>3308</v>
      </c>
      <c r="F52" s="114">
        <v>3346</v>
      </c>
      <c r="G52" s="114">
        <v>3350</v>
      </c>
      <c r="H52" s="114">
        <v>3337</v>
      </c>
      <c r="I52" s="140">
        <v>3339</v>
      </c>
      <c r="J52" s="115">
        <v>-31</v>
      </c>
      <c r="K52" s="116">
        <v>-0.92842168313866424</v>
      </c>
    </row>
    <row r="53" spans="1:11" ht="14.1" customHeight="1" x14ac:dyDescent="0.2">
      <c r="A53" s="306" t="s">
        <v>277</v>
      </c>
      <c r="B53" s="307" t="s">
        <v>278</v>
      </c>
      <c r="C53" s="308"/>
      <c r="D53" s="113">
        <v>4.2373468116042377</v>
      </c>
      <c r="E53" s="115">
        <v>1224</v>
      </c>
      <c r="F53" s="114">
        <v>1257</v>
      </c>
      <c r="G53" s="114">
        <v>1254</v>
      </c>
      <c r="H53" s="114">
        <v>1235</v>
      </c>
      <c r="I53" s="140">
        <v>1220</v>
      </c>
      <c r="J53" s="115">
        <v>4</v>
      </c>
      <c r="K53" s="116">
        <v>0.32786885245901637</v>
      </c>
    </row>
    <row r="54" spans="1:11" ht="14.1" customHeight="1" x14ac:dyDescent="0.2">
      <c r="A54" s="306" t="s">
        <v>279</v>
      </c>
      <c r="B54" s="307" t="s">
        <v>280</v>
      </c>
      <c r="C54" s="308"/>
      <c r="D54" s="113">
        <v>6.3594821020563597</v>
      </c>
      <c r="E54" s="115">
        <v>1837</v>
      </c>
      <c r="F54" s="114">
        <v>1845</v>
      </c>
      <c r="G54" s="114">
        <v>1848</v>
      </c>
      <c r="H54" s="114">
        <v>1862</v>
      </c>
      <c r="I54" s="140">
        <v>1877</v>
      </c>
      <c r="J54" s="115">
        <v>-40</v>
      </c>
      <c r="K54" s="116">
        <v>-2.131060202450719</v>
      </c>
    </row>
    <row r="55" spans="1:11" ht="14.1" customHeight="1" x14ac:dyDescent="0.2">
      <c r="A55" s="306">
        <v>72</v>
      </c>
      <c r="B55" s="307" t="s">
        <v>281</v>
      </c>
      <c r="C55" s="308"/>
      <c r="D55" s="113">
        <v>2.9841445683029844</v>
      </c>
      <c r="E55" s="115">
        <v>862</v>
      </c>
      <c r="F55" s="114">
        <v>872</v>
      </c>
      <c r="G55" s="114">
        <v>876</v>
      </c>
      <c r="H55" s="114">
        <v>870</v>
      </c>
      <c r="I55" s="140">
        <v>885</v>
      </c>
      <c r="J55" s="115">
        <v>-23</v>
      </c>
      <c r="K55" s="116">
        <v>-2.5988700564971752</v>
      </c>
    </row>
    <row r="56" spans="1:11" ht="14.1" customHeight="1" x14ac:dyDescent="0.2">
      <c r="A56" s="306" t="s">
        <v>282</v>
      </c>
      <c r="B56" s="307" t="s">
        <v>283</v>
      </c>
      <c r="C56" s="308"/>
      <c r="D56" s="113">
        <v>1.6928615938516929</v>
      </c>
      <c r="E56" s="115">
        <v>489</v>
      </c>
      <c r="F56" s="114">
        <v>493</v>
      </c>
      <c r="G56" s="114">
        <v>499</v>
      </c>
      <c r="H56" s="114">
        <v>499</v>
      </c>
      <c r="I56" s="140">
        <v>513</v>
      </c>
      <c r="J56" s="115">
        <v>-24</v>
      </c>
      <c r="K56" s="116">
        <v>-4.6783625730994149</v>
      </c>
    </row>
    <row r="57" spans="1:11" ht="14.1" customHeight="1" x14ac:dyDescent="0.2">
      <c r="A57" s="306" t="s">
        <v>284</v>
      </c>
      <c r="B57" s="307" t="s">
        <v>285</v>
      </c>
      <c r="C57" s="308"/>
      <c r="D57" s="113">
        <v>0.92086131690092088</v>
      </c>
      <c r="E57" s="115">
        <v>266</v>
      </c>
      <c r="F57" s="114">
        <v>269</v>
      </c>
      <c r="G57" s="114">
        <v>267</v>
      </c>
      <c r="H57" s="114">
        <v>266</v>
      </c>
      <c r="I57" s="140">
        <v>265</v>
      </c>
      <c r="J57" s="115">
        <v>1</v>
      </c>
      <c r="K57" s="116">
        <v>0.37735849056603776</v>
      </c>
    </row>
    <row r="58" spans="1:11" ht="14.1" customHeight="1" x14ac:dyDescent="0.2">
      <c r="A58" s="306">
        <v>73</v>
      </c>
      <c r="B58" s="307" t="s">
        <v>286</v>
      </c>
      <c r="C58" s="308"/>
      <c r="D58" s="113">
        <v>1.8798033649518797</v>
      </c>
      <c r="E58" s="115">
        <v>543</v>
      </c>
      <c r="F58" s="114">
        <v>540</v>
      </c>
      <c r="G58" s="114">
        <v>538</v>
      </c>
      <c r="H58" s="114">
        <v>508</v>
      </c>
      <c r="I58" s="140">
        <v>493</v>
      </c>
      <c r="J58" s="115">
        <v>50</v>
      </c>
      <c r="K58" s="116">
        <v>10.141987829614605</v>
      </c>
    </row>
    <row r="59" spans="1:11" ht="14.1" customHeight="1" x14ac:dyDescent="0.2">
      <c r="A59" s="306" t="s">
        <v>287</v>
      </c>
      <c r="B59" s="307" t="s">
        <v>288</v>
      </c>
      <c r="C59" s="308"/>
      <c r="D59" s="113">
        <v>1.6409333241016408</v>
      </c>
      <c r="E59" s="115">
        <v>474</v>
      </c>
      <c r="F59" s="114">
        <v>470</v>
      </c>
      <c r="G59" s="114">
        <v>467</v>
      </c>
      <c r="H59" s="114">
        <v>441</v>
      </c>
      <c r="I59" s="140">
        <v>428</v>
      </c>
      <c r="J59" s="115">
        <v>46</v>
      </c>
      <c r="K59" s="116">
        <v>10.747663551401869</v>
      </c>
    </row>
    <row r="60" spans="1:11" ht="14.1" customHeight="1" x14ac:dyDescent="0.2">
      <c r="A60" s="306">
        <v>81</v>
      </c>
      <c r="B60" s="307" t="s">
        <v>289</v>
      </c>
      <c r="C60" s="308"/>
      <c r="D60" s="113">
        <v>9.6275012116596272</v>
      </c>
      <c r="E60" s="115">
        <v>2781</v>
      </c>
      <c r="F60" s="114">
        <v>2786</v>
      </c>
      <c r="G60" s="114">
        <v>2720</v>
      </c>
      <c r="H60" s="114">
        <v>2675</v>
      </c>
      <c r="I60" s="140">
        <v>2673</v>
      </c>
      <c r="J60" s="115">
        <v>108</v>
      </c>
      <c r="K60" s="116">
        <v>4.0404040404040407</v>
      </c>
    </row>
    <row r="61" spans="1:11" ht="14.1" customHeight="1" x14ac:dyDescent="0.2">
      <c r="A61" s="306" t="s">
        <v>290</v>
      </c>
      <c r="B61" s="307" t="s">
        <v>291</v>
      </c>
      <c r="C61" s="308"/>
      <c r="D61" s="113">
        <v>1.859032057051859</v>
      </c>
      <c r="E61" s="115">
        <v>537</v>
      </c>
      <c r="F61" s="114">
        <v>543</v>
      </c>
      <c r="G61" s="114">
        <v>549</v>
      </c>
      <c r="H61" s="114">
        <v>534</v>
      </c>
      <c r="I61" s="140">
        <v>532</v>
      </c>
      <c r="J61" s="115">
        <v>5</v>
      </c>
      <c r="K61" s="116">
        <v>0.93984962406015038</v>
      </c>
    </row>
    <row r="62" spans="1:11" ht="14.1" customHeight="1" x14ac:dyDescent="0.2">
      <c r="A62" s="306" t="s">
        <v>292</v>
      </c>
      <c r="B62" s="307" t="s">
        <v>293</v>
      </c>
      <c r="C62" s="308"/>
      <c r="D62" s="113">
        <v>4.8224053174548223</v>
      </c>
      <c r="E62" s="115">
        <v>1393</v>
      </c>
      <c r="F62" s="114">
        <v>1396</v>
      </c>
      <c r="G62" s="114">
        <v>1337</v>
      </c>
      <c r="H62" s="114">
        <v>1313</v>
      </c>
      <c r="I62" s="140">
        <v>1318</v>
      </c>
      <c r="J62" s="115">
        <v>75</v>
      </c>
      <c r="K62" s="116">
        <v>5.6904400606980277</v>
      </c>
    </row>
    <row r="63" spans="1:11" ht="14.1" customHeight="1" x14ac:dyDescent="0.2">
      <c r="A63" s="306"/>
      <c r="B63" s="307" t="s">
        <v>294</v>
      </c>
      <c r="C63" s="308"/>
      <c r="D63" s="113">
        <v>4.0850238870040849</v>
      </c>
      <c r="E63" s="115">
        <v>1180</v>
      </c>
      <c r="F63" s="114">
        <v>1174</v>
      </c>
      <c r="G63" s="114">
        <v>1141</v>
      </c>
      <c r="H63" s="114">
        <v>1135</v>
      </c>
      <c r="I63" s="140">
        <v>1144</v>
      </c>
      <c r="J63" s="115">
        <v>36</v>
      </c>
      <c r="K63" s="116">
        <v>3.1468531468531467</v>
      </c>
    </row>
    <row r="64" spans="1:11" ht="14.1" customHeight="1" x14ac:dyDescent="0.2">
      <c r="A64" s="306" t="s">
        <v>295</v>
      </c>
      <c r="B64" s="307" t="s">
        <v>296</v>
      </c>
      <c r="C64" s="308"/>
      <c r="D64" s="113">
        <v>0.85162362390085167</v>
      </c>
      <c r="E64" s="115">
        <v>246</v>
      </c>
      <c r="F64" s="114">
        <v>241</v>
      </c>
      <c r="G64" s="114">
        <v>239</v>
      </c>
      <c r="H64" s="114">
        <v>238</v>
      </c>
      <c r="I64" s="140">
        <v>236</v>
      </c>
      <c r="J64" s="115">
        <v>10</v>
      </c>
      <c r="K64" s="116">
        <v>4.2372881355932206</v>
      </c>
    </row>
    <row r="65" spans="1:11" ht="14.1" customHeight="1" x14ac:dyDescent="0.2">
      <c r="A65" s="306" t="s">
        <v>297</v>
      </c>
      <c r="B65" s="307" t="s">
        <v>298</v>
      </c>
      <c r="C65" s="308"/>
      <c r="D65" s="113">
        <v>1.1528075884511528</v>
      </c>
      <c r="E65" s="115">
        <v>333</v>
      </c>
      <c r="F65" s="114">
        <v>334</v>
      </c>
      <c r="G65" s="114">
        <v>329</v>
      </c>
      <c r="H65" s="114">
        <v>325</v>
      </c>
      <c r="I65" s="140">
        <v>324</v>
      </c>
      <c r="J65" s="115">
        <v>9</v>
      </c>
      <c r="K65" s="116">
        <v>2.7777777777777777</v>
      </c>
    </row>
    <row r="66" spans="1:11" ht="14.1" customHeight="1" x14ac:dyDescent="0.2">
      <c r="A66" s="306">
        <v>82</v>
      </c>
      <c r="B66" s="307" t="s">
        <v>299</v>
      </c>
      <c r="C66" s="308"/>
      <c r="D66" s="113">
        <v>2.6691130651526693</v>
      </c>
      <c r="E66" s="115">
        <v>771</v>
      </c>
      <c r="F66" s="114">
        <v>759</v>
      </c>
      <c r="G66" s="114">
        <v>761</v>
      </c>
      <c r="H66" s="114">
        <v>758</v>
      </c>
      <c r="I66" s="140">
        <v>763</v>
      </c>
      <c r="J66" s="115">
        <v>8</v>
      </c>
      <c r="K66" s="116">
        <v>1.0484927916120577</v>
      </c>
    </row>
    <row r="67" spans="1:11" ht="14.1" customHeight="1" x14ac:dyDescent="0.2">
      <c r="A67" s="306" t="s">
        <v>300</v>
      </c>
      <c r="B67" s="307" t="s">
        <v>301</v>
      </c>
      <c r="C67" s="308"/>
      <c r="D67" s="113">
        <v>1.9282697500519284</v>
      </c>
      <c r="E67" s="115">
        <v>557</v>
      </c>
      <c r="F67" s="114">
        <v>545</v>
      </c>
      <c r="G67" s="114">
        <v>546</v>
      </c>
      <c r="H67" s="114">
        <v>542</v>
      </c>
      <c r="I67" s="140">
        <v>548</v>
      </c>
      <c r="J67" s="115">
        <v>9</v>
      </c>
      <c r="K67" s="116">
        <v>1.6423357664233578</v>
      </c>
    </row>
    <row r="68" spans="1:11" ht="14.1" customHeight="1" x14ac:dyDescent="0.2">
      <c r="A68" s="306" t="s">
        <v>302</v>
      </c>
      <c r="B68" s="307" t="s">
        <v>303</v>
      </c>
      <c r="C68" s="308"/>
      <c r="D68" s="113">
        <v>0.44658311985044657</v>
      </c>
      <c r="E68" s="115">
        <v>129</v>
      </c>
      <c r="F68" s="114">
        <v>133</v>
      </c>
      <c r="G68" s="114">
        <v>133</v>
      </c>
      <c r="H68" s="114">
        <v>131</v>
      </c>
      <c r="I68" s="140">
        <v>131</v>
      </c>
      <c r="J68" s="115">
        <v>-2</v>
      </c>
      <c r="K68" s="116">
        <v>-1.5267175572519085</v>
      </c>
    </row>
    <row r="69" spans="1:11" ht="14.1" customHeight="1" x14ac:dyDescent="0.2">
      <c r="A69" s="306">
        <v>83</v>
      </c>
      <c r="B69" s="307" t="s">
        <v>304</v>
      </c>
      <c r="C69" s="308"/>
      <c r="D69" s="113">
        <v>5.8575088278058578</v>
      </c>
      <c r="E69" s="115">
        <v>1692</v>
      </c>
      <c r="F69" s="114">
        <v>1703</v>
      </c>
      <c r="G69" s="114">
        <v>1690</v>
      </c>
      <c r="H69" s="114">
        <v>1637</v>
      </c>
      <c r="I69" s="140">
        <v>1643</v>
      </c>
      <c r="J69" s="115">
        <v>49</v>
      </c>
      <c r="K69" s="116">
        <v>2.982349360925137</v>
      </c>
    </row>
    <row r="70" spans="1:11" ht="14.1" customHeight="1" x14ac:dyDescent="0.2">
      <c r="A70" s="306" t="s">
        <v>305</v>
      </c>
      <c r="B70" s="307" t="s">
        <v>306</v>
      </c>
      <c r="C70" s="308"/>
      <c r="D70" s="113">
        <v>4.7981721249047986</v>
      </c>
      <c r="E70" s="115">
        <v>1386</v>
      </c>
      <c r="F70" s="114">
        <v>1388</v>
      </c>
      <c r="G70" s="114">
        <v>1384</v>
      </c>
      <c r="H70" s="114">
        <v>1349</v>
      </c>
      <c r="I70" s="140">
        <v>1358</v>
      </c>
      <c r="J70" s="115">
        <v>28</v>
      </c>
      <c r="K70" s="116">
        <v>2.0618556701030926</v>
      </c>
    </row>
    <row r="71" spans="1:11" ht="14.1" customHeight="1" x14ac:dyDescent="0.2">
      <c r="A71" s="306"/>
      <c r="B71" s="307" t="s">
        <v>307</v>
      </c>
      <c r="C71" s="308"/>
      <c r="D71" s="113">
        <v>3.1399293775531398</v>
      </c>
      <c r="E71" s="115">
        <v>907</v>
      </c>
      <c r="F71" s="114">
        <v>905</v>
      </c>
      <c r="G71" s="114">
        <v>908</v>
      </c>
      <c r="H71" s="114">
        <v>888</v>
      </c>
      <c r="I71" s="140">
        <v>893</v>
      </c>
      <c r="J71" s="115">
        <v>14</v>
      </c>
      <c r="K71" s="116">
        <v>1.5677491601343785</v>
      </c>
    </row>
    <row r="72" spans="1:11" ht="14.1" customHeight="1" x14ac:dyDescent="0.2">
      <c r="A72" s="306">
        <v>84</v>
      </c>
      <c r="B72" s="307" t="s">
        <v>308</v>
      </c>
      <c r="C72" s="308"/>
      <c r="D72" s="113">
        <v>0.52966835145052971</v>
      </c>
      <c r="E72" s="115">
        <v>153</v>
      </c>
      <c r="F72" s="114">
        <v>150</v>
      </c>
      <c r="G72" s="114">
        <v>146</v>
      </c>
      <c r="H72" s="114">
        <v>153</v>
      </c>
      <c r="I72" s="140">
        <v>152</v>
      </c>
      <c r="J72" s="115">
        <v>1</v>
      </c>
      <c r="K72" s="116">
        <v>0.65789473684210531</v>
      </c>
    </row>
    <row r="73" spans="1:11" ht="14.1" customHeight="1" x14ac:dyDescent="0.2">
      <c r="A73" s="306" t="s">
        <v>309</v>
      </c>
      <c r="B73" s="307" t="s">
        <v>310</v>
      </c>
      <c r="C73" s="308"/>
      <c r="D73" s="113">
        <v>0.16963234785016965</v>
      </c>
      <c r="E73" s="115">
        <v>49</v>
      </c>
      <c r="F73" s="114">
        <v>50</v>
      </c>
      <c r="G73" s="114">
        <v>47</v>
      </c>
      <c r="H73" s="114">
        <v>50</v>
      </c>
      <c r="I73" s="140">
        <v>49</v>
      </c>
      <c r="J73" s="115">
        <v>0</v>
      </c>
      <c r="K73" s="116">
        <v>0</v>
      </c>
    </row>
    <row r="74" spans="1:11" ht="14.1" customHeight="1" x14ac:dyDescent="0.2">
      <c r="A74" s="306" t="s">
        <v>311</v>
      </c>
      <c r="B74" s="307" t="s">
        <v>312</v>
      </c>
      <c r="C74" s="308"/>
      <c r="D74" s="113">
        <v>0.16270857855016271</v>
      </c>
      <c r="E74" s="115">
        <v>47</v>
      </c>
      <c r="F74" s="114">
        <v>45</v>
      </c>
      <c r="G74" s="114">
        <v>48</v>
      </c>
      <c r="H74" s="114">
        <v>48</v>
      </c>
      <c r="I74" s="140">
        <v>47</v>
      </c>
      <c r="J74" s="115">
        <v>0</v>
      </c>
      <c r="K74" s="116">
        <v>0</v>
      </c>
    </row>
    <row r="75" spans="1:11" ht="14.1" customHeight="1" x14ac:dyDescent="0.2">
      <c r="A75" s="306" t="s">
        <v>313</v>
      </c>
      <c r="B75" s="307" t="s">
        <v>314</v>
      </c>
      <c r="C75" s="308"/>
      <c r="D75" s="113" t="s">
        <v>513</v>
      </c>
      <c r="E75" s="115" t="s">
        <v>513</v>
      </c>
      <c r="F75" s="114">
        <v>0</v>
      </c>
      <c r="G75" s="114">
        <v>0</v>
      </c>
      <c r="H75" s="114" t="s">
        <v>513</v>
      </c>
      <c r="I75" s="140" t="s">
        <v>513</v>
      </c>
      <c r="J75" s="115" t="s">
        <v>513</v>
      </c>
      <c r="K75" s="116" t="s">
        <v>513</v>
      </c>
    </row>
    <row r="76" spans="1:11" ht="14.1" customHeight="1" x14ac:dyDescent="0.2">
      <c r="A76" s="306">
        <v>91</v>
      </c>
      <c r="B76" s="307" t="s">
        <v>315</v>
      </c>
      <c r="C76" s="308"/>
      <c r="D76" s="113">
        <v>0.11424219345011424</v>
      </c>
      <c r="E76" s="115">
        <v>33</v>
      </c>
      <c r="F76" s="114">
        <v>31</v>
      </c>
      <c r="G76" s="114">
        <v>32</v>
      </c>
      <c r="H76" s="114">
        <v>29</v>
      </c>
      <c r="I76" s="140">
        <v>25</v>
      </c>
      <c r="J76" s="115">
        <v>8</v>
      </c>
      <c r="K76" s="116">
        <v>32</v>
      </c>
    </row>
    <row r="77" spans="1:11" ht="14.1" customHeight="1" x14ac:dyDescent="0.2">
      <c r="A77" s="306">
        <v>92</v>
      </c>
      <c r="B77" s="307" t="s">
        <v>316</v>
      </c>
      <c r="C77" s="308"/>
      <c r="D77" s="113">
        <v>1.1043412033511044</v>
      </c>
      <c r="E77" s="115">
        <v>319</v>
      </c>
      <c r="F77" s="114">
        <v>328</v>
      </c>
      <c r="G77" s="114">
        <v>336</v>
      </c>
      <c r="H77" s="114">
        <v>332</v>
      </c>
      <c r="I77" s="140">
        <v>343</v>
      </c>
      <c r="J77" s="115">
        <v>-24</v>
      </c>
      <c r="K77" s="116">
        <v>-6.9970845481049562</v>
      </c>
    </row>
    <row r="78" spans="1:11" ht="14.1" customHeight="1" x14ac:dyDescent="0.2">
      <c r="A78" s="306">
        <v>93</v>
      </c>
      <c r="B78" s="307" t="s">
        <v>317</v>
      </c>
      <c r="C78" s="308"/>
      <c r="D78" s="113">
        <v>0.31156961850031156</v>
      </c>
      <c r="E78" s="115">
        <v>90</v>
      </c>
      <c r="F78" s="114">
        <v>97</v>
      </c>
      <c r="G78" s="114">
        <v>96</v>
      </c>
      <c r="H78" s="114">
        <v>98</v>
      </c>
      <c r="I78" s="140">
        <v>100</v>
      </c>
      <c r="J78" s="115">
        <v>-10</v>
      </c>
      <c r="K78" s="116">
        <v>-10</v>
      </c>
    </row>
    <row r="79" spans="1:11" ht="14.1" customHeight="1" x14ac:dyDescent="0.2">
      <c r="A79" s="306">
        <v>94</v>
      </c>
      <c r="B79" s="307" t="s">
        <v>318</v>
      </c>
      <c r="C79" s="308"/>
      <c r="D79" s="113" t="s">
        <v>513</v>
      </c>
      <c r="E79" s="115" t="s">
        <v>513</v>
      </c>
      <c r="F79" s="114" t="s">
        <v>513</v>
      </c>
      <c r="G79" s="114" t="s">
        <v>513</v>
      </c>
      <c r="H79" s="114" t="s">
        <v>513</v>
      </c>
      <c r="I79" s="140">
        <v>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224</v>
      </c>
      <c r="C81" s="312"/>
      <c r="D81" s="125">
        <v>1.4574534376514574</v>
      </c>
      <c r="E81" s="143">
        <v>421</v>
      </c>
      <c r="F81" s="144">
        <v>424</v>
      </c>
      <c r="G81" s="144">
        <v>426</v>
      </c>
      <c r="H81" s="144">
        <v>421</v>
      </c>
      <c r="I81" s="145">
        <v>423</v>
      </c>
      <c r="J81" s="143">
        <v>-2</v>
      </c>
      <c r="K81" s="146">
        <v>-0.4728132387706856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6229</v>
      </c>
      <c r="E12" s="114">
        <v>6463</v>
      </c>
      <c r="F12" s="114">
        <v>6471</v>
      </c>
      <c r="G12" s="114">
        <v>6288</v>
      </c>
      <c r="H12" s="140">
        <v>6119</v>
      </c>
      <c r="I12" s="115">
        <v>110</v>
      </c>
      <c r="J12" s="116">
        <v>1.7976793593724465</v>
      </c>
      <c r="K12"/>
      <c r="L12"/>
      <c r="M12"/>
      <c r="N12"/>
      <c r="O12"/>
      <c r="P12"/>
    </row>
    <row r="13" spans="1:16" s="110" customFormat="1" ht="14.45" customHeight="1" x14ac:dyDescent="0.2">
      <c r="A13" s="120" t="s">
        <v>105</v>
      </c>
      <c r="B13" s="119" t="s">
        <v>106</v>
      </c>
      <c r="C13" s="113">
        <v>38.930807513244503</v>
      </c>
      <c r="D13" s="115">
        <v>2425</v>
      </c>
      <c r="E13" s="114">
        <v>2509</v>
      </c>
      <c r="F13" s="114">
        <v>2477</v>
      </c>
      <c r="G13" s="114">
        <v>2379</v>
      </c>
      <c r="H13" s="140">
        <v>2285</v>
      </c>
      <c r="I13" s="115">
        <v>140</v>
      </c>
      <c r="J13" s="116">
        <v>6.1269146608315097</v>
      </c>
      <c r="K13"/>
      <c r="L13"/>
      <c r="M13"/>
      <c r="N13"/>
      <c r="O13"/>
      <c r="P13"/>
    </row>
    <row r="14" spans="1:16" s="110" customFormat="1" ht="14.45" customHeight="1" x14ac:dyDescent="0.2">
      <c r="A14" s="120"/>
      <c r="B14" s="119" t="s">
        <v>107</v>
      </c>
      <c r="C14" s="113">
        <v>61.069192486755497</v>
      </c>
      <c r="D14" s="115">
        <v>3804</v>
      </c>
      <c r="E14" s="114">
        <v>3954</v>
      </c>
      <c r="F14" s="114">
        <v>3994</v>
      </c>
      <c r="G14" s="114">
        <v>3909</v>
      </c>
      <c r="H14" s="140">
        <v>3834</v>
      </c>
      <c r="I14" s="115">
        <v>-30</v>
      </c>
      <c r="J14" s="116">
        <v>-0.78247261345852892</v>
      </c>
      <c r="K14"/>
      <c r="L14"/>
      <c r="M14"/>
      <c r="N14"/>
      <c r="O14"/>
      <c r="P14"/>
    </row>
    <row r="15" spans="1:16" s="110" customFormat="1" ht="14.45" customHeight="1" x14ac:dyDescent="0.2">
      <c r="A15" s="118" t="s">
        <v>105</v>
      </c>
      <c r="B15" s="121" t="s">
        <v>108</v>
      </c>
      <c r="C15" s="113">
        <v>13.437148820035318</v>
      </c>
      <c r="D15" s="115">
        <v>837</v>
      </c>
      <c r="E15" s="114">
        <v>871</v>
      </c>
      <c r="F15" s="114">
        <v>905</v>
      </c>
      <c r="G15" s="114">
        <v>899</v>
      </c>
      <c r="H15" s="140">
        <v>828</v>
      </c>
      <c r="I15" s="115">
        <v>9</v>
      </c>
      <c r="J15" s="116">
        <v>1.0869565217391304</v>
      </c>
      <c r="K15"/>
      <c r="L15"/>
      <c r="M15"/>
      <c r="N15"/>
      <c r="O15"/>
      <c r="P15"/>
    </row>
    <row r="16" spans="1:16" s="110" customFormat="1" ht="14.45" customHeight="1" x14ac:dyDescent="0.2">
      <c r="A16" s="118"/>
      <c r="B16" s="121" t="s">
        <v>109</v>
      </c>
      <c r="C16" s="113">
        <v>48.354471022636055</v>
      </c>
      <c r="D16" s="115">
        <v>3012</v>
      </c>
      <c r="E16" s="114">
        <v>3136</v>
      </c>
      <c r="F16" s="114">
        <v>3098</v>
      </c>
      <c r="G16" s="114">
        <v>2981</v>
      </c>
      <c r="H16" s="140">
        <v>2975</v>
      </c>
      <c r="I16" s="115">
        <v>37</v>
      </c>
      <c r="J16" s="116">
        <v>1.2436974789915967</v>
      </c>
      <c r="K16"/>
      <c r="L16"/>
      <c r="M16"/>
      <c r="N16"/>
      <c r="O16"/>
      <c r="P16"/>
    </row>
    <row r="17" spans="1:16" s="110" customFormat="1" ht="14.45" customHeight="1" x14ac:dyDescent="0.2">
      <c r="A17" s="118"/>
      <c r="B17" s="121" t="s">
        <v>110</v>
      </c>
      <c r="C17" s="113">
        <v>21.046716969015893</v>
      </c>
      <c r="D17" s="115">
        <v>1311</v>
      </c>
      <c r="E17" s="114">
        <v>1365</v>
      </c>
      <c r="F17" s="114">
        <v>1373</v>
      </c>
      <c r="G17" s="114">
        <v>1334</v>
      </c>
      <c r="H17" s="140">
        <v>1289</v>
      </c>
      <c r="I17" s="115">
        <v>22</v>
      </c>
      <c r="J17" s="116">
        <v>1.7067494181536074</v>
      </c>
      <c r="K17"/>
      <c r="L17"/>
      <c r="M17"/>
      <c r="N17"/>
      <c r="O17"/>
      <c r="P17"/>
    </row>
    <row r="18" spans="1:16" s="110" customFormat="1" ht="14.45" customHeight="1" x14ac:dyDescent="0.2">
      <c r="A18" s="120"/>
      <c r="B18" s="121" t="s">
        <v>111</v>
      </c>
      <c r="C18" s="113">
        <v>17.16166318831273</v>
      </c>
      <c r="D18" s="115">
        <v>1069</v>
      </c>
      <c r="E18" s="114">
        <v>1091</v>
      </c>
      <c r="F18" s="114">
        <v>1095</v>
      </c>
      <c r="G18" s="114">
        <v>1074</v>
      </c>
      <c r="H18" s="140">
        <v>1027</v>
      </c>
      <c r="I18" s="115">
        <v>42</v>
      </c>
      <c r="J18" s="116">
        <v>4.089581304771178</v>
      </c>
      <c r="K18"/>
      <c r="L18"/>
      <c r="M18"/>
      <c r="N18"/>
      <c r="O18"/>
      <c r="P18"/>
    </row>
    <row r="19" spans="1:16" s="110" customFormat="1" ht="14.45" customHeight="1" x14ac:dyDescent="0.2">
      <c r="A19" s="120"/>
      <c r="B19" s="121" t="s">
        <v>112</v>
      </c>
      <c r="C19" s="113">
        <v>1.7498795954406807</v>
      </c>
      <c r="D19" s="115">
        <v>109</v>
      </c>
      <c r="E19" s="114">
        <v>109</v>
      </c>
      <c r="F19" s="114">
        <v>107</v>
      </c>
      <c r="G19" s="114">
        <v>98</v>
      </c>
      <c r="H19" s="140">
        <v>90</v>
      </c>
      <c r="I19" s="115">
        <v>19</v>
      </c>
      <c r="J19" s="116">
        <v>21.111111111111111</v>
      </c>
      <c r="K19"/>
      <c r="L19"/>
      <c r="M19"/>
      <c r="N19"/>
      <c r="O19"/>
      <c r="P19"/>
    </row>
    <row r="20" spans="1:16" s="110" customFormat="1" ht="14.45" customHeight="1" x14ac:dyDescent="0.2">
      <c r="A20" s="120" t="s">
        <v>113</v>
      </c>
      <c r="B20" s="119" t="s">
        <v>116</v>
      </c>
      <c r="C20" s="113">
        <v>94.862738802375986</v>
      </c>
      <c r="D20" s="115">
        <v>5909</v>
      </c>
      <c r="E20" s="114">
        <v>6125</v>
      </c>
      <c r="F20" s="114">
        <v>6140</v>
      </c>
      <c r="G20" s="114">
        <v>5973</v>
      </c>
      <c r="H20" s="140">
        <v>5821</v>
      </c>
      <c r="I20" s="115">
        <v>88</v>
      </c>
      <c r="J20" s="116">
        <v>1.5117677375021474</v>
      </c>
      <c r="K20"/>
      <c r="L20"/>
      <c r="M20"/>
      <c r="N20"/>
      <c r="O20"/>
      <c r="P20"/>
    </row>
    <row r="21" spans="1:16" s="110" customFormat="1" ht="14.45" customHeight="1" x14ac:dyDescent="0.2">
      <c r="A21" s="123"/>
      <c r="B21" s="124" t="s">
        <v>117</v>
      </c>
      <c r="C21" s="125">
        <v>5.0409375501685663</v>
      </c>
      <c r="D21" s="143">
        <v>314</v>
      </c>
      <c r="E21" s="144">
        <v>332</v>
      </c>
      <c r="F21" s="144">
        <v>326</v>
      </c>
      <c r="G21" s="144">
        <v>310</v>
      </c>
      <c r="H21" s="145">
        <v>293</v>
      </c>
      <c r="I21" s="143">
        <v>21</v>
      </c>
      <c r="J21" s="146">
        <v>7.1672354948805461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6380</v>
      </c>
      <c r="E56" s="114">
        <v>6656</v>
      </c>
      <c r="F56" s="114">
        <v>6739</v>
      </c>
      <c r="G56" s="114">
        <v>6635</v>
      </c>
      <c r="H56" s="140">
        <v>6441</v>
      </c>
      <c r="I56" s="115">
        <v>-61</v>
      </c>
      <c r="J56" s="116">
        <v>-0.94705791026238162</v>
      </c>
      <c r="K56"/>
      <c r="L56"/>
      <c r="M56"/>
      <c r="N56"/>
      <c r="O56"/>
      <c r="P56"/>
    </row>
    <row r="57" spans="1:16" s="110" customFormat="1" ht="14.45" customHeight="1" x14ac:dyDescent="0.2">
      <c r="A57" s="120" t="s">
        <v>105</v>
      </c>
      <c r="B57" s="119" t="s">
        <v>106</v>
      </c>
      <c r="C57" s="113">
        <v>40.141065830721004</v>
      </c>
      <c r="D57" s="115">
        <v>2561</v>
      </c>
      <c r="E57" s="114">
        <v>2648</v>
      </c>
      <c r="F57" s="114">
        <v>2674</v>
      </c>
      <c r="G57" s="114">
        <v>2609</v>
      </c>
      <c r="H57" s="140">
        <v>2500</v>
      </c>
      <c r="I57" s="115">
        <v>61</v>
      </c>
      <c r="J57" s="116">
        <v>2.44</v>
      </c>
    </row>
    <row r="58" spans="1:16" s="110" customFormat="1" ht="14.45" customHeight="1" x14ac:dyDescent="0.2">
      <c r="A58" s="120"/>
      <c r="B58" s="119" t="s">
        <v>107</v>
      </c>
      <c r="C58" s="113">
        <v>59.858934169278996</v>
      </c>
      <c r="D58" s="115">
        <v>3819</v>
      </c>
      <c r="E58" s="114">
        <v>4008</v>
      </c>
      <c r="F58" s="114">
        <v>4065</v>
      </c>
      <c r="G58" s="114">
        <v>4026</v>
      </c>
      <c r="H58" s="140">
        <v>3941</v>
      </c>
      <c r="I58" s="115">
        <v>-122</v>
      </c>
      <c r="J58" s="116">
        <v>-3.0956609997462574</v>
      </c>
    </row>
    <row r="59" spans="1:16" s="110" customFormat="1" ht="14.45" customHeight="1" x14ac:dyDescent="0.2">
      <c r="A59" s="118" t="s">
        <v>105</v>
      </c>
      <c r="B59" s="121" t="s">
        <v>108</v>
      </c>
      <c r="C59" s="113">
        <v>13.761755485893417</v>
      </c>
      <c r="D59" s="115">
        <v>878</v>
      </c>
      <c r="E59" s="114">
        <v>920</v>
      </c>
      <c r="F59" s="114">
        <v>943</v>
      </c>
      <c r="G59" s="114">
        <v>953</v>
      </c>
      <c r="H59" s="140">
        <v>855</v>
      </c>
      <c r="I59" s="115">
        <v>23</v>
      </c>
      <c r="J59" s="116">
        <v>2.6900584795321638</v>
      </c>
    </row>
    <row r="60" spans="1:16" s="110" customFormat="1" ht="14.45" customHeight="1" x14ac:dyDescent="0.2">
      <c r="A60" s="118"/>
      <c r="B60" s="121" t="s">
        <v>109</v>
      </c>
      <c r="C60" s="113">
        <v>47.304075235109721</v>
      </c>
      <c r="D60" s="115">
        <v>3018</v>
      </c>
      <c r="E60" s="114">
        <v>3175</v>
      </c>
      <c r="F60" s="114">
        <v>3211</v>
      </c>
      <c r="G60" s="114">
        <v>3149</v>
      </c>
      <c r="H60" s="140">
        <v>3112</v>
      </c>
      <c r="I60" s="115">
        <v>-94</v>
      </c>
      <c r="J60" s="116">
        <v>-3.020565552699229</v>
      </c>
    </row>
    <row r="61" spans="1:16" s="110" customFormat="1" ht="14.45" customHeight="1" x14ac:dyDescent="0.2">
      <c r="A61" s="118"/>
      <c r="B61" s="121" t="s">
        <v>110</v>
      </c>
      <c r="C61" s="113">
        <v>20.79937304075235</v>
      </c>
      <c r="D61" s="115">
        <v>1327</v>
      </c>
      <c r="E61" s="114">
        <v>1386</v>
      </c>
      <c r="F61" s="114">
        <v>1412</v>
      </c>
      <c r="G61" s="114">
        <v>1384</v>
      </c>
      <c r="H61" s="140">
        <v>1356</v>
      </c>
      <c r="I61" s="115">
        <v>-29</v>
      </c>
      <c r="J61" s="116">
        <v>-2.1386430678466075</v>
      </c>
    </row>
    <row r="62" spans="1:16" s="110" customFormat="1" ht="14.45" customHeight="1" x14ac:dyDescent="0.2">
      <c r="A62" s="120"/>
      <c r="B62" s="121" t="s">
        <v>111</v>
      </c>
      <c r="C62" s="113">
        <v>18.134796238244515</v>
      </c>
      <c r="D62" s="115">
        <v>1157</v>
      </c>
      <c r="E62" s="114">
        <v>1175</v>
      </c>
      <c r="F62" s="114">
        <v>1173</v>
      </c>
      <c r="G62" s="114">
        <v>1149</v>
      </c>
      <c r="H62" s="140">
        <v>1118</v>
      </c>
      <c r="I62" s="115">
        <v>39</v>
      </c>
      <c r="J62" s="116">
        <v>3.4883720930232558</v>
      </c>
    </row>
    <row r="63" spans="1:16" s="110" customFormat="1" ht="14.45" customHeight="1" x14ac:dyDescent="0.2">
      <c r="A63" s="120"/>
      <c r="B63" s="121" t="s">
        <v>112</v>
      </c>
      <c r="C63" s="113">
        <v>1.7398119122257054</v>
      </c>
      <c r="D63" s="115">
        <v>111</v>
      </c>
      <c r="E63" s="114">
        <v>101</v>
      </c>
      <c r="F63" s="114">
        <v>102</v>
      </c>
      <c r="G63" s="114">
        <v>105</v>
      </c>
      <c r="H63" s="140">
        <v>101</v>
      </c>
      <c r="I63" s="115">
        <v>10</v>
      </c>
      <c r="J63" s="116">
        <v>9.9009900990099009</v>
      </c>
    </row>
    <row r="64" spans="1:16" s="110" customFormat="1" ht="14.45" customHeight="1" x14ac:dyDescent="0.2">
      <c r="A64" s="120" t="s">
        <v>113</v>
      </c>
      <c r="B64" s="119" t="s">
        <v>116</v>
      </c>
      <c r="C64" s="113">
        <v>94.686520376175551</v>
      </c>
      <c r="D64" s="115">
        <v>6041</v>
      </c>
      <c r="E64" s="114">
        <v>6292</v>
      </c>
      <c r="F64" s="114">
        <v>6378</v>
      </c>
      <c r="G64" s="114">
        <v>6298</v>
      </c>
      <c r="H64" s="140">
        <v>6121</v>
      </c>
      <c r="I64" s="115">
        <v>-80</v>
      </c>
      <c r="J64" s="116">
        <v>-1.3069759843162883</v>
      </c>
    </row>
    <row r="65" spans="1:10" s="110" customFormat="1" ht="14.45" customHeight="1" x14ac:dyDescent="0.2">
      <c r="A65" s="123"/>
      <c r="B65" s="124" t="s">
        <v>117</v>
      </c>
      <c r="C65" s="125">
        <v>5.2194357366771156</v>
      </c>
      <c r="D65" s="143">
        <v>333</v>
      </c>
      <c r="E65" s="144">
        <v>357</v>
      </c>
      <c r="F65" s="144">
        <v>355</v>
      </c>
      <c r="G65" s="144">
        <v>331</v>
      </c>
      <c r="H65" s="145">
        <v>315</v>
      </c>
      <c r="I65" s="143">
        <v>18</v>
      </c>
      <c r="J65" s="146">
        <v>5.7142857142857144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6229</v>
      </c>
      <c r="G11" s="114">
        <v>6463</v>
      </c>
      <c r="H11" s="114">
        <v>6471</v>
      </c>
      <c r="I11" s="114">
        <v>6288</v>
      </c>
      <c r="J11" s="140">
        <v>6119</v>
      </c>
      <c r="K11" s="114">
        <v>110</v>
      </c>
      <c r="L11" s="116">
        <v>1.7976793593724465</v>
      </c>
    </row>
    <row r="12" spans="1:17" s="110" customFormat="1" ht="24" customHeight="1" x14ac:dyDescent="0.2">
      <c r="A12" s="604" t="s">
        <v>185</v>
      </c>
      <c r="B12" s="605"/>
      <c r="C12" s="605"/>
      <c r="D12" s="606"/>
      <c r="E12" s="113">
        <v>38.930807513244503</v>
      </c>
      <c r="F12" s="115">
        <v>2425</v>
      </c>
      <c r="G12" s="114">
        <v>2509</v>
      </c>
      <c r="H12" s="114">
        <v>2477</v>
      </c>
      <c r="I12" s="114">
        <v>2379</v>
      </c>
      <c r="J12" s="140">
        <v>2285</v>
      </c>
      <c r="K12" s="114">
        <v>140</v>
      </c>
      <c r="L12" s="116">
        <v>6.1269146608315097</v>
      </c>
    </row>
    <row r="13" spans="1:17" s="110" customFormat="1" ht="15" customHeight="1" x14ac:dyDescent="0.2">
      <c r="A13" s="120"/>
      <c r="B13" s="612" t="s">
        <v>107</v>
      </c>
      <c r="C13" s="612"/>
      <c r="E13" s="113">
        <v>61.069192486755497</v>
      </c>
      <c r="F13" s="115">
        <v>3804</v>
      </c>
      <c r="G13" s="114">
        <v>3954</v>
      </c>
      <c r="H13" s="114">
        <v>3994</v>
      </c>
      <c r="I13" s="114">
        <v>3909</v>
      </c>
      <c r="J13" s="140">
        <v>3834</v>
      </c>
      <c r="K13" s="114">
        <v>-30</v>
      </c>
      <c r="L13" s="116">
        <v>-0.78247261345852892</v>
      </c>
    </row>
    <row r="14" spans="1:17" s="110" customFormat="1" ht="22.5" customHeight="1" x14ac:dyDescent="0.2">
      <c r="A14" s="604" t="s">
        <v>186</v>
      </c>
      <c r="B14" s="605"/>
      <c r="C14" s="605"/>
      <c r="D14" s="606"/>
      <c r="E14" s="113">
        <v>13.437148820035318</v>
      </c>
      <c r="F14" s="115">
        <v>837</v>
      </c>
      <c r="G14" s="114">
        <v>871</v>
      </c>
      <c r="H14" s="114">
        <v>905</v>
      </c>
      <c r="I14" s="114">
        <v>899</v>
      </c>
      <c r="J14" s="140">
        <v>828</v>
      </c>
      <c r="K14" s="114">
        <v>9</v>
      </c>
      <c r="L14" s="116">
        <v>1.0869565217391304</v>
      </c>
    </row>
    <row r="15" spans="1:17" s="110" customFormat="1" ht="15" customHeight="1" x14ac:dyDescent="0.2">
      <c r="A15" s="120"/>
      <c r="B15" s="119"/>
      <c r="C15" s="258" t="s">
        <v>106</v>
      </c>
      <c r="E15" s="113">
        <v>41.935483870967744</v>
      </c>
      <c r="F15" s="115">
        <v>351</v>
      </c>
      <c r="G15" s="114">
        <v>371</v>
      </c>
      <c r="H15" s="114">
        <v>378</v>
      </c>
      <c r="I15" s="114">
        <v>377</v>
      </c>
      <c r="J15" s="140">
        <v>342</v>
      </c>
      <c r="K15" s="114">
        <v>9</v>
      </c>
      <c r="L15" s="116">
        <v>2.6315789473684212</v>
      </c>
    </row>
    <row r="16" spans="1:17" s="110" customFormat="1" ht="15" customHeight="1" x14ac:dyDescent="0.2">
      <c r="A16" s="120"/>
      <c r="B16" s="119"/>
      <c r="C16" s="258" t="s">
        <v>107</v>
      </c>
      <c r="E16" s="113">
        <v>58.064516129032256</v>
      </c>
      <c r="F16" s="115">
        <v>486</v>
      </c>
      <c r="G16" s="114">
        <v>500</v>
      </c>
      <c r="H16" s="114">
        <v>527</v>
      </c>
      <c r="I16" s="114">
        <v>522</v>
      </c>
      <c r="J16" s="140">
        <v>486</v>
      </c>
      <c r="K16" s="114">
        <v>0</v>
      </c>
      <c r="L16" s="116">
        <v>0</v>
      </c>
    </row>
    <row r="17" spans="1:12" s="110" customFormat="1" ht="15" customHeight="1" x14ac:dyDescent="0.2">
      <c r="A17" s="120"/>
      <c r="B17" s="121" t="s">
        <v>109</v>
      </c>
      <c r="C17" s="258"/>
      <c r="E17" s="113">
        <v>48.354471022636055</v>
      </c>
      <c r="F17" s="115">
        <v>3012</v>
      </c>
      <c r="G17" s="114">
        <v>3136</v>
      </c>
      <c r="H17" s="114">
        <v>3098</v>
      </c>
      <c r="I17" s="114">
        <v>2981</v>
      </c>
      <c r="J17" s="140">
        <v>2975</v>
      </c>
      <c r="K17" s="114">
        <v>37</v>
      </c>
      <c r="L17" s="116">
        <v>1.2436974789915967</v>
      </c>
    </row>
    <row r="18" spans="1:12" s="110" customFormat="1" ht="15" customHeight="1" x14ac:dyDescent="0.2">
      <c r="A18" s="120"/>
      <c r="B18" s="119"/>
      <c r="C18" s="258" t="s">
        <v>106</v>
      </c>
      <c r="E18" s="113">
        <v>34.561752988047807</v>
      </c>
      <c r="F18" s="115">
        <v>1041</v>
      </c>
      <c r="G18" s="114">
        <v>1071</v>
      </c>
      <c r="H18" s="114">
        <v>1040</v>
      </c>
      <c r="I18" s="114">
        <v>967</v>
      </c>
      <c r="J18" s="140">
        <v>944</v>
      </c>
      <c r="K18" s="114">
        <v>97</v>
      </c>
      <c r="L18" s="116">
        <v>10.275423728813559</v>
      </c>
    </row>
    <row r="19" spans="1:12" s="110" customFormat="1" ht="15" customHeight="1" x14ac:dyDescent="0.2">
      <c r="A19" s="120"/>
      <c r="B19" s="119"/>
      <c r="C19" s="258" t="s">
        <v>107</v>
      </c>
      <c r="E19" s="113">
        <v>65.438247011952186</v>
      </c>
      <c r="F19" s="115">
        <v>1971</v>
      </c>
      <c r="G19" s="114">
        <v>2065</v>
      </c>
      <c r="H19" s="114">
        <v>2058</v>
      </c>
      <c r="I19" s="114">
        <v>2014</v>
      </c>
      <c r="J19" s="140">
        <v>2031</v>
      </c>
      <c r="K19" s="114">
        <v>-60</v>
      </c>
      <c r="L19" s="116">
        <v>-2.9542097488921715</v>
      </c>
    </row>
    <row r="20" spans="1:12" s="110" customFormat="1" ht="15" customHeight="1" x14ac:dyDescent="0.2">
      <c r="A20" s="120"/>
      <c r="B20" s="121" t="s">
        <v>110</v>
      </c>
      <c r="C20" s="258"/>
      <c r="E20" s="113">
        <v>21.046716969015893</v>
      </c>
      <c r="F20" s="115">
        <v>1311</v>
      </c>
      <c r="G20" s="114">
        <v>1365</v>
      </c>
      <c r="H20" s="114">
        <v>1373</v>
      </c>
      <c r="I20" s="114">
        <v>1334</v>
      </c>
      <c r="J20" s="140">
        <v>1289</v>
      </c>
      <c r="K20" s="114">
        <v>22</v>
      </c>
      <c r="L20" s="116">
        <v>1.7067494181536074</v>
      </c>
    </row>
    <row r="21" spans="1:12" s="110" customFormat="1" ht="15" customHeight="1" x14ac:dyDescent="0.2">
      <c r="A21" s="120"/>
      <c r="B21" s="119"/>
      <c r="C21" s="258" t="s">
        <v>106</v>
      </c>
      <c r="E21" s="113">
        <v>34.019832189168575</v>
      </c>
      <c r="F21" s="115">
        <v>446</v>
      </c>
      <c r="G21" s="114">
        <v>461</v>
      </c>
      <c r="H21" s="114">
        <v>448</v>
      </c>
      <c r="I21" s="114">
        <v>445</v>
      </c>
      <c r="J21" s="140">
        <v>436</v>
      </c>
      <c r="K21" s="114">
        <v>10</v>
      </c>
      <c r="L21" s="116">
        <v>2.2935779816513762</v>
      </c>
    </row>
    <row r="22" spans="1:12" s="110" customFormat="1" ht="15" customHeight="1" x14ac:dyDescent="0.2">
      <c r="A22" s="120"/>
      <c r="B22" s="119"/>
      <c r="C22" s="258" t="s">
        <v>107</v>
      </c>
      <c r="E22" s="113">
        <v>65.980167810831432</v>
      </c>
      <c r="F22" s="115">
        <v>865</v>
      </c>
      <c r="G22" s="114">
        <v>904</v>
      </c>
      <c r="H22" s="114">
        <v>925</v>
      </c>
      <c r="I22" s="114">
        <v>889</v>
      </c>
      <c r="J22" s="140">
        <v>853</v>
      </c>
      <c r="K22" s="114">
        <v>12</v>
      </c>
      <c r="L22" s="116">
        <v>1.4067995310668229</v>
      </c>
    </row>
    <row r="23" spans="1:12" s="110" customFormat="1" ht="15" customHeight="1" x14ac:dyDescent="0.2">
      <c r="A23" s="120"/>
      <c r="B23" s="121" t="s">
        <v>111</v>
      </c>
      <c r="C23" s="258"/>
      <c r="E23" s="113">
        <v>17.16166318831273</v>
      </c>
      <c r="F23" s="115">
        <v>1069</v>
      </c>
      <c r="G23" s="114">
        <v>1091</v>
      </c>
      <c r="H23" s="114">
        <v>1095</v>
      </c>
      <c r="I23" s="114">
        <v>1074</v>
      </c>
      <c r="J23" s="140">
        <v>1027</v>
      </c>
      <c r="K23" s="114">
        <v>42</v>
      </c>
      <c r="L23" s="116">
        <v>4.089581304771178</v>
      </c>
    </row>
    <row r="24" spans="1:12" s="110" customFormat="1" ht="15" customHeight="1" x14ac:dyDescent="0.2">
      <c r="A24" s="120"/>
      <c r="B24" s="119"/>
      <c r="C24" s="258" t="s">
        <v>106</v>
      </c>
      <c r="E24" s="113">
        <v>54.911131898971</v>
      </c>
      <c r="F24" s="115">
        <v>587</v>
      </c>
      <c r="G24" s="114">
        <v>606</v>
      </c>
      <c r="H24" s="114">
        <v>611</v>
      </c>
      <c r="I24" s="114">
        <v>590</v>
      </c>
      <c r="J24" s="140">
        <v>563</v>
      </c>
      <c r="K24" s="114">
        <v>24</v>
      </c>
      <c r="L24" s="116">
        <v>4.2628774422735347</v>
      </c>
    </row>
    <row r="25" spans="1:12" s="110" customFormat="1" ht="15" customHeight="1" x14ac:dyDescent="0.2">
      <c r="A25" s="120"/>
      <c r="B25" s="119"/>
      <c r="C25" s="258" t="s">
        <v>107</v>
      </c>
      <c r="E25" s="113">
        <v>45.088868101029</v>
      </c>
      <c r="F25" s="115">
        <v>482</v>
      </c>
      <c r="G25" s="114">
        <v>485</v>
      </c>
      <c r="H25" s="114">
        <v>484</v>
      </c>
      <c r="I25" s="114">
        <v>484</v>
      </c>
      <c r="J25" s="140">
        <v>464</v>
      </c>
      <c r="K25" s="114">
        <v>18</v>
      </c>
      <c r="L25" s="116">
        <v>3.8793103448275863</v>
      </c>
    </row>
    <row r="26" spans="1:12" s="110" customFormat="1" ht="15" customHeight="1" x14ac:dyDescent="0.2">
      <c r="A26" s="120"/>
      <c r="C26" s="121" t="s">
        <v>187</v>
      </c>
      <c r="D26" s="110" t="s">
        <v>188</v>
      </c>
      <c r="E26" s="113">
        <v>1.7498795954406807</v>
      </c>
      <c r="F26" s="115">
        <v>109</v>
      </c>
      <c r="G26" s="114">
        <v>109</v>
      </c>
      <c r="H26" s="114">
        <v>107</v>
      </c>
      <c r="I26" s="114">
        <v>98</v>
      </c>
      <c r="J26" s="140">
        <v>90</v>
      </c>
      <c r="K26" s="114">
        <v>19</v>
      </c>
      <c r="L26" s="116">
        <v>21.111111111111111</v>
      </c>
    </row>
    <row r="27" spans="1:12" s="110" customFormat="1" ht="15" customHeight="1" x14ac:dyDescent="0.2">
      <c r="A27" s="120"/>
      <c r="B27" s="119"/>
      <c r="D27" s="259" t="s">
        <v>106</v>
      </c>
      <c r="E27" s="113">
        <v>45.871559633027523</v>
      </c>
      <c r="F27" s="115">
        <v>50</v>
      </c>
      <c r="G27" s="114">
        <v>56</v>
      </c>
      <c r="H27" s="114">
        <v>59</v>
      </c>
      <c r="I27" s="114">
        <v>49</v>
      </c>
      <c r="J27" s="140">
        <v>39</v>
      </c>
      <c r="K27" s="114">
        <v>11</v>
      </c>
      <c r="L27" s="116">
        <v>28.205128205128204</v>
      </c>
    </row>
    <row r="28" spans="1:12" s="110" customFormat="1" ht="15" customHeight="1" x14ac:dyDescent="0.2">
      <c r="A28" s="120"/>
      <c r="B28" s="119"/>
      <c r="D28" s="259" t="s">
        <v>107</v>
      </c>
      <c r="E28" s="113">
        <v>54.128440366972477</v>
      </c>
      <c r="F28" s="115">
        <v>59</v>
      </c>
      <c r="G28" s="114">
        <v>53</v>
      </c>
      <c r="H28" s="114">
        <v>48</v>
      </c>
      <c r="I28" s="114">
        <v>49</v>
      </c>
      <c r="J28" s="140">
        <v>51</v>
      </c>
      <c r="K28" s="114">
        <v>8</v>
      </c>
      <c r="L28" s="116">
        <v>15.686274509803921</v>
      </c>
    </row>
    <row r="29" spans="1:12" s="110" customFormat="1" ht="24" customHeight="1" x14ac:dyDescent="0.2">
      <c r="A29" s="604" t="s">
        <v>189</v>
      </c>
      <c r="B29" s="605"/>
      <c r="C29" s="605"/>
      <c r="D29" s="606"/>
      <c r="E29" s="113">
        <v>94.862738802375986</v>
      </c>
      <c r="F29" s="115">
        <v>5909</v>
      </c>
      <c r="G29" s="114">
        <v>6125</v>
      </c>
      <c r="H29" s="114">
        <v>6140</v>
      </c>
      <c r="I29" s="114">
        <v>5973</v>
      </c>
      <c r="J29" s="140">
        <v>5821</v>
      </c>
      <c r="K29" s="114">
        <v>88</v>
      </c>
      <c r="L29" s="116">
        <v>1.5117677375021474</v>
      </c>
    </row>
    <row r="30" spans="1:12" s="110" customFormat="1" ht="15" customHeight="1" x14ac:dyDescent="0.2">
      <c r="A30" s="120"/>
      <c r="B30" s="119"/>
      <c r="C30" s="258" t="s">
        <v>106</v>
      </c>
      <c r="E30" s="113">
        <v>38.991369097986123</v>
      </c>
      <c r="F30" s="115">
        <v>2304</v>
      </c>
      <c r="G30" s="114">
        <v>2375</v>
      </c>
      <c r="H30" s="114">
        <v>2351</v>
      </c>
      <c r="I30" s="114">
        <v>2259</v>
      </c>
      <c r="J30" s="140">
        <v>2185</v>
      </c>
      <c r="K30" s="114">
        <v>119</v>
      </c>
      <c r="L30" s="116">
        <v>5.446224256292906</v>
      </c>
    </row>
    <row r="31" spans="1:12" s="110" customFormat="1" ht="15" customHeight="1" x14ac:dyDescent="0.2">
      <c r="A31" s="120"/>
      <c r="B31" s="119"/>
      <c r="C31" s="258" t="s">
        <v>107</v>
      </c>
      <c r="E31" s="113">
        <v>61.008630902013877</v>
      </c>
      <c r="F31" s="115">
        <v>3605</v>
      </c>
      <c r="G31" s="114">
        <v>3750</v>
      </c>
      <c r="H31" s="114">
        <v>3789</v>
      </c>
      <c r="I31" s="114">
        <v>3714</v>
      </c>
      <c r="J31" s="140">
        <v>3636</v>
      </c>
      <c r="K31" s="114">
        <v>-31</v>
      </c>
      <c r="L31" s="116">
        <v>-0.85258525852585254</v>
      </c>
    </row>
    <row r="32" spans="1:12" s="110" customFormat="1" ht="15" customHeight="1" x14ac:dyDescent="0.2">
      <c r="A32" s="120"/>
      <c r="B32" s="119" t="s">
        <v>117</v>
      </c>
      <c r="C32" s="258"/>
      <c r="E32" s="113">
        <v>5.0409375501685663</v>
      </c>
      <c r="F32" s="114">
        <v>314</v>
      </c>
      <c r="G32" s="114">
        <v>332</v>
      </c>
      <c r="H32" s="114">
        <v>326</v>
      </c>
      <c r="I32" s="114">
        <v>310</v>
      </c>
      <c r="J32" s="140">
        <v>293</v>
      </c>
      <c r="K32" s="114">
        <v>21</v>
      </c>
      <c r="L32" s="116">
        <v>7.1672354948805461</v>
      </c>
    </row>
    <row r="33" spans="1:12" s="110" customFormat="1" ht="15" customHeight="1" x14ac:dyDescent="0.2">
      <c r="A33" s="120"/>
      <c r="B33" s="119"/>
      <c r="C33" s="258" t="s">
        <v>106</v>
      </c>
      <c r="E33" s="113">
        <v>38.216560509554142</v>
      </c>
      <c r="F33" s="114">
        <v>120</v>
      </c>
      <c r="G33" s="114">
        <v>133</v>
      </c>
      <c r="H33" s="114">
        <v>126</v>
      </c>
      <c r="I33" s="114">
        <v>119</v>
      </c>
      <c r="J33" s="140">
        <v>99</v>
      </c>
      <c r="K33" s="114">
        <v>21</v>
      </c>
      <c r="L33" s="116">
        <v>21.212121212121211</v>
      </c>
    </row>
    <row r="34" spans="1:12" s="110" customFormat="1" ht="15" customHeight="1" x14ac:dyDescent="0.2">
      <c r="A34" s="120"/>
      <c r="B34" s="119"/>
      <c r="C34" s="258" t="s">
        <v>107</v>
      </c>
      <c r="E34" s="113">
        <v>61.783439490445858</v>
      </c>
      <c r="F34" s="114">
        <v>194</v>
      </c>
      <c r="G34" s="114">
        <v>199</v>
      </c>
      <c r="H34" s="114">
        <v>200</v>
      </c>
      <c r="I34" s="114">
        <v>191</v>
      </c>
      <c r="J34" s="140">
        <v>194</v>
      </c>
      <c r="K34" s="114">
        <v>0</v>
      </c>
      <c r="L34" s="116">
        <v>0</v>
      </c>
    </row>
    <row r="35" spans="1:12" s="110" customFormat="1" ht="24" customHeight="1" x14ac:dyDescent="0.2">
      <c r="A35" s="604" t="s">
        <v>192</v>
      </c>
      <c r="B35" s="605"/>
      <c r="C35" s="605"/>
      <c r="D35" s="606"/>
      <c r="E35" s="113">
        <v>16.391074008669129</v>
      </c>
      <c r="F35" s="114">
        <v>1021</v>
      </c>
      <c r="G35" s="114">
        <v>1066</v>
      </c>
      <c r="H35" s="114">
        <v>1114</v>
      </c>
      <c r="I35" s="114">
        <v>1096</v>
      </c>
      <c r="J35" s="114">
        <v>1021</v>
      </c>
      <c r="K35" s="318">
        <v>0</v>
      </c>
      <c r="L35" s="319">
        <v>0</v>
      </c>
    </row>
    <row r="36" spans="1:12" s="110" customFormat="1" ht="15" customHeight="1" x14ac:dyDescent="0.2">
      <c r="A36" s="120"/>
      <c r="B36" s="119"/>
      <c r="C36" s="258" t="s">
        <v>106</v>
      </c>
      <c r="E36" s="113">
        <v>32.125367286973557</v>
      </c>
      <c r="F36" s="114">
        <v>328</v>
      </c>
      <c r="G36" s="114">
        <v>353</v>
      </c>
      <c r="H36" s="114">
        <v>365</v>
      </c>
      <c r="I36" s="114">
        <v>355</v>
      </c>
      <c r="J36" s="114">
        <v>325</v>
      </c>
      <c r="K36" s="318">
        <v>3</v>
      </c>
      <c r="L36" s="116">
        <v>0.92307692307692313</v>
      </c>
    </row>
    <row r="37" spans="1:12" s="110" customFormat="1" ht="15" customHeight="1" x14ac:dyDescent="0.2">
      <c r="A37" s="120"/>
      <c r="B37" s="119"/>
      <c r="C37" s="258" t="s">
        <v>107</v>
      </c>
      <c r="E37" s="113">
        <v>67.874632713026443</v>
      </c>
      <c r="F37" s="114">
        <v>693</v>
      </c>
      <c r="G37" s="114">
        <v>713</v>
      </c>
      <c r="H37" s="114">
        <v>749</v>
      </c>
      <c r="I37" s="114">
        <v>741</v>
      </c>
      <c r="J37" s="140">
        <v>696</v>
      </c>
      <c r="K37" s="114">
        <v>-3</v>
      </c>
      <c r="L37" s="116">
        <v>-0.43103448275862066</v>
      </c>
    </row>
    <row r="38" spans="1:12" s="110" customFormat="1" ht="15" customHeight="1" x14ac:dyDescent="0.2">
      <c r="A38" s="120"/>
      <c r="B38" s="119" t="s">
        <v>328</v>
      </c>
      <c r="C38" s="258"/>
      <c r="E38" s="113">
        <v>68.357681810884571</v>
      </c>
      <c r="F38" s="114">
        <v>4258</v>
      </c>
      <c r="G38" s="114">
        <v>4382</v>
      </c>
      <c r="H38" s="114">
        <v>4346</v>
      </c>
      <c r="I38" s="114">
        <v>4209</v>
      </c>
      <c r="J38" s="140">
        <v>4147</v>
      </c>
      <c r="K38" s="114">
        <v>111</v>
      </c>
      <c r="L38" s="116">
        <v>2.6766337111164695</v>
      </c>
    </row>
    <row r="39" spans="1:12" s="110" customFormat="1" ht="15" customHeight="1" x14ac:dyDescent="0.2">
      <c r="A39" s="120"/>
      <c r="B39" s="119"/>
      <c r="C39" s="258" t="s">
        <v>106</v>
      </c>
      <c r="E39" s="113">
        <v>40.746829497416627</v>
      </c>
      <c r="F39" s="115">
        <v>1735</v>
      </c>
      <c r="G39" s="114">
        <v>1782</v>
      </c>
      <c r="H39" s="114">
        <v>1730</v>
      </c>
      <c r="I39" s="114">
        <v>1647</v>
      </c>
      <c r="J39" s="140">
        <v>1609</v>
      </c>
      <c r="K39" s="114">
        <v>126</v>
      </c>
      <c r="L39" s="116">
        <v>7.8309509011808576</v>
      </c>
    </row>
    <row r="40" spans="1:12" s="110" customFormat="1" ht="15" customHeight="1" x14ac:dyDescent="0.2">
      <c r="A40" s="120"/>
      <c r="B40" s="119"/>
      <c r="C40" s="258" t="s">
        <v>107</v>
      </c>
      <c r="E40" s="113">
        <v>59.253170502583373</v>
      </c>
      <c r="F40" s="115">
        <v>2523</v>
      </c>
      <c r="G40" s="114">
        <v>2600</v>
      </c>
      <c r="H40" s="114">
        <v>2616</v>
      </c>
      <c r="I40" s="114">
        <v>2562</v>
      </c>
      <c r="J40" s="140">
        <v>2538</v>
      </c>
      <c r="K40" s="114">
        <v>-15</v>
      </c>
      <c r="L40" s="116">
        <v>-0.59101654846335694</v>
      </c>
    </row>
    <row r="41" spans="1:12" s="110" customFormat="1" ht="15" customHeight="1" x14ac:dyDescent="0.2">
      <c r="A41" s="120"/>
      <c r="B41" s="320" t="s">
        <v>517</v>
      </c>
      <c r="C41" s="258"/>
      <c r="E41" s="113">
        <v>4.7519666078022151</v>
      </c>
      <c r="F41" s="115">
        <v>296</v>
      </c>
      <c r="G41" s="114">
        <v>320</v>
      </c>
      <c r="H41" s="114">
        <v>298</v>
      </c>
      <c r="I41" s="114">
        <v>286</v>
      </c>
      <c r="J41" s="140">
        <v>272</v>
      </c>
      <c r="K41" s="114">
        <v>24</v>
      </c>
      <c r="L41" s="116">
        <v>8.8235294117647065</v>
      </c>
    </row>
    <row r="42" spans="1:12" s="110" customFormat="1" ht="15" customHeight="1" x14ac:dyDescent="0.2">
      <c r="A42" s="120"/>
      <c r="B42" s="119"/>
      <c r="C42" s="268" t="s">
        <v>106</v>
      </c>
      <c r="D42" s="182"/>
      <c r="E42" s="113">
        <v>47.972972972972975</v>
      </c>
      <c r="F42" s="115">
        <v>142</v>
      </c>
      <c r="G42" s="114">
        <v>150</v>
      </c>
      <c r="H42" s="114">
        <v>145</v>
      </c>
      <c r="I42" s="114">
        <v>144</v>
      </c>
      <c r="J42" s="140">
        <v>135</v>
      </c>
      <c r="K42" s="114">
        <v>7</v>
      </c>
      <c r="L42" s="116">
        <v>5.1851851851851851</v>
      </c>
    </row>
    <row r="43" spans="1:12" s="110" customFormat="1" ht="15" customHeight="1" x14ac:dyDescent="0.2">
      <c r="A43" s="120"/>
      <c r="B43" s="119"/>
      <c r="C43" s="268" t="s">
        <v>107</v>
      </c>
      <c r="D43" s="182"/>
      <c r="E43" s="113">
        <v>52.027027027027025</v>
      </c>
      <c r="F43" s="115">
        <v>154</v>
      </c>
      <c r="G43" s="114">
        <v>170</v>
      </c>
      <c r="H43" s="114">
        <v>153</v>
      </c>
      <c r="I43" s="114">
        <v>142</v>
      </c>
      <c r="J43" s="140">
        <v>137</v>
      </c>
      <c r="K43" s="114">
        <v>17</v>
      </c>
      <c r="L43" s="116">
        <v>12.408759124087592</v>
      </c>
    </row>
    <row r="44" spans="1:12" s="110" customFormat="1" ht="15" customHeight="1" x14ac:dyDescent="0.2">
      <c r="A44" s="120"/>
      <c r="B44" s="119" t="s">
        <v>205</v>
      </c>
      <c r="C44" s="268"/>
      <c r="D44" s="182"/>
      <c r="E44" s="113">
        <v>10.499277572644084</v>
      </c>
      <c r="F44" s="115">
        <v>654</v>
      </c>
      <c r="G44" s="114">
        <v>695</v>
      </c>
      <c r="H44" s="114">
        <v>713</v>
      </c>
      <c r="I44" s="114">
        <v>697</v>
      </c>
      <c r="J44" s="140">
        <v>679</v>
      </c>
      <c r="K44" s="114">
        <v>-25</v>
      </c>
      <c r="L44" s="116">
        <v>-3.6818851251840941</v>
      </c>
    </row>
    <row r="45" spans="1:12" s="110" customFormat="1" ht="15" customHeight="1" x14ac:dyDescent="0.2">
      <c r="A45" s="120"/>
      <c r="B45" s="119"/>
      <c r="C45" s="268" t="s">
        <v>106</v>
      </c>
      <c r="D45" s="182"/>
      <c r="E45" s="113">
        <v>33.63914373088685</v>
      </c>
      <c r="F45" s="115">
        <v>220</v>
      </c>
      <c r="G45" s="114">
        <v>224</v>
      </c>
      <c r="H45" s="114">
        <v>237</v>
      </c>
      <c r="I45" s="114">
        <v>233</v>
      </c>
      <c r="J45" s="140">
        <v>216</v>
      </c>
      <c r="K45" s="114">
        <v>4</v>
      </c>
      <c r="L45" s="116">
        <v>1.8518518518518519</v>
      </c>
    </row>
    <row r="46" spans="1:12" s="110" customFormat="1" ht="15" customHeight="1" x14ac:dyDescent="0.2">
      <c r="A46" s="123"/>
      <c r="B46" s="124"/>
      <c r="C46" s="260" t="s">
        <v>107</v>
      </c>
      <c r="D46" s="261"/>
      <c r="E46" s="125">
        <v>66.360856269113157</v>
      </c>
      <c r="F46" s="143">
        <v>434</v>
      </c>
      <c r="G46" s="144">
        <v>471</v>
      </c>
      <c r="H46" s="144">
        <v>476</v>
      </c>
      <c r="I46" s="144">
        <v>464</v>
      </c>
      <c r="J46" s="145">
        <v>463</v>
      </c>
      <c r="K46" s="144">
        <v>-29</v>
      </c>
      <c r="L46" s="146">
        <v>-6.2634989200863931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6229</v>
      </c>
      <c r="E11" s="114">
        <v>6463</v>
      </c>
      <c r="F11" s="114">
        <v>6471</v>
      </c>
      <c r="G11" s="114">
        <v>6288</v>
      </c>
      <c r="H11" s="140">
        <v>6119</v>
      </c>
      <c r="I11" s="115">
        <v>110</v>
      </c>
      <c r="J11" s="116">
        <v>1.7976793593724465</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9.4236635093915559</v>
      </c>
      <c r="D14" s="115">
        <v>587</v>
      </c>
      <c r="E14" s="114">
        <v>606</v>
      </c>
      <c r="F14" s="114">
        <v>625</v>
      </c>
      <c r="G14" s="114">
        <v>628</v>
      </c>
      <c r="H14" s="140">
        <v>631</v>
      </c>
      <c r="I14" s="115">
        <v>-44</v>
      </c>
      <c r="J14" s="116">
        <v>-6.9730586370839935</v>
      </c>
      <c r="K14" s="110"/>
      <c r="L14" s="110"/>
      <c r="M14" s="110"/>
      <c r="N14" s="110"/>
      <c r="O14" s="110"/>
    </row>
    <row r="15" spans="1:15" s="110" customFormat="1" ht="24.95" customHeight="1" x14ac:dyDescent="0.2">
      <c r="A15" s="193" t="s">
        <v>216</v>
      </c>
      <c r="B15" s="199" t="s">
        <v>217</v>
      </c>
      <c r="C15" s="113">
        <v>5.6991491411141437</v>
      </c>
      <c r="D15" s="115">
        <v>355</v>
      </c>
      <c r="E15" s="114">
        <v>377</v>
      </c>
      <c r="F15" s="114">
        <v>392</v>
      </c>
      <c r="G15" s="114">
        <v>401</v>
      </c>
      <c r="H15" s="140">
        <v>399</v>
      </c>
      <c r="I15" s="115">
        <v>-44</v>
      </c>
      <c r="J15" s="116">
        <v>-11.027568922305765</v>
      </c>
    </row>
    <row r="16" spans="1:15" s="287" customFormat="1" ht="24.95" customHeight="1" x14ac:dyDescent="0.2">
      <c r="A16" s="193" t="s">
        <v>218</v>
      </c>
      <c r="B16" s="199" t="s">
        <v>141</v>
      </c>
      <c r="C16" s="113">
        <v>2.3920372451436829</v>
      </c>
      <c r="D16" s="115">
        <v>149</v>
      </c>
      <c r="E16" s="114">
        <v>145</v>
      </c>
      <c r="F16" s="114">
        <v>147</v>
      </c>
      <c r="G16" s="114">
        <v>143</v>
      </c>
      <c r="H16" s="140">
        <v>149</v>
      </c>
      <c r="I16" s="115">
        <v>0</v>
      </c>
      <c r="J16" s="116">
        <v>0</v>
      </c>
      <c r="K16" s="110"/>
      <c r="L16" s="110"/>
      <c r="M16" s="110"/>
      <c r="N16" s="110"/>
      <c r="O16" s="110"/>
    </row>
    <row r="17" spans="1:15" s="110" customFormat="1" ht="24.95" customHeight="1" x14ac:dyDescent="0.2">
      <c r="A17" s="193" t="s">
        <v>142</v>
      </c>
      <c r="B17" s="199" t="s">
        <v>220</v>
      </c>
      <c r="C17" s="113">
        <v>1.3324771231337293</v>
      </c>
      <c r="D17" s="115">
        <v>83</v>
      </c>
      <c r="E17" s="114">
        <v>84</v>
      </c>
      <c r="F17" s="114">
        <v>86</v>
      </c>
      <c r="G17" s="114">
        <v>84</v>
      </c>
      <c r="H17" s="140">
        <v>83</v>
      </c>
      <c r="I17" s="115">
        <v>0</v>
      </c>
      <c r="J17" s="116">
        <v>0</v>
      </c>
    </row>
    <row r="18" spans="1:15" s="287" customFormat="1" ht="24.95" customHeight="1" x14ac:dyDescent="0.2">
      <c r="A18" s="201" t="s">
        <v>144</v>
      </c>
      <c r="B18" s="202" t="s">
        <v>145</v>
      </c>
      <c r="C18" s="113">
        <v>4.3185101942526893</v>
      </c>
      <c r="D18" s="115">
        <v>269</v>
      </c>
      <c r="E18" s="114">
        <v>258</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19.906887140793064</v>
      </c>
      <c r="D19" s="115">
        <v>1240</v>
      </c>
      <c r="E19" s="114">
        <v>1278</v>
      </c>
      <c r="F19" s="114">
        <v>1251</v>
      </c>
      <c r="G19" s="114">
        <v>1118</v>
      </c>
      <c r="H19" s="140">
        <v>1081</v>
      </c>
      <c r="I19" s="115">
        <v>159</v>
      </c>
      <c r="J19" s="116">
        <v>14.708603145235893</v>
      </c>
    </row>
    <row r="20" spans="1:15" s="287" customFormat="1" ht="24.95" customHeight="1" x14ac:dyDescent="0.2">
      <c r="A20" s="193" t="s">
        <v>148</v>
      </c>
      <c r="B20" s="199" t="s">
        <v>149</v>
      </c>
      <c r="C20" s="113">
        <v>5.2496387863220422</v>
      </c>
      <c r="D20" s="115">
        <v>327</v>
      </c>
      <c r="E20" s="114">
        <v>341</v>
      </c>
      <c r="F20" s="114">
        <v>344</v>
      </c>
      <c r="G20" s="114">
        <v>317</v>
      </c>
      <c r="H20" s="140">
        <v>302</v>
      </c>
      <c r="I20" s="115">
        <v>25</v>
      </c>
      <c r="J20" s="116">
        <v>8.2781456953642376</v>
      </c>
      <c r="K20" s="110"/>
      <c r="L20" s="110"/>
      <c r="M20" s="110"/>
      <c r="N20" s="110"/>
      <c r="O20" s="110"/>
    </row>
    <row r="21" spans="1:15" s="110" customFormat="1" ht="24.95" customHeight="1" x14ac:dyDescent="0.2">
      <c r="A21" s="201" t="s">
        <v>150</v>
      </c>
      <c r="B21" s="202" t="s">
        <v>151</v>
      </c>
      <c r="C21" s="113">
        <v>17.225878953283033</v>
      </c>
      <c r="D21" s="115">
        <v>1073</v>
      </c>
      <c r="E21" s="114">
        <v>1172</v>
      </c>
      <c r="F21" s="114">
        <v>1205</v>
      </c>
      <c r="G21" s="114">
        <v>1194</v>
      </c>
      <c r="H21" s="140">
        <v>1139</v>
      </c>
      <c r="I21" s="115">
        <v>-66</v>
      </c>
      <c r="J21" s="116">
        <v>-5.7945566286215975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1.3003692406485792</v>
      </c>
      <c r="D23" s="115">
        <v>81</v>
      </c>
      <c r="E23" s="114">
        <v>87</v>
      </c>
      <c r="F23" s="114">
        <v>87</v>
      </c>
      <c r="G23" s="114">
        <v>88</v>
      </c>
      <c r="H23" s="140">
        <v>84</v>
      </c>
      <c r="I23" s="115">
        <v>-3</v>
      </c>
      <c r="J23" s="116">
        <v>-3.5714285714285716</v>
      </c>
    </row>
    <row r="24" spans="1:15" s="110" customFormat="1" ht="24.95" customHeight="1" x14ac:dyDescent="0.2">
      <c r="A24" s="193" t="s">
        <v>156</v>
      </c>
      <c r="B24" s="199" t="s">
        <v>221</v>
      </c>
      <c r="C24" s="113">
        <v>6.5981698506983468</v>
      </c>
      <c r="D24" s="115">
        <v>411</v>
      </c>
      <c r="E24" s="114">
        <v>412</v>
      </c>
      <c r="F24" s="114">
        <v>411</v>
      </c>
      <c r="G24" s="114">
        <v>408</v>
      </c>
      <c r="H24" s="140">
        <v>397</v>
      </c>
      <c r="I24" s="115">
        <v>14</v>
      </c>
      <c r="J24" s="116">
        <v>3.5264483627204029</v>
      </c>
    </row>
    <row r="25" spans="1:15" s="110" customFormat="1" ht="24.95" customHeight="1" x14ac:dyDescent="0.2">
      <c r="A25" s="193" t="s">
        <v>222</v>
      </c>
      <c r="B25" s="204" t="s">
        <v>159</v>
      </c>
      <c r="C25" s="113">
        <v>6.5981698506983468</v>
      </c>
      <c r="D25" s="115">
        <v>411</v>
      </c>
      <c r="E25" s="114">
        <v>422</v>
      </c>
      <c r="F25" s="114">
        <v>411</v>
      </c>
      <c r="G25" s="114">
        <v>417</v>
      </c>
      <c r="H25" s="140">
        <v>419</v>
      </c>
      <c r="I25" s="115">
        <v>-8</v>
      </c>
      <c r="J25" s="116">
        <v>-1.909307875894988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4.1740247230695138</v>
      </c>
      <c r="D27" s="115">
        <v>260</v>
      </c>
      <c r="E27" s="114">
        <v>274</v>
      </c>
      <c r="F27" s="114">
        <v>290</v>
      </c>
      <c r="G27" s="114">
        <v>291</v>
      </c>
      <c r="H27" s="140">
        <v>278</v>
      </c>
      <c r="I27" s="115">
        <v>-18</v>
      </c>
      <c r="J27" s="116">
        <v>-6.4748201438848918</v>
      </c>
    </row>
    <row r="28" spans="1:15" s="110" customFormat="1" ht="24.95" customHeight="1" x14ac:dyDescent="0.2">
      <c r="A28" s="193" t="s">
        <v>163</v>
      </c>
      <c r="B28" s="199" t="s">
        <v>164</v>
      </c>
      <c r="C28" s="113">
        <v>1.2843152994060041</v>
      </c>
      <c r="D28" s="115">
        <v>80</v>
      </c>
      <c r="E28" s="114">
        <v>80</v>
      </c>
      <c r="F28" s="114">
        <v>82</v>
      </c>
      <c r="G28" s="114">
        <v>88</v>
      </c>
      <c r="H28" s="140">
        <v>86</v>
      </c>
      <c r="I28" s="115">
        <v>-6</v>
      </c>
      <c r="J28" s="116">
        <v>-6.9767441860465116</v>
      </c>
    </row>
    <row r="29" spans="1:15" s="110" customFormat="1" ht="24.95" customHeight="1" x14ac:dyDescent="0.2">
      <c r="A29" s="193">
        <v>86</v>
      </c>
      <c r="B29" s="199" t="s">
        <v>165</v>
      </c>
      <c r="C29" s="113">
        <v>6.4376304382725955</v>
      </c>
      <c r="D29" s="115">
        <v>401</v>
      </c>
      <c r="E29" s="114">
        <v>404</v>
      </c>
      <c r="F29" s="114">
        <v>405</v>
      </c>
      <c r="G29" s="114">
        <v>419</v>
      </c>
      <c r="H29" s="140">
        <v>426</v>
      </c>
      <c r="I29" s="115">
        <v>-25</v>
      </c>
      <c r="J29" s="116">
        <v>-5.868544600938967</v>
      </c>
    </row>
    <row r="30" spans="1:15" s="110" customFormat="1" ht="24.95" customHeight="1" x14ac:dyDescent="0.2">
      <c r="A30" s="193">
        <v>87.88</v>
      </c>
      <c r="B30" s="204" t="s">
        <v>166</v>
      </c>
      <c r="C30" s="113">
        <v>3.5800288970942367</v>
      </c>
      <c r="D30" s="115">
        <v>223</v>
      </c>
      <c r="E30" s="114">
        <v>227</v>
      </c>
      <c r="F30" s="114">
        <v>205</v>
      </c>
      <c r="G30" s="114">
        <v>188</v>
      </c>
      <c r="H30" s="140">
        <v>178</v>
      </c>
      <c r="I30" s="115">
        <v>45</v>
      </c>
      <c r="J30" s="116">
        <v>25.280898876404493</v>
      </c>
    </row>
    <row r="31" spans="1:15" s="110" customFormat="1" ht="24.95" customHeight="1" x14ac:dyDescent="0.2">
      <c r="A31" s="193" t="s">
        <v>167</v>
      </c>
      <c r="B31" s="199" t="s">
        <v>168</v>
      </c>
      <c r="C31" s="113">
        <v>10.964841868678761</v>
      </c>
      <c r="D31" s="115">
        <v>683</v>
      </c>
      <c r="E31" s="114">
        <v>719</v>
      </c>
      <c r="F31" s="114">
        <v>726</v>
      </c>
      <c r="G31" s="114">
        <v>717</v>
      </c>
      <c r="H31" s="140">
        <v>697</v>
      </c>
      <c r="I31" s="115">
        <v>-14</v>
      </c>
      <c r="J31" s="116">
        <v>-2.0086083213773316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84.363461229731897</v>
      </c>
      <c r="D36" s="143">
        <v>5255</v>
      </c>
      <c r="E36" s="144">
        <v>5484</v>
      </c>
      <c r="F36" s="144">
        <v>5481</v>
      </c>
      <c r="G36" s="144">
        <v>5305</v>
      </c>
      <c r="H36" s="145">
        <v>5141</v>
      </c>
      <c r="I36" s="143">
        <v>114</v>
      </c>
      <c r="J36" s="146">
        <v>2.2174674187901187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6229</v>
      </c>
      <c r="F11" s="264">
        <v>6463</v>
      </c>
      <c r="G11" s="264">
        <v>6471</v>
      </c>
      <c r="H11" s="264">
        <v>6288</v>
      </c>
      <c r="I11" s="265">
        <v>6119</v>
      </c>
      <c r="J11" s="263">
        <v>110</v>
      </c>
      <c r="K11" s="266">
        <v>1.7976793593724465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46.235350778616152</v>
      </c>
      <c r="E13" s="115">
        <v>2880</v>
      </c>
      <c r="F13" s="114">
        <v>2966</v>
      </c>
      <c r="G13" s="114">
        <v>3024</v>
      </c>
      <c r="H13" s="114">
        <v>2887</v>
      </c>
      <c r="I13" s="140">
        <v>2776</v>
      </c>
      <c r="J13" s="115">
        <v>104</v>
      </c>
      <c r="K13" s="116">
        <v>3.7463976945244957</v>
      </c>
    </row>
    <row r="14" spans="1:15" ht="15.95" customHeight="1" x14ac:dyDescent="0.2">
      <c r="A14" s="306" t="s">
        <v>230</v>
      </c>
      <c r="B14" s="307"/>
      <c r="C14" s="308"/>
      <c r="D14" s="113">
        <v>43.37774923743779</v>
      </c>
      <c r="E14" s="115">
        <v>2702</v>
      </c>
      <c r="F14" s="114">
        <v>2818</v>
      </c>
      <c r="G14" s="114">
        <v>2773</v>
      </c>
      <c r="H14" s="114">
        <v>2733</v>
      </c>
      <c r="I14" s="140">
        <v>2691</v>
      </c>
      <c r="J14" s="115">
        <v>11</v>
      </c>
      <c r="K14" s="116">
        <v>0.40876997398736531</v>
      </c>
    </row>
    <row r="15" spans="1:15" ht="15.95" customHeight="1" x14ac:dyDescent="0.2">
      <c r="A15" s="306" t="s">
        <v>231</v>
      </c>
      <c r="B15" s="307"/>
      <c r="C15" s="308"/>
      <c r="D15" s="113">
        <v>5.0409375501685663</v>
      </c>
      <c r="E15" s="115">
        <v>314</v>
      </c>
      <c r="F15" s="114">
        <v>322</v>
      </c>
      <c r="G15" s="114">
        <v>321</v>
      </c>
      <c r="H15" s="114">
        <v>310</v>
      </c>
      <c r="I15" s="140">
        <v>307</v>
      </c>
      <c r="J15" s="115">
        <v>7</v>
      </c>
      <c r="K15" s="116">
        <v>2.2801302931596092</v>
      </c>
    </row>
    <row r="16" spans="1:15" ht="15.95" customHeight="1" x14ac:dyDescent="0.2">
      <c r="A16" s="306" t="s">
        <v>232</v>
      </c>
      <c r="B16" s="307"/>
      <c r="C16" s="308"/>
      <c r="D16" s="113">
        <v>1.846203242896131</v>
      </c>
      <c r="E16" s="115">
        <v>115</v>
      </c>
      <c r="F16" s="114">
        <v>129</v>
      </c>
      <c r="G16" s="114">
        <v>128</v>
      </c>
      <c r="H16" s="114">
        <v>127</v>
      </c>
      <c r="I16" s="140">
        <v>124</v>
      </c>
      <c r="J16" s="115">
        <v>-9</v>
      </c>
      <c r="K16" s="116">
        <v>-7.258064516129032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1.2040455931931289</v>
      </c>
      <c r="E18" s="115">
        <v>75</v>
      </c>
      <c r="F18" s="114">
        <v>70</v>
      </c>
      <c r="G18" s="114">
        <v>72</v>
      </c>
      <c r="H18" s="114">
        <v>72</v>
      </c>
      <c r="I18" s="140">
        <v>72</v>
      </c>
      <c r="J18" s="115">
        <v>3</v>
      </c>
      <c r="K18" s="116">
        <v>4.166666666666667</v>
      </c>
    </row>
    <row r="19" spans="1:11" ht="14.1" customHeight="1" x14ac:dyDescent="0.2">
      <c r="A19" s="306" t="s">
        <v>235</v>
      </c>
      <c r="B19" s="307" t="s">
        <v>236</v>
      </c>
      <c r="C19" s="308"/>
      <c r="D19" s="113">
        <v>0.77058917964360252</v>
      </c>
      <c r="E19" s="115">
        <v>48</v>
      </c>
      <c r="F19" s="114">
        <v>44</v>
      </c>
      <c r="G19" s="114">
        <v>46</v>
      </c>
      <c r="H19" s="114">
        <v>43</v>
      </c>
      <c r="I19" s="140">
        <v>44</v>
      </c>
      <c r="J19" s="115">
        <v>4</v>
      </c>
      <c r="K19" s="116">
        <v>9.0909090909090917</v>
      </c>
    </row>
    <row r="20" spans="1:11" ht="14.1" customHeight="1" x14ac:dyDescent="0.2">
      <c r="A20" s="306">
        <v>12</v>
      </c>
      <c r="B20" s="307" t="s">
        <v>237</v>
      </c>
      <c r="C20" s="308"/>
      <c r="D20" s="113">
        <v>0.70637341467330228</v>
      </c>
      <c r="E20" s="115">
        <v>44</v>
      </c>
      <c r="F20" s="114">
        <v>48</v>
      </c>
      <c r="G20" s="114">
        <v>52</v>
      </c>
      <c r="H20" s="114">
        <v>54</v>
      </c>
      <c r="I20" s="140">
        <v>45</v>
      </c>
      <c r="J20" s="115">
        <v>-1</v>
      </c>
      <c r="K20" s="116">
        <v>-2.2222222222222223</v>
      </c>
    </row>
    <row r="21" spans="1:11" ht="14.1" customHeight="1" x14ac:dyDescent="0.2">
      <c r="A21" s="306">
        <v>21</v>
      </c>
      <c r="B21" s="307" t="s">
        <v>238</v>
      </c>
      <c r="C21" s="308"/>
      <c r="D21" s="113">
        <v>0.14448547118317548</v>
      </c>
      <c r="E21" s="115">
        <v>9</v>
      </c>
      <c r="F21" s="114">
        <v>7</v>
      </c>
      <c r="G21" s="114">
        <v>8</v>
      </c>
      <c r="H21" s="114">
        <v>9</v>
      </c>
      <c r="I21" s="140">
        <v>7</v>
      </c>
      <c r="J21" s="115">
        <v>2</v>
      </c>
      <c r="K21" s="116">
        <v>28.571428571428573</v>
      </c>
    </row>
    <row r="22" spans="1:11" ht="14.1" customHeight="1" x14ac:dyDescent="0.2">
      <c r="A22" s="306">
        <v>22</v>
      </c>
      <c r="B22" s="307" t="s">
        <v>239</v>
      </c>
      <c r="C22" s="308"/>
      <c r="D22" s="113">
        <v>1.2682613581634292</v>
      </c>
      <c r="E22" s="115">
        <v>79</v>
      </c>
      <c r="F22" s="114">
        <v>78</v>
      </c>
      <c r="G22" s="114">
        <v>76</v>
      </c>
      <c r="H22" s="114">
        <v>71</v>
      </c>
      <c r="I22" s="140">
        <v>70</v>
      </c>
      <c r="J22" s="115">
        <v>9</v>
      </c>
      <c r="K22" s="116">
        <v>12.857142857142858</v>
      </c>
    </row>
    <row r="23" spans="1:11" ht="14.1" customHeight="1" x14ac:dyDescent="0.2">
      <c r="A23" s="306">
        <v>23</v>
      </c>
      <c r="B23" s="307" t="s">
        <v>240</v>
      </c>
      <c r="C23" s="308"/>
      <c r="D23" s="113">
        <v>0.75453523840102743</v>
      </c>
      <c r="E23" s="115">
        <v>47</v>
      </c>
      <c r="F23" s="114">
        <v>50</v>
      </c>
      <c r="G23" s="114">
        <v>54</v>
      </c>
      <c r="H23" s="114">
        <v>53</v>
      </c>
      <c r="I23" s="140">
        <v>52</v>
      </c>
      <c r="J23" s="115">
        <v>-5</v>
      </c>
      <c r="K23" s="116">
        <v>-9.615384615384615</v>
      </c>
    </row>
    <row r="24" spans="1:11" ht="14.1" customHeight="1" x14ac:dyDescent="0.2">
      <c r="A24" s="306">
        <v>24</v>
      </c>
      <c r="B24" s="307" t="s">
        <v>241</v>
      </c>
      <c r="C24" s="308"/>
      <c r="D24" s="113">
        <v>0.72242735591587737</v>
      </c>
      <c r="E24" s="115">
        <v>45</v>
      </c>
      <c r="F24" s="114">
        <v>40</v>
      </c>
      <c r="G24" s="114">
        <v>37</v>
      </c>
      <c r="H24" s="114">
        <v>42</v>
      </c>
      <c r="I24" s="140">
        <v>47</v>
      </c>
      <c r="J24" s="115">
        <v>-2</v>
      </c>
      <c r="K24" s="116">
        <v>-4.2553191489361701</v>
      </c>
    </row>
    <row r="25" spans="1:11" ht="14.1" customHeight="1" x14ac:dyDescent="0.2">
      <c r="A25" s="306">
        <v>25</v>
      </c>
      <c r="B25" s="307" t="s">
        <v>242</v>
      </c>
      <c r="C25" s="308"/>
      <c r="D25" s="113">
        <v>1.3324771231337293</v>
      </c>
      <c r="E25" s="115">
        <v>83</v>
      </c>
      <c r="F25" s="114">
        <v>79</v>
      </c>
      <c r="G25" s="114">
        <v>78</v>
      </c>
      <c r="H25" s="114">
        <v>75</v>
      </c>
      <c r="I25" s="140">
        <v>72</v>
      </c>
      <c r="J25" s="115">
        <v>11</v>
      </c>
      <c r="K25" s="116">
        <v>15.277777777777779</v>
      </c>
    </row>
    <row r="26" spans="1:11" ht="14.1" customHeight="1" x14ac:dyDescent="0.2">
      <c r="A26" s="306">
        <v>26</v>
      </c>
      <c r="B26" s="307" t="s">
        <v>243</v>
      </c>
      <c r="C26" s="308"/>
      <c r="D26" s="113">
        <v>0.85085888585647773</v>
      </c>
      <c r="E26" s="115">
        <v>53</v>
      </c>
      <c r="F26" s="114">
        <v>50</v>
      </c>
      <c r="G26" s="114">
        <v>49</v>
      </c>
      <c r="H26" s="114">
        <v>45</v>
      </c>
      <c r="I26" s="140">
        <v>43</v>
      </c>
      <c r="J26" s="115">
        <v>10</v>
      </c>
      <c r="K26" s="116">
        <v>23.255813953488371</v>
      </c>
    </row>
    <row r="27" spans="1:11" ht="14.1" customHeight="1" x14ac:dyDescent="0.2">
      <c r="A27" s="306">
        <v>27</v>
      </c>
      <c r="B27" s="307" t="s">
        <v>244</v>
      </c>
      <c r="C27" s="308"/>
      <c r="D27" s="113">
        <v>0.36924064857922623</v>
      </c>
      <c r="E27" s="115">
        <v>23</v>
      </c>
      <c r="F27" s="114">
        <v>23</v>
      </c>
      <c r="G27" s="114">
        <v>24</v>
      </c>
      <c r="H27" s="114">
        <v>27</v>
      </c>
      <c r="I27" s="140">
        <v>27</v>
      </c>
      <c r="J27" s="115">
        <v>-4</v>
      </c>
      <c r="K27" s="116">
        <v>-14.814814814814815</v>
      </c>
    </row>
    <row r="28" spans="1:11" ht="14.1" customHeight="1" x14ac:dyDescent="0.2">
      <c r="A28" s="306">
        <v>28</v>
      </c>
      <c r="B28" s="307" t="s">
        <v>245</v>
      </c>
      <c r="C28" s="308"/>
      <c r="D28" s="113">
        <v>1.0756140632525284</v>
      </c>
      <c r="E28" s="115">
        <v>67</v>
      </c>
      <c r="F28" s="114">
        <v>72</v>
      </c>
      <c r="G28" s="114">
        <v>74</v>
      </c>
      <c r="H28" s="114">
        <v>73</v>
      </c>
      <c r="I28" s="140">
        <v>74</v>
      </c>
      <c r="J28" s="115">
        <v>-7</v>
      </c>
      <c r="K28" s="116">
        <v>-9.4594594594594597</v>
      </c>
    </row>
    <row r="29" spans="1:11" ht="14.1" customHeight="1" x14ac:dyDescent="0.2">
      <c r="A29" s="306">
        <v>29</v>
      </c>
      <c r="B29" s="307" t="s">
        <v>246</v>
      </c>
      <c r="C29" s="308"/>
      <c r="D29" s="113">
        <v>6.0202279659656446</v>
      </c>
      <c r="E29" s="115">
        <v>375</v>
      </c>
      <c r="F29" s="114">
        <v>401</v>
      </c>
      <c r="G29" s="114">
        <v>391</v>
      </c>
      <c r="H29" s="114">
        <v>392</v>
      </c>
      <c r="I29" s="140">
        <v>368</v>
      </c>
      <c r="J29" s="115">
        <v>7</v>
      </c>
      <c r="K29" s="116">
        <v>1.9021739130434783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4.9767217851982659</v>
      </c>
      <c r="E31" s="115">
        <v>310</v>
      </c>
      <c r="F31" s="114">
        <v>337</v>
      </c>
      <c r="G31" s="114">
        <v>330</v>
      </c>
      <c r="H31" s="114">
        <v>327</v>
      </c>
      <c r="I31" s="140">
        <v>305</v>
      </c>
      <c r="J31" s="115">
        <v>5</v>
      </c>
      <c r="K31" s="116">
        <v>1.639344262295082</v>
      </c>
    </row>
    <row r="32" spans="1:11" ht="14.1" customHeight="1" x14ac:dyDescent="0.2">
      <c r="A32" s="306">
        <v>31</v>
      </c>
      <c r="B32" s="307" t="s">
        <v>251</v>
      </c>
      <c r="C32" s="308"/>
      <c r="D32" s="113" t="s">
        <v>513</v>
      </c>
      <c r="E32" s="115" t="s">
        <v>513</v>
      </c>
      <c r="F32" s="114" t="s">
        <v>513</v>
      </c>
      <c r="G32" s="114">
        <v>5</v>
      </c>
      <c r="H32" s="114" t="s">
        <v>513</v>
      </c>
      <c r="I32" s="140">
        <v>8</v>
      </c>
      <c r="J32" s="115" t="s">
        <v>513</v>
      </c>
      <c r="K32" s="116" t="s">
        <v>513</v>
      </c>
    </row>
    <row r="33" spans="1:11" ht="14.1" customHeight="1" x14ac:dyDescent="0.2">
      <c r="A33" s="306">
        <v>32</v>
      </c>
      <c r="B33" s="307" t="s">
        <v>252</v>
      </c>
      <c r="C33" s="308"/>
      <c r="D33" s="113">
        <v>0.83480494461390276</v>
      </c>
      <c r="E33" s="115">
        <v>52</v>
      </c>
      <c r="F33" s="114">
        <v>50</v>
      </c>
      <c r="G33" s="114">
        <v>53</v>
      </c>
      <c r="H33" s="114">
        <v>50</v>
      </c>
      <c r="I33" s="140">
        <v>46</v>
      </c>
      <c r="J33" s="115">
        <v>6</v>
      </c>
      <c r="K33" s="116">
        <v>13.043478260869565</v>
      </c>
    </row>
    <row r="34" spans="1:11" ht="14.1" customHeight="1" x14ac:dyDescent="0.2">
      <c r="A34" s="306">
        <v>33</v>
      </c>
      <c r="B34" s="307" t="s">
        <v>253</v>
      </c>
      <c r="C34" s="308"/>
      <c r="D34" s="113">
        <v>0.51372611976240168</v>
      </c>
      <c r="E34" s="115">
        <v>32</v>
      </c>
      <c r="F34" s="114">
        <v>27</v>
      </c>
      <c r="G34" s="114">
        <v>25</v>
      </c>
      <c r="H34" s="114">
        <v>23</v>
      </c>
      <c r="I34" s="140">
        <v>22</v>
      </c>
      <c r="J34" s="115">
        <v>10</v>
      </c>
      <c r="K34" s="116">
        <v>45.454545454545453</v>
      </c>
    </row>
    <row r="35" spans="1:11" ht="14.1" customHeight="1" x14ac:dyDescent="0.2">
      <c r="A35" s="306">
        <v>34</v>
      </c>
      <c r="B35" s="307" t="s">
        <v>254</v>
      </c>
      <c r="C35" s="308"/>
      <c r="D35" s="113">
        <v>5.6188794349012685</v>
      </c>
      <c r="E35" s="115">
        <v>350</v>
      </c>
      <c r="F35" s="114">
        <v>359</v>
      </c>
      <c r="G35" s="114">
        <v>359</v>
      </c>
      <c r="H35" s="114">
        <v>340</v>
      </c>
      <c r="I35" s="140">
        <v>345</v>
      </c>
      <c r="J35" s="115">
        <v>5</v>
      </c>
      <c r="K35" s="116">
        <v>1.4492753623188406</v>
      </c>
    </row>
    <row r="36" spans="1:11" ht="14.1" customHeight="1" x14ac:dyDescent="0.2">
      <c r="A36" s="306">
        <v>41</v>
      </c>
      <c r="B36" s="307" t="s">
        <v>255</v>
      </c>
      <c r="C36" s="308"/>
      <c r="D36" s="113">
        <v>0.17659335366832557</v>
      </c>
      <c r="E36" s="115">
        <v>11</v>
      </c>
      <c r="F36" s="114">
        <v>13</v>
      </c>
      <c r="G36" s="114">
        <v>11</v>
      </c>
      <c r="H36" s="114">
        <v>10</v>
      </c>
      <c r="I36" s="140">
        <v>9</v>
      </c>
      <c r="J36" s="115">
        <v>2</v>
      </c>
      <c r="K36" s="116">
        <v>22.222222222222221</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0.28897094236635096</v>
      </c>
      <c r="E38" s="115">
        <v>18</v>
      </c>
      <c r="F38" s="114">
        <v>20</v>
      </c>
      <c r="G38" s="114">
        <v>18</v>
      </c>
      <c r="H38" s="114">
        <v>19</v>
      </c>
      <c r="I38" s="140">
        <v>16</v>
      </c>
      <c r="J38" s="115">
        <v>2</v>
      </c>
      <c r="K38" s="116">
        <v>12.5</v>
      </c>
    </row>
    <row r="39" spans="1:11" ht="14.1" customHeight="1" x14ac:dyDescent="0.2">
      <c r="A39" s="306">
        <v>51</v>
      </c>
      <c r="B39" s="307" t="s">
        <v>258</v>
      </c>
      <c r="C39" s="308"/>
      <c r="D39" s="113">
        <v>10.162144806550009</v>
      </c>
      <c r="E39" s="115">
        <v>633</v>
      </c>
      <c r="F39" s="114">
        <v>659</v>
      </c>
      <c r="G39" s="114">
        <v>636</v>
      </c>
      <c r="H39" s="114">
        <v>517</v>
      </c>
      <c r="I39" s="140">
        <v>494</v>
      </c>
      <c r="J39" s="115">
        <v>139</v>
      </c>
      <c r="K39" s="116">
        <v>28.137651821862349</v>
      </c>
    </row>
    <row r="40" spans="1:11" ht="14.1" customHeight="1" x14ac:dyDescent="0.2">
      <c r="A40" s="306" t="s">
        <v>259</v>
      </c>
      <c r="B40" s="307" t="s">
        <v>260</v>
      </c>
      <c r="C40" s="308"/>
      <c r="D40" s="113">
        <v>10.001605394124258</v>
      </c>
      <c r="E40" s="115">
        <v>623</v>
      </c>
      <c r="F40" s="114">
        <v>651</v>
      </c>
      <c r="G40" s="114">
        <v>627</v>
      </c>
      <c r="H40" s="114">
        <v>509</v>
      </c>
      <c r="I40" s="140">
        <v>486</v>
      </c>
      <c r="J40" s="115">
        <v>137</v>
      </c>
      <c r="K40" s="116">
        <v>28.189300411522634</v>
      </c>
    </row>
    <row r="41" spans="1:11" ht="14.1" customHeight="1" x14ac:dyDescent="0.2">
      <c r="A41" s="306"/>
      <c r="B41" s="307" t="s">
        <v>261</v>
      </c>
      <c r="C41" s="308"/>
      <c r="D41" s="113">
        <v>9.4076095681489811</v>
      </c>
      <c r="E41" s="115">
        <v>586</v>
      </c>
      <c r="F41" s="114">
        <v>614</v>
      </c>
      <c r="G41" s="114">
        <v>595</v>
      </c>
      <c r="H41" s="114">
        <v>473</v>
      </c>
      <c r="I41" s="140">
        <v>450</v>
      </c>
      <c r="J41" s="115">
        <v>136</v>
      </c>
      <c r="K41" s="116">
        <v>30.222222222222221</v>
      </c>
    </row>
    <row r="42" spans="1:11" ht="14.1" customHeight="1" x14ac:dyDescent="0.2">
      <c r="A42" s="306">
        <v>52</v>
      </c>
      <c r="B42" s="307" t="s">
        <v>262</v>
      </c>
      <c r="C42" s="308"/>
      <c r="D42" s="113">
        <v>5.5065018462032427</v>
      </c>
      <c r="E42" s="115">
        <v>343</v>
      </c>
      <c r="F42" s="114">
        <v>337</v>
      </c>
      <c r="G42" s="114">
        <v>336</v>
      </c>
      <c r="H42" s="114">
        <v>341</v>
      </c>
      <c r="I42" s="140">
        <v>329</v>
      </c>
      <c r="J42" s="115">
        <v>14</v>
      </c>
      <c r="K42" s="116">
        <v>4.2553191489361701</v>
      </c>
    </row>
    <row r="43" spans="1:11" ht="14.1" customHeight="1" x14ac:dyDescent="0.2">
      <c r="A43" s="306" t="s">
        <v>263</v>
      </c>
      <c r="B43" s="307" t="s">
        <v>264</v>
      </c>
      <c r="C43" s="308"/>
      <c r="D43" s="113">
        <v>5.2496387863220422</v>
      </c>
      <c r="E43" s="115">
        <v>327</v>
      </c>
      <c r="F43" s="114">
        <v>323</v>
      </c>
      <c r="G43" s="114">
        <v>322</v>
      </c>
      <c r="H43" s="114">
        <v>326</v>
      </c>
      <c r="I43" s="140">
        <v>314</v>
      </c>
      <c r="J43" s="115">
        <v>13</v>
      </c>
      <c r="K43" s="116">
        <v>4.1401273885350323</v>
      </c>
    </row>
    <row r="44" spans="1:11" ht="14.1" customHeight="1" x14ac:dyDescent="0.2">
      <c r="A44" s="306">
        <v>53</v>
      </c>
      <c r="B44" s="307" t="s">
        <v>265</v>
      </c>
      <c r="C44" s="308"/>
      <c r="D44" s="113">
        <v>1.2040455931931289</v>
      </c>
      <c r="E44" s="115">
        <v>75</v>
      </c>
      <c r="F44" s="114">
        <v>73</v>
      </c>
      <c r="G44" s="114">
        <v>76</v>
      </c>
      <c r="H44" s="114">
        <v>79</v>
      </c>
      <c r="I44" s="140">
        <v>75</v>
      </c>
      <c r="J44" s="115">
        <v>0</v>
      </c>
      <c r="K44" s="116">
        <v>0</v>
      </c>
    </row>
    <row r="45" spans="1:11" ht="14.1" customHeight="1" x14ac:dyDescent="0.2">
      <c r="A45" s="306" t="s">
        <v>266</v>
      </c>
      <c r="B45" s="307" t="s">
        <v>267</v>
      </c>
      <c r="C45" s="308"/>
      <c r="D45" s="113">
        <v>1.1879916519505538</v>
      </c>
      <c r="E45" s="115">
        <v>74</v>
      </c>
      <c r="F45" s="114">
        <v>72</v>
      </c>
      <c r="G45" s="114">
        <v>75</v>
      </c>
      <c r="H45" s="114">
        <v>78</v>
      </c>
      <c r="I45" s="140">
        <v>74</v>
      </c>
      <c r="J45" s="115">
        <v>0</v>
      </c>
      <c r="K45" s="116">
        <v>0</v>
      </c>
    </row>
    <row r="46" spans="1:11" ht="14.1" customHeight="1" x14ac:dyDescent="0.2">
      <c r="A46" s="306">
        <v>54</v>
      </c>
      <c r="B46" s="307" t="s">
        <v>268</v>
      </c>
      <c r="C46" s="308"/>
      <c r="D46" s="113">
        <v>13.88665917482742</v>
      </c>
      <c r="E46" s="115">
        <v>865</v>
      </c>
      <c r="F46" s="114">
        <v>863</v>
      </c>
      <c r="G46" s="114">
        <v>900</v>
      </c>
      <c r="H46" s="114">
        <v>885</v>
      </c>
      <c r="I46" s="140">
        <v>878</v>
      </c>
      <c r="J46" s="115">
        <v>-13</v>
      </c>
      <c r="K46" s="116">
        <v>-1.4806378132118452</v>
      </c>
    </row>
    <row r="47" spans="1:11" ht="14.1" customHeight="1" x14ac:dyDescent="0.2">
      <c r="A47" s="306">
        <v>61</v>
      </c>
      <c r="B47" s="307" t="s">
        <v>269</v>
      </c>
      <c r="C47" s="308"/>
      <c r="D47" s="113">
        <v>0.56188794349012683</v>
      </c>
      <c r="E47" s="115">
        <v>35</v>
      </c>
      <c r="F47" s="114">
        <v>38</v>
      </c>
      <c r="G47" s="114">
        <v>35</v>
      </c>
      <c r="H47" s="114">
        <v>37</v>
      </c>
      <c r="I47" s="140">
        <v>36</v>
      </c>
      <c r="J47" s="115">
        <v>-1</v>
      </c>
      <c r="K47" s="116">
        <v>-2.7777777777777777</v>
      </c>
    </row>
    <row r="48" spans="1:11" ht="14.1" customHeight="1" x14ac:dyDescent="0.2">
      <c r="A48" s="306">
        <v>62</v>
      </c>
      <c r="B48" s="307" t="s">
        <v>270</v>
      </c>
      <c r="C48" s="308"/>
      <c r="D48" s="113">
        <v>8.4443730935944767</v>
      </c>
      <c r="E48" s="115">
        <v>526</v>
      </c>
      <c r="F48" s="114">
        <v>542</v>
      </c>
      <c r="G48" s="114">
        <v>550</v>
      </c>
      <c r="H48" s="114">
        <v>542</v>
      </c>
      <c r="I48" s="140">
        <v>522</v>
      </c>
      <c r="J48" s="115">
        <v>4</v>
      </c>
      <c r="K48" s="116">
        <v>0.76628352490421459</v>
      </c>
    </row>
    <row r="49" spans="1:11" ht="14.1" customHeight="1" x14ac:dyDescent="0.2">
      <c r="A49" s="306">
        <v>63</v>
      </c>
      <c r="B49" s="307" t="s">
        <v>271</v>
      </c>
      <c r="C49" s="308"/>
      <c r="D49" s="113">
        <v>13.003692406485792</v>
      </c>
      <c r="E49" s="115">
        <v>810</v>
      </c>
      <c r="F49" s="114">
        <v>903</v>
      </c>
      <c r="G49" s="114">
        <v>932</v>
      </c>
      <c r="H49" s="114">
        <v>923</v>
      </c>
      <c r="I49" s="140">
        <v>870</v>
      </c>
      <c r="J49" s="115">
        <v>-60</v>
      </c>
      <c r="K49" s="116">
        <v>-6.8965517241379306</v>
      </c>
    </row>
    <row r="50" spans="1:11" ht="14.1" customHeight="1" x14ac:dyDescent="0.2">
      <c r="A50" s="306" t="s">
        <v>272</v>
      </c>
      <c r="B50" s="307" t="s">
        <v>273</v>
      </c>
      <c r="C50" s="308"/>
      <c r="D50" s="113">
        <v>0.89902070958420288</v>
      </c>
      <c r="E50" s="115">
        <v>56</v>
      </c>
      <c r="F50" s="114">
        <v>63</v>
      </c>
      <c r="G50" s="114">
        <v>64</v>
      </c>
      <c r="H50" s="114">
        <v>61</v>
      </c>
      <c r="I50" s="140">
        <v>55</v>
      </c>
      <c r="J50" s="115">
        <v>1</v>
      </c>
      <c r="K50" s="116">
        <v>1.8181818181818181</v>
      </c>
    </row>
    <row r="51" spans="1:11" ht="14.1" customHeight="1" x14ac:dyDescent="0.2">
      <c r="A51" s="306" t="s">
        <v>274</v>
      </c>
      <c r="B51" s="307" t="s">
        <v>275</v>
      </c>
      <c r="C51" s="308"/>
      <c r="D51" s="113">
        <v>11.703323165837213</v>
      </c>
      <c r="E51" s="115">
        <v>729</v>
      </c>
      <c r="F51" s="114">
        <v>815</v>
      </c>
      <c r="G51" s="114">
        <v>844</v>
      </c>
      <c r="H51" s="114">
        <v>838</v>
      </c>
      <c r="I51" s="140">
        <v>792</v>
      </c>
      <c r="J51" s="115">
        <v>-63</v>
      </c>
      <c r="K51" s="116">
        <v>-7.9545454545454541</v>
      </c>
    </row>
    <row r="52" spans="1:11" ht="14.1" customHeight="1" x14ac:dyDescent="0.2">
      <c r="A52" s="306">
        <v>71</v>
      </c>
      <c r="B52" s="307" t="s">
        <v>276</v>
      </c>
      <c r="C52" s="308"/>
      <c r="D52" s="113">
        <v>10.724032750040134</v>
      </c>
      <c r="E52" s="115">
        <v>668</v>
      </c>
      <c r="F52" s="114">
        <v>705</v>
      </c>
      <c r="G52" s="114">
        <v>700</v>
      </c>
      <c r="H52" s="114">
        <v>698</v>
      </c>
      <c r="I52" s="140">
        <v>699</v>
      </c>
      <c r="J52" s="115">
        <v>-31</v>
      </c>
      <c r="K52" s="116">
        <v>-4.4349070100143058</v>
      </c>
    </row>
    <row r="53" spans="1:11" ht="14.1" customHeight="1" x14ac:dyDescent="0.2">
      <c r="A53" s="306" t="s">
        <v>277</v>
      </c>
      <c r="B53" s="307" t="s">
        <v>278</v>
      </c>
      <c r="C53" s="308"/>
      <c r="D53" s="113">
        <v>1.236153475678279</v>
      </c>
      <c r="E53" s="115">
        <v>77</v>
      </c>
      <c r="F53" s="114">
        <v>82</v>
      </c>
      <c r="G53" s="114">
        <v>78</v>
      </c>
      <c r="H53" s="114">
        <v>76</v>
      </c>
      <c r="I53" s="140">
        <v>79</v>
      </c>
      <c r="J53" s="115">
        <v>-2</v>
      </c>
      <c r="K53" s="116">
        <v>-2.5316455696202533</v>
      </c>
    </row>
    <row r="54" spans="1:11" ht="14.1" customHeight="1" x14ac:dyDescent="0.2">
      <c r="A54" s="306" t="s">
        <v>279</v>
      </c>
      <c r="B54" s="307" t="s">
        <v>280</v>
      </c>
      <c r="C54" s="308"/>
      <c r="D54" s="113">
        <v>8.8296676834162788</v>
      </c>
      <c r="E54" s="115">
        <v>550</v>
      </c>
      <c r="F54" s="114">
        <v>579</v>
      </c>
      <c r="G54" s="114">
        <v>580</v>
      </c>
      <c r="H54" s="114">
        <v>580</v>
      </c>
      <c r="I54" s="140">
        <v>578</v>
      </c>
      <c r="J54" s="115">
        <v>-28</v>
      </c>
      <c r="K54" s="116">
        <v>-4.844290657439446</v>
      </c>
    </row>
    <row r="55" spans="1:11" ht="14.1" customHeight="1" x14ac:dyDescent="0.2">
      <c r="A55" s="306">
        <v>72</v>
      </c>
      <c r="B55" s="307" t="s">
        <v>281</v>
      </c>
      <c r="C55" s="308"/>
      <c r="D55" s="113">
        <v>1.2843152994060041</v>
      </c>
      <c r="E55" s="115">
        <v>80</v>
      </c>
      <c r="F55" s="114">
        <v>84</v>
      </c>
      <c r="G55" s="114">
        <v>78</v>
      </c>
      <c r="H55" s="114">
        <v>71</v>
      </c>
      <c r="I55" s="140">
        <v>70</v>
      </c>
      <c r="J55" s="115">
        <v>10</v>
      </c>
      <c r="K55" s="116">
        <v>14.285714285714286</v>
      </c>
    </row>
    <row r="56" spans="1:11" ht="14.1" customHeight="1" x14ac:dyDescent="0.2">
      <c r="A56" s="306" t="s">
        <v>282</v>
      </c>
      <c r="B56" s="307" t="s">
        <v>283</v>
      </c>
      <c r="C56" s="308"/>
      <c r="D56" s="113">
        <v>0.19264729491090063</v>
      </c>
      <c r="E56" s="115">
        <v>12</v>
      </c>
      <c r="F56" s="114">
        <v>11</v>
      </c>
      <c r="G56" s="114">
        <v>10</v>
      </c>
      <c r="H56" s="114">
        <v>9</v>
      </c>
      <c r="I56" s="140">
        <v>9</v>
      </c>
      <c r="J56" s="115">
        <v>3</v>
      </c>
      <c r="K56" s="116">
        <v>33.333333333333336</v>
      </c>
    </row>
    <row r="57" spans="1:11" ht="14.1" customHeight="1" x14ac:dyDescent="0.2">
      <c r="A57" s="306" t="s">
        <v>284</v>
      </c>
      <c r="B57" s="307" t="s">
        <v>285</v>
      </c>
      <c r="C57" s="308"/>
      <c r="D57" s="113">
        <v>0.80269706212875258</v>
      </c>
      <c r="E57" s="115">
        <v>50</v>
      </c>
      <c r="F57" s="114">
        <v>53</v>
      </c>
      <c r="G57" s="114">
        <v>50</v>
      </c>
      <c r="H57" s="114">
        <v>45</v>
      </c>
      <c r="I57" s="140">
        <v>46</v>
      </c>
      <c r="J57" s="115">
        <v>4</v>
      </c>
      <c r="K57" s="116">
        <v>8.695652173913043</v>
      </c>
    </row>
    <row r="58" spans="1:11" ht="14.1" customHeight="1" x14ac:dyDescent="0.2">
      <c r="A58" s="306">
        <v>73</v>
      </c>
      <c r="B58" s="307" t="s">
        <v>286</v>
      </c>
      <c r="C58" s="308"/>
      <c r="D58" s="113">
        <v>0.51372611976240168</v>
      </c>
      <c r="E58" s="115">
        <v>32</v>
      </c>
      <c r="F58" s="114">
        <v>33</v>
      </c>
      <c r="G58" s="114">
        <v>33</v>
      </c>
      <c r="H58" s="114">
        <v>33</v>
      </c>
      <c r="I58" s="140">
        <v>33</v>
      </c>
      <c r="J58" s="115">
        <v>-1</v>
      </c>
      <c r="K58" s="116">
        <v>-3.0303030303030303</v>
      </c>
    </row>
    <row r="59" spans="1:11" ht="14.1" customHeight="1" x14ac:dyDescent="0.2">
      <c r="A59" s="306" t="s">
        <v>287</v>
      </c>
      <c r="B59" s="307" t="s">
        <v>288</v>
      </c>
      <c r="C59" s="308"/>
      <c r="D59" s="113">
        <v>0.43345641354952641</v>
      </c>
      <c r="E59" s="115">
        <v>27</v>
      </c>
      <c r="F59" s="114">
        <v>27</v>
      </c>
      <c r="G59" s="114">
        <v>27</v>
      </c>
      <c r="H59" s="114">
        <v>27</v>
      </c>
      <c r="I59" s="140">
        <v>27</v>
      </c>
      <c r="J59" s="115">
        <v>0</v>
      </c>
      <c r="K59" s="116">
        <v>0</v>
      </c>
    </row>
    <row r="60" spans="1:11" ht="14.1" customHeight="1" x14ac:dyDescent="0.2">
      <c r="A60" s="306">
        <v>81</v>
      </c>
      <c r="B60" s="307" t="s">
        <v>289</v>
      </c>
      <c r="C60" s="308"/>
      <c r="D60" s="113">
        <v>3.4837052496387861</v>
      </c>
      <c r="E60" s="115">
        <v>217</v>
      </c>
      <c r="F60" s="114">
        <v>236</v>
      </c>
      <c r="G60" s="114">
        <v>216</v>
      </c>
      <c r="H60" s="114">
        <v>203</v>
      </c>
      <c r="I60" s="140">
        <v>205</v>
      </c>
      <c r="J60" s="115">
        <v>12</v>
      </c>
      <c r="K60" s="116">
        <v>5.8536585365853657</v>
      </c>
    </row>
    <row r="61" spans="1:11" ht="14.1" customHeight="1" x14ac:dyDescent="0.2">
      <c r="A61" s="306" t="s">
        <v>290</v>
      </c>
      <c r="B61" s="307" t="s">
        <v>291</v>
      </c>
      <c r="C61" s="308"/>
      <c r="D61" s="113">
        <v>0.97929041579707821</v>
      </c>
      <c r="E61" s="115">
        <v>61</v>
      </c>
      <c r="F61" s="114">
        <v>67</v>
      </c>
      <c r="G61" s="114">
        <v>66</v>
      </c>
      <c r="H61" s="114">
        <v>70</v>
      </c>
      <c r="I61" s="140">
        <v>69</v>
      </c>
      <c r="J61" s="115">
        <v>-8</v>
      </c>
      <c r="K61" s="116">
        <v>-11.594202898550725</v>
      </c>
    </row>
    <row r="62" spans="1:11" ht="14.1" customHeight="1" x14ac:dyDescent="0.2">
      <c r="A62" s="306" t="s">
        <v>292</v>
      </c>
      <c r="B62" s="307" t="s">
        <v>293</v>
      </c>
      <c r="C62" s="308"/>
      <c r="D62" s="113">
        <v>1.8301493016535559</v>
      </c>
      <c r="E62" s="115">
        <v>114</v>
      </c>
      <c r="F62" s="114">
        <v>125</v>
      </c>
      <c r="G62" s="114">
        <v>102</v>
      </c>
      <c r="H62" s="114">
        <v>89</v>
      </c>
      <c r="I62" s="140">
        <v>89</v>
      </c>
      <c r="J62" s="115">
        <v>25</v>
      </c>
      <c r="K62" s="116">
        <v>28.089887640449437</v>
      </c>
    </row>
    <row r="63" spans="1:11" ht="14.1" customHeight="1" x14ac:dyDescent="0.2">
      <c r="A63" s="306"/>
      <c r="B63" s="307" t="s">
        <v>294</v>
      </c>
      <c r="C63" s="308"/>
      <c r="D63" s="113">
        <v>0.57794188473270192</v>
      </c>
      <c r="E63" s="115">
        <v>36</v>
      </c>
      <c r="F63" s="114">
        <v>31</v>
      </c>
      <c r="G63" s="114">
        <v>28</v>
      </c>
      <c r="H63" s="114">
        <v>23</v>
      </c>
      <c r="I63" s="140">
        <v>27</v>
      </c>
      <c r="J63" s="115">
        <v>9</v>
      </c>
      <c r="K63" s="116">
        <v>33.333333333333336</v>
      </c>
    </row>
    <row r="64" spans="1:11" ht="14.1" customHeight="1" x14ac:dyDescent="0.2">
      <c r="A64" s="306" t="s">
        <v>295</v>
      </c>
      <c r="B64" s="307" t="s">
        <v>296</v>
      </c>
      <c r="C64" s="308"/>
      <c r="D64" s="113">
        <v>6.421576497030021E-2</v>
      </c>
      <c r="E64" s="115">
        <v>4</v>
      </c>
      <c r="F64" s="114">
        <v>4</v>
      </c>
      <c r="G64" s="114">
        <v>4</v>
      </c>
      <c r="H64" s="114">
        <v>3</v>
      </c>
      <c r="I64" s="140">
        <v>4</v>
      </c>
      <c r="J64" s="115">
        <v>0</v>
      </c>
      <c r="K64" s="116">
        <v>0</v>
      </c>
    </row>
    <row r="65" spans="1:11" ht="14.1" customHeight="1" x14ac:dyDescent="0.2">
      <c r="A65" s="306" t="s">
        <v>297</v>
      </c>
      <c r="B65" s="307" t="s">
        <v>298</v>
      </c>
      <c r="C65" s="308"/>
      <c r="D65" s="113">
        <v>0.41740247230695138</v>
      </c>
      <c r="E65" s="115">
        <v>26</v>
      </c>
      <c r="F65" s="114">
        <v>26</v>
      </c>
      <c r="G65" s="114">
        <v>27</v>
      </c>
      <c r="H65" s="114">
        <v>27</v>
      </c>
      <c r="I65" s="140">
        <v>28</v>
      </c>
      <c r="J65" s="115">
        <v>-2</v>
      </c>
      <c r="K65" s="116">
        <v>-7.1428571428571432</v>
      </c>
    </row>
    <row r="66" spans="1:11" ht="14.1" customHeight="1" x14ac:dyDescent="0.2">
      <c r="A66" s="306">
        <v>82</v>
      </c>
      <c r="B66" s="307" t="s">
        <v>299</v>
      </c>
      <c r="C66" s="308"/>
      <c r="D66" s="113">
        <v>1.3645850056188795</v>
      </c>
      <c r="E66" s="115">
        <v>85</v>
      </c>
      <c r="F66" s="114">
        <v>92</v>
      </c>
      <c r="G66" s="114">
        <v>91</v>
      </c>
      <c r="H66" s="114">
        <v>87</v>
      </c>
      <c r="I66" s="140">
        <v>85</v>
      </c>
      <c r="J66" s="115">
        <v>0</v>
      </c>
      <c r="K66" s="116">
        <v>0</v>
      </c>
    </row>
    <row r="67" spans="1:11" ht="14.1" customHeight="1" x14ac:dyDescent="0.2">
      <c r="A67" s="306" t="s">
        <v>300</v>
      </c>
      <c r="B67" s="307" t="s">
        <v>301</v>
      </c>
      <c r="C67" s="308"/>
      <c r="D67" s="113">
        <v>0.25686305988120084</v>
      </c>
      <c r="E67" s="115">
        <v>16</v>
      </c>
      <c r="F67" s="114">
        <v>18</v>
      </c>
      <c r="G67" s="114">
        <v>20</v>
      </c>
      <c r="H67" s="114">
        <v>16</v>
      </c>
      <c r="I67" s="140">
        <v>16</v>
      </c>
      <c r="J67" s="115">
        <v>0</v>
      </c>
      <c r="K67" s="116">
        <v>0</v>
      </c>
    </row>
    <row r="68" spans="1:11" ht="14.1" customHeight="1" x14ac:dyDescent="0.2">
      <c r="A68" s="306" t="s">
        <v>302</v>
      </c>
      <c r="B68" s="307" t="s">
        <v>303</v>
      </c>
      <c r="C68" s="308"/>
      <c r="D68" s="113">
        <v>0.54583400224755174</v>
      </c>
      <c r="E68" s="115">
        <v>34</v>
      </c>
      <c r="F68" s="114">
        <v>38</v>
      </c>
      <c r="G68" s="114">
        <v>36</v>
      </c>
      <c r="H68" s="114">
        <v>39</v>
      </c>
      <c r="I68" s="140">
        <v>38</v>
      </c>
      <c r="J68" s="115">
        <v>-4</v>
      </c>
      <c r="K68" s="116">
        <v>-10.526315789473685</v>
      </c>
    </row>
    <row r="69" spans="1:11" ht="14.1" customHeight="1" x14ac:dyDescent="0.2">
      <c r="A69" s="306">
        <v>83</v>
      </c>
      <c r="B69" s="307" t="s">
        <v>304</v>
      </c>
      <c r="C69" s="308"/>
      <c r="D69" s="113">
        <v>1.8783111253812812</v>
      </c>
      <c r="E69" s="115">
        <v>117</v>
      </c>
      <c r="F69" s="114">
        <v>115</v>
      </c>
      <c r="G69" s="114">
        <v>115</v>
      </c>
      <c r="H69" s="114">
        <v>122</v>
      </c>
      <c r="I69" s="140">
        <v>117</v>
      </c>
      <c r="J69" s="115">
        <v>0</v>
      </c>
      <c r="K69" s="116">
        <v>0</v>
      </c>
    </row>
    <row r="70" spans="1:11" ht="14.1" customHeight="1" x14ac:dyDescent="0.2">
      <c r="A70" s="306" t="s">
        <v>305</v>
      </c>
      <c r="B70" s="307" t="s">
        <v>306</v>
      </c>
      <c r="C70" s="308"/>
      <c r="D70" s="113">
        <v>0.51372611976240168</v>
      </c>
      <c r="E70" s="115">
        <v>32</v>
      </c>
      <c r="F70" s="114">
        <v>32</v>
      </c>
      <c r="G70" s="114">
        <v>31</v>
      </c>
      <c r="H70" s="114">
        <v>32</v>
      </c>
      <c r="I70" s="140">
        <v>29</v>
      </c>
      <c r="J70" s="115">
        <v>3</v>
      </c>
      <c r="K70" s="116">
        <v>10.344827586206897</v>
      </c>
    </row>
    <row r="71" spans="1:11" ht="14.1" customHeight="1" x14ac:dyDescent="0.2">
      <c r="A71" s="306"/>
      <c r="B71" s="307" t="s">
        <v>307</v>
      </c>
      <c r="C71" s="308"/>
      <c r="D71" s="113">
        <v>0.32107882485150102</v>
      </c>
      <c r="E71" s="115">
        <v>20</v>
      </c>
      <c r="F71" s="114">
        <v>19</v>
      </c>
      <c r="G71" s="114">
        <v>19</v>
      </c>
      <c r="H71" s="114">
        <v>20</v>
      </c>
      <c r="I71" s="140">
        <v>18</v>
      </c>
      <c r="J71" s="115">
        <v>2</v>
      </c>
      <c r="K71" s="116">
        <v>11.111111111111111</v>
      </c>
    </row>
    <row r="72" spans="1:11" ht="14.1" customHeight="1" x14ac:dyDescent="0.2">
      <c r="A72" s="306">
        <v>84</v>
      </c>
      <c r="B72" s="307" t="s">
        <v>308</v>
      </c>
      <c r="C72" s="308"/>
      <c r="D72" s="113">
        <v>1.4127468293466046</v>
      </c>
      <c r="E72" s="115">
        <v>88</v>
      </c>
      <c r="F72" s="114">
        <v>88</v>
      </c>
      <c r="G72" s="114">
        <v>88</v>
      </c>
      <c r="H72" s="114">
        <v>91</v>
      </c>
      <c r="I72" s="140">
        <v>92</v>
      </c>
      <c r="J72" s="115">
        <v>-4</v>
      </c>
      <c r="K72" s="116">
        <v>-4.3478260869565215</v>
      </c>
    </row>
    <row r="73" spans="1:11" ht="14.1" customHeight="1" x14ac:dyDescent="0.2">
      <c r="A73" s="306" t="s">
        <v>309</v>
      </c>
      <c r="B73" s="307" t="s">
        <v>310</v>
      </c>
      <c r="C73" s="308"/>
      <c r="D73" s="113" t="s">
        <v>513</v>
      </c>
      <c r="E73" s="115" t="s">
        <v>513</v>
      </c>
      <c r="F73" s="114" t="s">
        <v>513</v>
      </c>
      <c r="G73" s="114" t="s">
        <v>513</v>
      </c>
      <c r="H73" s="114" t="s">
        <v>513</v>
      </c>
      <c r="I73" s="140" t="s">
        <v>513</v>
      </c>
      <c r="J73" s="115" t="s">
        <v>513</v>
      </c>
      <c r="K73" s="116" t="s">
        <v>513</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0.38529458982180126</v>
      </c>
      <c r="E77" s="115">
        <v>24</v>
      </c>
      <c r="F77" s="114">
        <v>26</v>
      </c>
      <c r="G77" s="114">
        <v>24</v>
      </c>
      <c r="H77" s="114">
        <v>24</v>
      </c>
      <c r="I77" s="140">
        <v>24</v>
      </c>
      <c r="J77" s="115">
        <v>0</v>
      </c>
      <c r="K77" s="116">
        <v>0</v>
      </c>
    </row>
    <row r="78" spans="1:11" ht="14.1" customHeight="1" x14ac:dyDescent="0.2">
      <c r="A78" s="306">
        <v>93</v>
      </c>
      <c r="B78" s="307" t="s">
        <v>317</v>
      </c>
      <c r="C78" s="308"/>
      <c r="D78" s="113">
        <v>0.11237758869802536</v>
      </c>
      <c r="E78" s="115">
        <v>7</v>
      </c>
      <c r="F78" s="114">
        <v>5</v>
      </c>
      <c r="G78" s="114">
        <v>6</v>
      </c>
      <c r="H78" s="114">
        <v>5</v>
      </c>
      <c r="I78" s="140">
        <v>6</v>
      </c>
      <c r="J78" s="115">
        <v>1</v>
      </c>
      <c r="K78" s="116">
        <v>16.666666666666668</v>
      </c>
    </row>
    <row r="79" spans="1:11" ht="14.1" customHeight="1" x14ac:dyDescent="0.2">
      <c r="A79" s="306">
        <v>94</v>
      </c>
      <c r="B79" s="307" t="s">
        <v>318</v>
      </c>
      <c r="C79" s="308"/>
      <c r="D79" s="113">
        <v>0.54583400224755174</v>
      </c>
      <c r="E79" s="115">
        <v>34</v>
      </c>
      <c r="F79" s="114">
        <v>42</v>
      </c>
      <c r="G79" s="114">
        <v>41</v>
      </c>
      <c r="H79" s="114">
        <v>36</v>
      </c>
      <c r="I79" s="140">
        <v>36</v>
      </c>
      <c r="J79" s="115">
        <v>-2</v>
      </c>
      <c r="K79" s="116">
        <v>-5.5555555555555554</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3.4997591908813614</v>
      </c>
      <c r="E81" s="143">
        <v>218</v>
      </c>
      <c r="F81" s="144">
        <v>228</v>
      </c>
      <c r="G81" s="144">
        <v>225</v>
      </c>
      <c r="H81" s="144">
        <v>231</v>
      </c>
      <c r="I81" s="145">
        <v>221</v>
      </c>
      <c r="J81" s="143">
        <v>-3</v>
      </c>
      <c r="K81" s="146">
        <v>-1.3574660633484164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1518</v>
      </c>
      <c r="G12" s="536">
        <v>1279</v>
      </c>
      <c r="H12" s="536">
        <v>2147</v>
      </c>
      <c r="I12" s="536">
        <v>1412</v>
      </c>
      <c r="J12" s="537">
        <v>1609</v>
      </c>
      <c r="K12" s="538">
        <v>-91</v>
      </c>
      <c r="L12" s="349">
        <v>-5.6556867619639526</v>
      </c>
    </row>
    <row r="13" spans="1:17" s="110" customFormat="1" ht="15" customHeight="1" x14ac:dyDescent="0.2">
      <c r="A13" s="350" t="s">
        <v>344</v>
      </c>
      <c r="B13" s="351" t="s">
        <v>345</v>
      </c>
      <c r="C13" s="347"/>
      <c r="D13" s="347"/>
      <c r="E13" s="348"/>
      <c r="F13" s="536">
        <v>799</v>
      </c>
      <c r="G13" s="536">
        <v>628</v>
      </c>
      <c r="H13" s="536">
        <v>1095</v>
      </c>
      <c r="I13" s="536">
        <v>723</v>
      </c>
      <c r="J13" s="537">
        <v>916</v>
      </c>
      <c r="K13" s="538">
        <v>-117</v>
      </c>
      <c r="L13" s="349">
        <v>-12.77292576419214</v>
      </c>
    </row>
    <row r="14" spans="1:17" s="110" customFormat="1" ht="22.5" customHeight="1" x14ac:dyDescent="0.2">
      <c r="A14" s="350"/>
      <c r="B14" s="351" t="s">
        <v>346</v>
      </c>
      <c r="C14" s="347"/>
      <c r="D14" s="347"/>
      <c r="E14" s="348"/>
      <c r="F14" s="536">
        <v>719</v>
      </c>
      <c r="G14" s="536">
        <v>651</v>
      </c>
      <c r="H14" s="536">
        <v>1052</v>
      </c>
      <c r="I14" s="536">
        <v>689</v>
      </c>
      <c r="J14" s="537">
        <v>693</v>
      </c>
      <c r="K14" s="538">
        <v>26</v>
      </c>
      <c r="L14" s="349">
        <v>3.7518037518037519</v>
      </c>
    </row>
    <row r="15" spans="1:17" s="110" customFormat="1" ht="15" customHeight="1" x14ac:dyDescent="0.2">
      <c r="A15" s="350" t="s">
        <v>347</v>
      </c>
      <c r="B15" s="351" t="s">
        <v>108</v>
      </c>
      <c r="C15" s="347"/>
      <c r="D15" s="347"/>
      <c r="E15" s="348"/>
      <c r="F15" s="536">
        <v>382</v>
      </c>
      <c r="G15" s="536">
        <v>344</v>
      </c>
      <c r="H15" s="536">
        <v>926</v>
      </c>
      <c r="I15" s="536">
        <v>300</v>
      </c>
      <c r="J15" s="537">
        <v>391</v>
      </c>
      <c r="K15" s="538">
        <v>-9</v>
      </c>
      <c r="L15" s="349">
        <v>-2.3017902813299234</v>
      </c>
    </row>
    <row r="16" spans="1:17" s="110" customFormat="1" ht="15" customHeight="1" x14ac:dyDescent="0.2">
      <c r="A16" s="350"/>
      <c r="B16" s="351" t="s">
        <v>109</v>
      </c>
      <c r="C16" s="347"/>
      <c r="D16" s="347"/>
      <c r="E16" s="348"/>
      <c r="F16" s="536">
        <v>990</v>
      </c>
      <c r="G16" s="536">
        <v>812</v>
      </c>
      <c r="H16" s="536">
        <v>1031</v>
      </c>
      <c r="I16" s="536">
        <v>973</v>
      </c>
      <c r="J16" s="537">
        <v>1060</v>
      </c>
      <c r="K16" s="538">
        <v>-70</v>
      </c>
      <c r="L16" s="349">
        <v>-6.6037735849056602</v>
      </c>
    </row>
    <row r="17" spans="1:12" s="110" customFormat="1" ht="15" customHeight="1" x14ac:dyDescent="0.2">
      <c r="A17" s="350"/>
      <c r="B17" s="351" t="s">
        <v>110</v>
      </c>
      <c r="C17" s="347"/>
      <c r="D17" s="347"/>
      <c r="E17" s="348"/>
      <c r="F17" s="536">
        <v>136</v>
      </c>
      <c r="G17" s="536">
        <v>111</v>
      </c>
      <c r="H17" s="536">
        <v>177</v>
      </c>
      <c r="I17" s="536">
        <v>133</v>
      </c>
      <c r="J17" s="537">
        <v>144</v>
      </c>
      <c r="K17" s="538">
        <v>-8</v>
      </c>
      <c r="L17" s="349">
        <v>-5.5555555555555554</v>
      </c>
    </row>
    <row r="18" spans="1:12" s="110" customFormat="1" ht="15" customHeight="1" x14ac:dyDescent="0.2">
      <c r="A18" s="350"/>
      <c r="B18" s="351" t="s">
        <v>111</v>
      </c>
      <c r="C18" s="347"/>
      <c r="D18" s="347"/>
      <c r="E18" s="348"/>
      <c r="F18" s="536">
        <v>10</v>
      </c>
      <c r="G18" s="536">
        <v>12</v>
      </c>
      <c r="H18" s="536">
        <v>13</v>
      </c>
      <c r="I18" s="536">
        <v>6</v>
      </c>
      <c r="J18" s="537">
        <v>14</v>
      </c>
      <c r="K18" s="538">
        <v>-4</v>
      </c>
      <c r="L18" s="349">
        <v>-28.571428571428573</v>
      </c>
    </row>
    <row r="19" spans="1:12" s="110" customFormat="1" ht="15" customHeight="1" x14ac:dyDescent="0.2">
      <c r="A19" s="118" t="s">
        <v>113</v>
      </c>
      <c r="B19" s="119" t="s">
        <v>181</v>
      </c>
      <c r="C19" s="347"/>
      <c r="D19" s="347"/>
      <c r="E19" s="348"/>
      <c r="F19" s="536">
        <v>1033</v>
      </c>
      <c r="G19" s="536">
        <v>840</v>
      </c>
      <c r="H19" s="536">
        <v>1596</v>
      </c>
      <c r="I19" s="536">
        <v>991</v>
      </c>
      <c r="J19" s="537">
        <v>1119</v>
      </c>
      <c r="K19" s="538">
        <v>-86</v>
      </c>
      <c r="L19" s="349">
        <v>-7.6854334226988383</v>
      </c>
    </row>
    <row r="20" spans="1:12" s="110" customFormat="1" ht="15" customHeight="1" x14ac:dyDescent="0.2">
      <c r="A20" s="118"/>
      <c r="B20" s="119" t="s">
        <v>182</v>
      </c>
      <c r="C20" s="347"/>
      <c r="D20" s="347"/>
      <c r="E20" s="348"/>
      <c r="F20" s="536">
        <v>485</v>
      </c>
      <c r="G20" s="536">
        <v>439</v>
      </c>
      <c r="H20" s="536">
        <v>551</v>
      </c>
      <c r="I20" s="536">
        <v>421</v>
      </c>
      <c r="J20" s="537">
        <v>490</v>
      </c>
      <c r="K20" s="538">
        <v>-5</v>
      </c>
      <c r="L20" s="349">
        <v>-1.0204081632653061</v>
      </c>
    </row>
    <row r="21" spans="1:12" s="110" customFormat="1" ht="15" customHeight="1" x14ac:dyDescent="0.2">
      <c r="A21" s="118" t="s">
        <v>113</v>
      </c>
      <c r="B21" s="119" t="s">
        <v>116</v>
      </c>
      <c r="C21" s="347"/>
      <c r="D21" s="347"/>
      <c r="E21" s="348"/>
      <c r="F21" s="536">
        <v>1257</v>
      </c>
      <c r="G21" s="536">
        <v>1054</v>
      </c>
      <c r="H21" s="536">
        <v>1867</v>
      </c>
      <c r="I21" s="536">
        <v>1114</v>
      </c>
      <c r="J21" s="537">
        <v>1310</v>
      </c>
      <c r="K21" s="538">
        <v>-53</v>
      </c>
      <c r="L21" s="349">
        <v>-4.0458015267175576</v>
      </c>
    </row>
    <row r="22" spans="1:12" s="110" customFormat="1" ht="15" customHeight="1" x14ac:dyDescent="0.2">
      <c r="A22" s="118"/>
      <c r="B22" s="119" t="s">
        <v>117</v>
      </c>
      <c r="C22" s="347"/>
      <c r="D22" s="347"/>
      <c r="E22" s="348"/>
      <c r="F22" s="536">
        <v>258</v>
      </c>
      <c r="G22" s="536">
        <v>225</v>
      </c>
      <c r="H22" s="536">
        <v>279</v>
      </c>
      <c r="I22" s="536">
        <v>298</v>
      </c>
      <c r="J22" s="537">
        <v>296</v>
      </c>
      <c r="K22" s="538">
        <v>-38</v>
      </c>
      <c r="L22" s="349">
        <v>-12.837837837837839</v>
      </c>
    </row>
    <row r="23" spans="1:12" s="110" customFormat="1" ht="15" customHeight="1" x14ac:dyDescent="0.2">
      <c r="A23" s="352" t="s">
        <v>347</v>
      </c>
      <c r="B23" s="353" t="s">
        <v>193</v>
      </c>
      <c r="C23" s="354"/>
      <c r="D23" s="354"/>
      <c r="E23" s="355"/>
      <c r="F23" s="539">
        <v>31</v>
      </c>
      <c r="G23" s="539">
        <v>86</v>
      </c>
      <c r="H23" s="539">
        <v>438</v>
      </c>
      <c r="I23" s="539">
        <v>20</v>
      </c>
      <c r="J23" s="540">
        <v>45</v>
      </c>
      <c r="K23" s="541">
        <v>-14</v>
      </c>
      <c r="L23" s="356">
        <v>-31.111111111111111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34.6</v>
      </c>
      <c r="G25" s="542">
        <v>36.700000000000003</v>
      </c>
      <c r="H25" s="542">
        <v>37.799999999999997</v>
      </c>
      <c r="I25" s="542">
        <v>37.1</v>
      </c>
      <c r="J25" s="542">
        <v>38.4</v>
      </c>
      <c r="K25" s="543" t="s">
        <v>349</v>
      </c>
      <c r="L25" s="364">
        <v>-3.7999999999999972</v>
      </c>
    </row>
    <row r="26" spans="1:12" s="110" customFormat="1" ht="15" customHeight="1" x14ac:dyDescent="0.2">
      <c r="A26" s="365" t="s">
        <v>105</v>
      </c>
      <c r="B26" s="366" t="s">
        <v>345</v>
      </c>
      <c r="C26" s="362"/>
      <c r="D26" s="362"/>
      <c r="E26" s="363"/>
      <c r="F26" s="542">
        <v>31.1</v>
      </c>
      <c r="G26" s="542">
        <v>33.9</v>
      </c>
      <c r="H26" s="542">
        <v>32.299999999999997</v>
      </c>
      <c r="I26" s="542">
        <v>34.200000000000003</v>
      </c>
      <c r="J26" s="544">
        <v>34.4</v>
      </c>
      <c r="K26" s="543" t="s">
        <v>349</v>
      </c>
      <c r="L26" s="364">
        <v>-3.2999999999999972</v>
      </c>
    </row>
    <row r="27" spans="1:12" s="110" customFormat="1" ht="15" customHeight="1" x14ac:dyDescent="0.2">
      <c r="A27" s="365"/>
      <c r="B27" s="366" t="s">
        <v>346</v>
      </c>
      <c r="C27" s="362"/>
      <c r="D27" s="362"/>
      <c r="E27" s="363"/>
      <c r="F27" s="542">
        <v>38.5</v>
      </c>
      <c r="G27" s="542">
        <v>39.5</v>
      </c>
      <c r="H27" s="542">
        <v>43.2</v>
      </c>
      <c r="I27" s="542">
        <v>40.1</v>
      </c>
      <c r="J27" s="542">
        <v>43.7</v>
      </c>
      <c r="K27" s="543" t="s">
        <v>349</v>
      </c>
      <c r="L27" s="364">
        <v>-5.2000000000000028</v>
      </c>
    </row>
    <row r="28" spans="1:12" s="110" customFormat="1" ht="15" customHeight="1" x14ac:dyDescent="0.2">
      <c r="A28" s="365" t="s">
        <v>113</v>
      </c>
      <c r="B28" s="366" t="s">
        <v>108</v>
      </c>
      <c r="C28" s="362"/>
      <c r="D28" s="362"/>
      <c r="E28" s="363"/>
      <c r="F28" s="542">
        <v>44.9</v>
      </c>
      <c r="G28" s="542">
        <v>45.3</v>
      </c>
      <c r="H28" s="542">
        <v>49.9</v>
      </c>
      <c r="I28" s="542">
        <v>47.9</v>
      </c>
      <c r="J28" s="542">
        <v>46.8</v>
      </c>
      <c r="K28" s="543" t="s">
        <v>349</v>
      </c>
      <c r="L28" s="364">
        <v>-1.8999999999999986</v>
      </c>
    </row>
    <row r="29" spans="1:12" s="110" customFormat="1" ht="11.25" x14ac:dyDescent="0.2">
      <c r="A29" s="365"/>
      <c r="B29" s="366" t="s">
        <v>109</v>
      </c>
      <c r="C29" s="362"/>
      <c r="D29" s="362"/>
      <c r="E29" s="363"/>
      <c r="F29" s="542">
        <v>32.4</v>
      </c>
      <c r="G29" s="542">
        <v>35.4</v>
      </c>
      <c r="H29" s="542">
        <v>33.799999999999997</v>
      </c>
      <c r="I29" s="542">
        <v>35</v>
      </c>
      <c r="J29" s="544">
        <v>35.9</v>
      </c>
      <c r="K29" s="543" t="s">
        <v>349</v>
      </c>
      <c r="L29" s="364">
        <v>-3.5</v>
      </c>
    </row>
    <row r="30" spans="1:12" s="110" customFormat="1" ht="15" customHeight="1" x14ac:dyDescent="0.2">
      <c r="A30" s="365"/>
      <c r="B30" s="366" t="s">
        <v>110</v>
      </c>
      <c r="C30" s="362"/>
      <c r="D30" s="362"/>
      <c r="E30" s="363"/>
      <c r="F30" s="542">
        <v>25.2</v>
      </c>
      <c r="G30" s="542">
        <v>26.1</v>
      </c>
      <c r="H30" s="542">
        <v>28.2</v>
      </c>
      <c r="I30" s="542">
        <v>31.6</v>
      </c>
      <c r="J30" s="542">
        <v>36.799999999999997</v>
      </c>
      <c r="K30" s="543" t="s">
        <v>349</v>
      </c>
      <c r="L30" s="364">
        <v>-11.599999999999998</v>
      </c>
    </row>
    <row r="31" spans="1:12" s="110" customFormat="1" ht="15" customHeight="1" x14ac:dyDescent="0.2">
      <c r="A31" s="365"/>
      <c r="B31" s="366" t="s">
        <v>111</v>
      </c>
      <c r="C31" s="362"/>
      <c r="D31" s="362"/>
      <c r="E31" s="363"/>
      <c r="F31" s="542">
        <v>20</v>
      </c>
      <c r="G31" s="542">
        <v>33.299999999999997</v>
      </c>
      <c r="H31" s="542">
        <v>38.5</v>
      </c>
      <c r="I31" s="542">
        <v>0</v>
      </c>
      <c r="J31" s="542">
        <v>28.6</v>
      </c>
      <c r="K31" s="543" t="s">
        <v>349</v>
      </c>
      <c r="L31" s="364">
        <v>-8.6000000000000014</v>
      </c>
    </row>
    <row r="32" spans="1:12" s="110" customFormat="1" ht="15" customHeight="1" x14ac:dyDescent="0.2">
      <c r="A32" s="367" t="s">
        <v>113</v>
      </c>
      <c r="B32" s="368" t="s">
        <v>181</v>
      </c>
      <c r="C32" s="362"/>
      <c r="D32" s="362"/>
      <c r="E32" s="363"/>
      <c r="F32" s="542">
        <v>32</v>
      </c>
      <c r="G32" s="542">
        <v>34.1</v>
      </c>
      <c r="H32" s="542">
        <v>33.9</v>
      </c>
      <c r="I32" s="542">
        <v>34.5</v>
      </c>
      <c r="J32" s="544">
        <v>36</v>
      </c>
      <c r="K32" s="543" t="s">
        <v>349</v>
      </c>
      <c r="L32" s="364">
        <v>-4</v>
      </c>
    </row>
    <row r="33" spans="1:12" s="110" customFormat="1" ht="15" customHeight="1" x14ac:dyDescent="0.2">
      <c r="A33" s="367"/>
      <c r="B33" s="368" t="s">
        <v>182</v>
      </c>
      <c r="C33" s="362"/>
      <c r="D33" s="362"/>
      <c r="E33" s="363"/>
      <c r="F33" s="542">
        <v>40</v>
      </c>
      <c r="G33" s="542">
        <v>41.1</v>
      </c>
      <c r="H33" s="542">
        <v>46.3</v>
      </c>
      <c r="I33" s="542">
        <v>43</v>
      </c>
      <c r="J33" s="542">
        <v>43.7</v>
      </c>
      <c r="K33" s="543" t="s">
        <v>349</v>
      </c>
      <c r="L33" s="364">
        <v>-3.7000000000000028</v>
      </c>
    </row>
    <row r="34" spans="1:12" s="369" customFormat="1" ht="15" customHeight="1" x14ac:dyDescent="0.2">
      <c r="A34" s="367" t="s">
        <v>113</v>
      </c>
      <c r="B34" s="368" t="s">
        <v>116</v>
      </c>
      <c r="C34" s="362"/>
      <c r="D34" s="362"/>
      <c r="E34" s="363"/>
      <c r="F34" s="542">
        <v>32.1</v>
      </c>
      <c r="G34" s="542">
        <v>34.299999999999997</v>
      </c>
      <c r="H34" s="542">
        <v>37.299999999999997</v>
      </c>
      <c r="I34" s="542">
        <v>34</v>
      </c>
      <c r="J34" s="542">
        <v>37</v>
      </c>
      <c r="K34" s="543" t="s">
        <v>349</v>
      </c>
      <c r="L34" s="364">
        <v>-4.8999999999999986</v>
      </c>
    </row>
    <row r="35" spans="1:12" s="369" customFormat="1" ht="11.25" x14ac:dyDescent="0.2">
      <c r="A35" s="370"/>
      <c r="B35" s="371" t="s">
        <v>117</v>
      </c>
      <c r="C35" s="372"/>
      <c r="D35" s="372"/>
      <c r="E35" s="373"/>
      <c r="F35" s="545">
        <v>46.9</v>
      </c>
      <c r="G35" s="545">
        <v>47.4</v>
      </c>
      <c r="H35" s="545">
        <v>40.700000000000003</v>
      </c>
      <c r="I35" s="545">
        <v>48.3</v>
      </c>
      <c r="J35" s="546">
        <v>44.7</v>
      </c>
      <c r="K35" s="547" t="s">
        <v>349</v>
      </c>
      <c r="L35" s="374">
        <v>2.1999999999999957</v>
      </c>
    </row>
    <row r="36" spans="1:12" s="369" customFormat="1" ht="15.95" customHeight="1" x14ac:dyDescent="0.2">
      <c r="A36" s="375" t="s">
        <v>350</v>
      </c>
      <c r="B36" s="376"/>
      <c r="C36" s="377"/>
      <c r="D36" s="376"/>
      <c r="E36" s="378"/>
      <c r="F36" s="548">
        <v>1480</v>
      </c>
      <c r="G36" s="548">
        <v>1181</v>
      </c>
      <c r="H36" s="548">
        <v>1632</v>
      </c>
      <c r="I36" s="548">
        <v>1386</v>
      </c>
      <c r="J36" s="548">
        <v>1553</v>
      </c>
      <c r="K36" s="549">
        <v>-73</v>
      </c>
      <c r="L36" s="380">
        <v>-4.7005795235028973</v>
      </c>
    </row>
    <row r="37" spans="1:12" s="369" customFormat="1" ht="15.95" customHeight="1" x14ac:dyDescent="0.2">
      <c r="A37" s="381"/>
      <c r="B37" s="382" t="s">
        <v>113</v>
      </c>
      <c r="C37" s="382" t="s">
        <v>351</v>
      </c>
      <c r="D37" s="382"/>
      <c r="E37" s="383"/>
      <c r="F37" s="548">
        <v>512</v>
      </c>
      <c r="G37" s="548">
        <v>433</v>
      </c>
      <c r="H37" s="548">
        <v>617</v>
      </c>
      <c r="I37" s="548">
        <v>514</v>
      </c>
      <c r="J37" s="548">
        <v>596</v>
      </c>
      <c r="K37" s="549">
        <v>-84</v>
      </c>
      <c r="L37" s="380">
        <v>-14.093959731543624</v>
      </c>
    </row>
    <row r="38" spans="1:12" s="369" customFormat="1" ht="15.95" customHeight="1" x14ac:dyDescent="0.2">
      <c r="A38" s="381"/>
      <c r="B38" s="384" t="s">
        <v>105</v>
      </c>
      <c r="C38" s="384" t="s">
        <v>106</v>
      </c>
      <c r="D38" s="385"/>
      <c r="E38" s="383"/>
      <c r="F38" s="548">
        <v>784</v>
      </c>
      <c r="G38" s="548">
        <v>593</v>
      </c>
      <c r="H38" s="548">
        <v>810</v>
      </c>
      <c r="I38" s="548">
        <v>713</v>
      </c>
      <c r="J38" s="550">
        <v>887</v>
      </c>
      <c r="K38" s="549">
        <v>-103</v>
      </c>
      <c r="L38" s="380">
        <v>-11.61217587373168</v>
      </c>
    </row>
    <row r="39" spans="1:12" s="369" customFormat="1" ht="15.95" customHeight="1" x14ac:dyDescent="0.2">
      <c r="A39" s="381"/>
      <c r="B39" s="385"/>
      <c r="C39" s="382" t="s">
        <v>352</v>
      </c>
      <c r="D39" s="385"/>
      <c r="E39" s="383"/>
      <c r="F39" s="548">
        <v>244</v>
      </c>
      <c r="G39" s="548">
        <v>201</v>
      </c>
      <c r="H39" s="548">
        <v>262</v>
      </c>
      <c r="I39" s="548">
        <v>244</v>
      </c>
      <c r="J39" s="548">
        <v>305</v>
      </c>
      <c r="K39" s="549">
        <v>-61</v>
      </c>
      <c r="L39" s="380">
        <v>-20</v>
      </c>
    </row>
    <row r="40" spans="1:12" s="369" customFormat="1" ht="15.95" customHeight="1" x14ac:dyDescent="0.2">
      <c r="A40" s="381"/>
      <c r="B40" s="384"/>
      <c r="C40" s="384" t="s">
        <v>107</v>
      </c>
      <c r="D40" s="385"/>
      <c r="E40" s="383"/>
      <c r="F40" s="548">
        <v>696</v>
      </c>
      <c r="G40" s="548">
        <v>588</v>
      </c>
      <c r="H40" s="548">
        <v>822</v>
      </c>
      <c r="I40" s="548">
        <v>673</v>
      </c>
      <c r="J40" s="548">
        <v>666</v>
      </c>
      <c r="K40" s="549">
        <v>30</v>
      </c>
      <c r="L40" s="380">
        <v>4.5045045045045047</v>
      </c>
    </row>
    <row r="41" spans="1:12" s="369" customFormat="1" ht="24" customHeight="1" x14ac:dyDescent="0.2">
      <c r="A41" s="381"/>
      <c r="B41" s="385"/>
      <c r="C41" s="382" t="s">
        <v>352</v>
      </c>
      <c r="D41" s="385"/>
      <c r="E41" s="383"/>
      <c r="F41" s="548">
        <v>268</v>
      </c>
      <c r="G41" s="548">
        <v>232</v>
      </c>
      <c r="H41" s="548">
        <v>355</v>
      </c>
      <c r="I41" s="548">
        <v>270</v>
      </c>
      <c r="J41" s="550">
        <v>291</v>
      </c>
      <c r="K41" s="549">
        <v>-23</v>
      </c>
      <c r="L41" s="380">
        <v>-7.9037800687285227</v>
      </c>
    </row>
    <row r="42" spans="1:12" s="110" customFormat="1" ht="15" customHeight="1" x14ac:dyDescent="0.2">
      <c r="A42" s="381"/>
      <c r="B42" s="384" t="s">
        <v>113</v>
      </c>
      <c r="C42" s="384" t="s">
        <v>353</v>
      </c>
      <c r="D42" s="385"/>
      <c r="E42" s="383"/>
      <c r="F42" s="548">
        <v>350</v>
      </c>
      <c r="G42" s="548">
        <v>258</v>
      </c>
      <c r="H42" s="548">
        <v>465</v>
      </c>
      <c r="I42" s="548">
        <v>280</v>
      </c>
      <c r="J42" s="548">
        <v>348</v>
      </c>
      <c r="K42" s="549">
        <v>2</v>
      </c>
      <c r="L42" s="380">
        <v>0.57471264367816088</v>
      </c>
    </row>
    <row r="43" spans="1:12" s="110" customFormat="1" ht="15" customHeight="1" x14ac:dyDescent="0.2">
      <c r="A43" s="381"/>
      <c r="B43" s="385"/>
      <c r="C43" s="382" t="s">
        <v>352</v>
      </c>
      <c r="D43" s="385"/>
      <c r="E43" s="383"/>
      <c r="F43" s="548">
        <v>157</v>
      </c>
      <c r="G43" s="548">
        <v>117</v>
      </c>
      <c r="H43" s="548">
        <v>232</v>
      </c>
      <c r="I43" s="548">
        <v>134</v>
      </c>
      <c r="J43" s="548">
        <v>163</v>
      </c>
      <c r="K43" s="549">
        <v>-6</v>
      </c>
      <c r="L43" s="380">
        <v>-3.6809815950920246</v>
      </c>
    </row>
    <row r="44" spans="1:12" s="110" customFormat="1" ht="15" customHeight="1" x14ac:dyDescent="0.2">
      <c r="A44" s="381"/>
      <c r="B44" s="384"/>
      <c r="C44" s="366" t="s">
        <v>109</v>
      </c>
      <c r="D44" s="385"/>
      <c r="E44" s="383"/>
      <c r="F44" s="548">
        <v>985</v>
      </c>
      <c r="G44" s="548">
        <v>800</v>
      </c>
      <c r="H44" s="548">
        <v>977</v>
      </c>
      <c r="I44" s="548">
        <v>967</v>
      </c>
      <c r="J44" s="550">
        <v>1047</v>
      </c>
      <c r="K44" s="549">
        <v>-62</v>
      </c>
      <c r="L44" s="380">
        <v>-5.9216809933142311</v>
      </c>
    </row>
    <row r="45" spans="1:12" s="110" customFormat="1" ht="15" customHeight="1" x14ac:dyDescent="0.2">
      <c r="A45" s="381"/>
      <c r="B45" s="385"/>
      <c r="C45" s="382" t="s">
        <v>352</v>
      </c>
      <c r="D45" s="385"/>
      <c r="E45" s="383"/>
      <c r="F45" s="548">
        <v>319</v>
      </c>
      <c r="G45" s="548">
        <v>283</v>
      </c>
      <c r="H45" s="548">
        <v>330</v>
      </c>
      <c r="I45" s="548">
        <v>338</v>
      </c>
      <c r="J45" s="548">
        <v>376</v>
      </c>
      <c r="K45" s="549">
        <v>-57</v>
      </c>
      <c r="L45" s="380">
        <v>-15.159574468085106</v>
      </c>
    </row>
    <row r="46" spans="1:12" s="110" customFormat="1" ht="15" customHeight="1" x14ac:dyDescent="0.2">
      <c r="A46" s="381"/>
      <c r="B46" s="384"/>
      <c r="C46" s="366" t="s">
        <v>110</v>
      </c>
      <c r="D46" s="385"/>
      <c r="E46" s="383"/>
      <c r="F46" s="548">
        <v>135</v>
      </c>
      <c r="G46" s="548">
        <v>111</v>
      </c>
      <c r="H46" s="548">
        <v>177</v>
      </c>
      <c r="I46" s="548">
        <v>133</v>
      </c>
      <c r="J46" s="548">
        <v>144</v>
      </c>
      <c r="K46" s="549">
        <v>-9</v>
      </c>
      <c r="L46" s="380">
        <v>-6.25</v>
      </c>
    </row>
    <row r="47" spans="1:12" s="110" customFormat="1" ht="15" customHeight="1" x14ac:dyDescent="0.2">
      <c r="A47" s="381"/>
      <c r="B47" s="385"/>
      <c r="C47" s="382" t="s">
        <v>352</v>
      </c>
      <c r="D47" s="385"/>
      <c r="E47" s="383"/>
      <c r="F47" s="548" t="s">
        <v>513</v>
      </c>
      <c r="G47" s="548">
        <v>29</v>
      </c>
      <c r="H47" s="548">
        <v>50</v>
      </c>
      <c r="I47" s="548">
        <v>42</v>
      </c>
      <c r="J47" s="550">
        <v>53</v>
      </c>
      <c r="K47" s="549" t="s">
        <v>513</v>
      </c>
      <c r="L47" s="380" t="s">
        <v>513</v>
      </c>
    </row>
    <row r="48" spans="1:12" s="110" customFormat="1" ht="15" customHeight="1" x14ac:dyDescent="0.2">
      <c r="A48" s="381"/>
      <c r="B48" s="385"/>
      <c r="C48" s="366" t="s">
        <v>111</v>
      </c>
      <c r="D48" s="386"/>
      <c r="E48" s="387"/>
      <c r="F48" s="548">
        <v>10</v>
      </c>
      <c r="G48" s="548">
        <v>12</v>
      </c>
      <c r="H48" s="548">
        <v>13</v>
      </c>
      <c r="I48" s="548">
        <v>6</v>
      </c>
      <c r="J48" s="548">
        <v>14</v>
      </c>
      <c r="K48" s="549">
        <v>-4</v>
      </c>
      <c r="L48" s="380">
        <v>-28.571428571428573</v>
      </c>
    </row>
    <row r="49" spans="1:12" s="110" customFormat="1" ht="15" customHeight="1" x14ac:dyDescent="0.2">
      <c r="A49" s="381"/>
      <c r="B49" s="385"/>
      <c r="C49" s="382" t="s">
        <v>352</v>
      </c>
      <c r="D49" s="385"/>
      <c r="E49" s="383"/>
      <c r="F49" s="548" t="s">
        <v>513</v>
      </c>
      <c r="G49" s="548">
        <v>4</v>
      </c>
      <c r="H49" s="548">
        <v>5</v>
      </c>
      <c r="I49" s="548">
        <v>0</v>
      </c>
      <c r="J49" s="548">
        <v>4</v>
      </c>
      <c r="K49" s="549" t="s">
        <v>513</v>
      </c>
      <c r="L49" s="380" t="s">
        <v>513</v>
      </c>
    </row>
    <row r="50" spans="1:12" s="110" customFormat="1" ht="15" customHeight="1" x14ac:dyDescent="0.2">
      <c r="A50" s="381"/>
      <c r="B50" s="384" t="s">
        <v>113</v>
      </c>
      <c r="C50" s="382" t="s">
        <v>181</v>
      </c>
      <c r="D50" s="385"/>
      <c r="E50" s="383"/>
      <c r="F50" s="548" t="s">
        <v>513</v>
      </c>
      <c r="G50" s="548">
        <v>745</v>
      </c>
      <c r="H50" s="548">
        <v>1118</v>
      </c>
      <c r="I50" s="548">
        <v>965</v>
      </c>
      <c r="J50" s="550">
        <v>1070</v>
      </c>
      <c r="K50" s="549" t="s">
        <v>513</v>
      </c>
      <c r="L50" s="380" t="s">
        <v>513</v>
      </c>
    </row>
    <row r="51" spans="1:12" s="110" customFormat="1" ht="15" customHeight="1" x14ac:dyDescent="0.2">
      <c r="A51" s="381"/>
      <c r="B51" s="385"/>
      <c r="C51" s="382" t="s">
        <v>352</v>
      </c>
      <c r="D51" s="385"/>
      <c r="E51" s="383"/>
      <c r="F51" s="548">
        <v>319</v>
      </c>
      <c r="G51" s="548">
        <v>254</v>
      </c>
      <c r="H51" s="548">
        <v>379</v>
      </c>
      <c r="I51" s="548">
        <v>333</v>
      </c>
      <c r="J51" s="548">
        <v>385</v>
      </c>
      <c r="K51" s="549">
        <v>-66</v>
      </c>
      <c r="L51" s="380">
        <v>-17.142857142857142</v>
      </c>
    </row>
    <row r="52" spans="1:12" s="110" customFormat="1" ht="15" customHeight="1" x14ac:dyDescent="0.2">
      <c r="A52" s="381"/>
      <c r="B52" s="384"/>
      <c r="C52" s="382" t="s">
        <v>182</v>
      </c>
      <c r="D52" s="385"/>
      <c r="E52" s="383"/>
      <c r="F52" s="548">
        <v>483</v>
      </c>
      <c r="G52" s="548">
        <v>436</v>
      </c>
      <c r="H52" s="548">
        <v>514</v>
      </c>
      <c r="I52" s="548">
        <v>421</v>
      </c>
      <c r="J52" s="548">
        <v>483</v>
      </c>
      <c r="K52" s="549">
        <v>0</v>
      </c>
      <c r="L52" s="380">
        <v>0</v>
      </c>
    </row>
    <row r="53" spans="1:12" s="269" customFormat="1" ht="11.25" customHeight="1" x14ac:dyDescent="0.2">
      <c r="A53" s="381"/>
      <c r="B53" s="385"/>
      <c r="C53" s="382" t="s">
        <v>352</v>
      </c>
      <c r="D53" s="385"/>
      <c r="E53" s="383"/>
      <c r="F53" s="548">
        <v>193</v>
      </c>
      <c r="G53" s="548">
        <v>179</v>
      </c>
      <c r="H53" s="548">
        <v>238</v>
      </c>
      <c r="I53" s="548">
        <v>181</v>
      </c>
      <c r="J53" s="550">
        <v>211</v>
      </c>
      <c r="K53" s="549">
        <v>-18</v>
      </c>
      <c r="L53" s="380">
        <v>-8.5308056872037916</v>
      </c>
    </row>
    <row r="54" spans="1:12" s="151" customFormat="1" ht="12.75" customHeight="1" x14ac:dyDescent="0.2">
      <c r="A54" s="381"/>
      <c r="B54" s="384" t="s">
        <v>113</v>
      </c>
      <c r="C54" s="384" t="s">
        <v>116</v>
      </c>
      <c r="D54" s="385"/>
      <c r="E54" s="383"/>
      <c r="F54" s="548">
        <v>1223</v>
      </c>
      <c r="G54" s="548">
        <v>970</v>
      </c>
      <c r="H54" s="548">
        <v>1388</v>
      </c>
      <c r="I54" s="548">
        <v>1090</v>
      </c>
      <c r="J54" s="548">
        <v>1259</v>
      </c>
      <c r="K54" s="549">
        <v>-36</v>
      </c>
      <c r="L54" s="380">
        <v>-2.8594122319301034</v>
      </c>
    </row>
    <row r="55" spans="1:12" ht="11.25" x14ac:dyDescent="0.2">
      <c r="A55" s="381"/>
      <c r="B55" s="385"/>
      <c r="C55" s="382" t="s">
        <v>352</v>
      </c>
      <c r="D55" s="385"/>
      <c r="E55" s="383"/>
      <c r="F55" s="548">
        <v>392</v>
      </c>
      <c r="G55" s="548">
        <v>333</v>
      </c>
      <c r="H55" s="548">
        <v>518</v>
      </c>
      <c r="I55" s="548">
        <v>371</v>
      </c>
      <c r="J55" s="548">
        <v>466</v>
      </c>
      <c r="K55" s="549">
        <v>-74</v>
      </c>
      <c r="L55" s="380">
        <v>-15.879828326180258</v>
      </c>
    </row>
    <row r="56" spans="1:12" ht="14.25" customHeight="1" x14ac:dyDescent="0.2">
      <c r="A56" s="381"/>
      <c r="B56" s="385"/>
      <c r="C56" s="384" t="s">
        <v>117</v>
      </c>
      <c r="D56" s="385"/>
      <c r="E56" s="383"/>
      <c r="F56" s="548">
        <v>254</v>
      </c>
      <c r="G56" s="548">
        <v>211</v>
      </c>
      <c r="H56" s="548">
        <v>243</v>
      </c>
      <c r="I56" s="548">
        <v>296</v>
      </c>
      <c r="J56" s="548">
        <v>291</v>
      </c>
      <c r="K56" s="549">
        <v>-37</v>
      </c>
      <c r="L56" s="380">
        <v>-12.714776632302405</v>
      </c>
    </row>
    <row r="57" spans="1:12" ht="18.75" customHeight="1" x14ac:dyDescent="0.2">
      <c r="A57" s="388"/>
      <c r="B57" s="389"/>
      <c r="C57" s="390" t="s">
        <v>352</v>
      </c>
      <c r="D57" s="389"/>
      <c r="E57" s="391"/>
      <c r="F57" s="551">
        <v>119</v>
      </c>
      <c r="G57" s="552">
        <v>100</v>
      </c>
      <c r="H57" s="552">
        <v>99</v>
      </c>
      <c r="I57" s="552">
        <v>143</v>
      </c>
      <c r="J57" s="552">
        <v>130</v>
      </c>
      <c r="K57" s="553">
        <f t="shared" ref="K57" si="0">IF(OR(F57=".",J57=".")=TRUE,".",IF(OR(F57="*",J57="*")=TRUE,"*",IF(AND(F57="-",J57="-")=TRUE,"-",IF(AND(ISNUMBER(J57),ISNUMBER(F57))=TRUE,IF(F57-J57=0,0,F57-J57),IF(ISNUMBER(F57)=TRUE,F57,-J57)))))</f>
        <v>-11</v>
      </c>
      <c r="L57" s="392">
        <f t="shared" ref="L57" si="1">IF(K57 =".",".",IF(K57 ="*","*",IF(K57="-","-",IF(K57=0,0,IF(OR(J57="-",J57=".",F57="-",F57=".")=TRUE,"X",IF(J57=0,"0,0",IF(ABS(K57*100/J57)&gt;250,".X",(K57*100/J57))))))))</f>
        <v>-8.4615384615384617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1518</v>
      </c>
      <c r="E11" s="114">
        <v>1279</v>
      </c>
      <c r="F11" s="114">
        <v>2147</v>
      </c>
      <c r="G11" s="114">
        <v>1412</v>
      </c>
      <c r="H11" s="140">
        <v>1609</v>
      </c>
      <c r="I11" s="115">
        <v>-91</v>
      </c>
      <c r="J11" s="116">
        <v>-5.6556867619639526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19.235836627140976</v>
      </c>
      <c r="D14" s="115">
        <v>292</v>
      </c>
      <c r="E14" s="114">
        <v>200</v>
      </c>
      <c r="F14" s="114">
        <v>540</v>
      </c>
      <c r="G14" s="114">
        <v>245</v>
      </c>
      <c r="H14" s="140">
        <v>412</v>
      </c>
      <c r="I14" s="115">
        <v>-120</v>
      </c>
      <c r="J14" s="116">
        <v>-29.126213592233011</v>
      </c>
      <c r="K14" s="110"/>
      <c r="L14" s="110"/>
      <c r="M14" s="110"/>
      <c r="N14" s="110"/>
      <c r="O14" s="110"/>
    </row>
    <row r="15" spans="1:15" s="110" customFormat="1" ht="24.95" customHeight="1" x14ac:dyDescent="0.2">
      <c r="A15" s="193" t="s">
        <v>216</v>
      </c>
      <c r="B15" s="199" t="s">
        <v>217</v>
      </c>
      <c r="C15" s="113">
        <v>7.9051383399209483</v>
      </c>
      <c r="D15" s="115">
        <v>120</v>
      </c>
      <c r="E15" s="114">
        <v>73</v>
      </c>
      <c r="F15" s="114">
        <v>150</v>
      </c>
      <c r="G15" s="114">
        <v>89</v>
      </c>
      <c r="H15" s="140">
        <v>91</v>
      </c>
      <c r="I15" s="115">
        <v>29</v>
      </c>
      <c r="J15" s="116">
        <v>31.868131868131869</v>
      </c>
    </row>
    <row r="16" spans="1:15" s="287" customFormat="1" ht="24.95" customHeight="1" x14ac:dyDescent="0.2">
      <c r="A16" s="193" t="s">
        <v>218</v>
      </c>
      <c r="B16" s="199" t="s">
        <v>141</v>
      </c>
      <c r="C16" s="113">
        <v>7.0487483530961788</v>
      </c>
      <c r="D16" s="115">
        <v>107</v>
      </c>
      <c r="E16" s="114">
        <v>65</v>
      </c>
      <c r="F16" s="114">
        <v>140</v>
      </c>
      <c r="G16" s="114">
        <v>81</v>
      </c>
      <c r="H16" s="140">
        <v>194</v>
      </c>
      <c r="I16" s="115">
        <v>-87</v>
      </c>
      <c r="J16" s="116">
        <v>-44.845360824742265</v>
      </c>
      <c r="K16" s="110"/>
      <c r="L16" s="110"/>
      <c r="M16" s="110"/>
      <c r="N16" s="110"/>
      <c r="O16" s="110"/>
    </row>
    <row r="17" spans="1:15" s="110" customFormat="1" ht="24.95" customHeight="1" x14ac:dyDescent="0.2">
      <c r="A17" s="193" t="s">
        <v>142</v>
      </c>
      <c r="B17" s="199" t="s">
        <v>220</v>
      </c>
      <c r="C17" s="113">
        <v>4.2819499341238467</v>
      </c>
      <c r="D17" s="115">
        <v>65</v>
      </c>
      <c r="E17" s="114">
        <v>62</v>
      </c>
      <c r="F17" s="114">
        <v>250</v>
      </c>
      <c r="G17" s="114">
        <v>75</v>
      </c>
      <c r="H17" s="140">
        <v>127</v>
      </c>
      <c r="I17" s="115">
        <v>-62</v>
      </c>
      <c r="J17" s="116">
        <v>-48.818897637795274</v>
      </c>
    </row>
    <row r="18" spans="1:15" s="287" customFormat="1" ht="24.95" customHeight="1" x14ac:dyDescent="0.2">
      <c r="A18" s="201" t="s">
        <v>144</v>
      </c>
      <c r="B18" s="202" t="s">
        <v>145</v>
      </c>
      <c r="C18" s="113">
        <v>8.36627140974967</v>
      </c>
      <c r="D18" s="115">
        <v>127</v>
      </c>
      <c r="E18" s="114">
        <v>67</v>
      </c>
      <c r="F18" s="114">
        <v>201</v>
      </c>
      <c r="G18" s="114">
        <v>118</v>
      </c>
      <c r="H18" s="140">
        <v>90</v>
      </c>
      <c r="I18" s="115">
        <v>37</v>
      </c>
      <c r="J18" s="116">
        <v>41.111111111111114</v>
      </c>
      <c r="K18" s="110"/>
      <c r="L18" s="110"/>
      <c r="M18" s="110"/>
      <c r="N18" s="110"/>
      <c r="O18" s="110"/>
    </row>
    <row r="19" spans="1:15" s="110" customFormat="1" ht="24.95" customHeight="1" x14ac:dyDescent="0.2">
      <c r="A19" s="193" t="s">
        <v>146</v>
      </c>
      <c r="B19" s="199" t="s">
        <v>147</v>
      </c>
      <c r="C19" s="113">
        <v>16.864295125164691</v>
      </c>
      <c r="D19" s="115">
        <v>256</v>
      </c>
      <c r="E19" s="114">
        <v>260</v>
      </c>
      <c r="F19" s="114">
        <v>351</v>
      </c>
      <c r="G19" s="114">
        <v>288</v>
      </c>
      <c r="H19" s="140">
        <v>277</v>
      </c>
      <c r="I19" s="115">
        <v>-21</v>
      </c>
      <c r="J19" s="116">
        <v>-7.581227436823105</v>
      </c>
    </row>
    <row r="20" spans="1:15" s="287" customFormat="1" ht="24.95" customHeight="1" x14ac:dyDescent="0.2">
      <c r="A20" s="193" t="s">
        <v>148</v>
      </c>
      <c r="B20" s="199" t="s">
        <v>149</v>
      </c>
      <c r="C20" s="113">
        <v>4.8089591567852441</v>
      </c>
      <c r="D20" s="115">
        <v>73</v>
      </c>
      <c r="E20" s="114">
        <v>83</v>
      </c>
      <c r="F20" s="114">
        <v>93</v>
      </c>
      <c r="G20" s="114">
        <v>100</v>
      </c>
      <c r="H20" s="140">
        <v>70</v>
      </c>
      <c r="I20" s="115">
        <v>3</v>
      </c>
      <c r="J20" s="116">
        <v>4.2857142857142856</v>
      </c>
      <c r="K20" s="110"/>
      <c r="L20" s="110"/>
      <c r="M20" s="110"/>
      <c r="N20" s="110"/>
      <c r="O20" s="110"/>
    </row>
    <row r="21" spans="1:15" s="110" customFormat="1" ht="24.95" customHeight="1" x14ac:dyDescent="0.2">
      <c r="A21" s="201" t="s">
        <v>150</v>
      </c>
      <c r="B21" s="202" t="s">
        <v>151</v>
      </c>
      <c r="C21" s="113">
        <v>7.1146245059288535</v>
      </c>
      <c r="D21" s="115">
        <v>108</v>
      </c>
      <c r="E21" s="114">
        <v>87</v>
      </c>
      <c r="F21" s="114">
        <v>104</v>
      </c>
      <c r="G21" s="114">
        <v>120</v>
      </c>
      <c r="H21" s="140">
        <v>109</v>
      </c>
      <c r="I21" s="115">
        <v>-1</v>
      </c>
      <c r="J21" s="116">
        <v>-0.91743119266055051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1.0540184453227932</v>
      </c>
      <c r="D23" s="115">
        <v>16</v>
      </c>
      <c r="E23" s="114">
        <v>6</v>
      </c>
      <c r="F23" s="114">
        <v>11</v>
      </c>
      <c r="G23" s="114">
        <v>6</v>
      </c>
      <c r="H23" s="140">
        <v>15</v>
      </c>
      <c r="I23" s="115">
        <v>1</v>
      </c>
      <c r="J23" s="116">
        <v>6.666666666666667</v>
      </c>
    </row>
    <row r="24" spans="1:15" s="110" customFormat="1" ht="24.95" customHeight="1" x14ac:dyDescent="0.2">
      <c r="A24" s="193" t="s">
        <v>156</v>
      </c>
      <c r="B24" s="199" t="s">
        <v>221</v>
      </c>
      <c r="C24" s="113">
        <v>3.5573122529644268</v>
      </c>
      <c r="D24" s="115">
        <v>54</v>
      </c>
      <c r="E24" s="114">
        <v>53</v>
      </c>
      <c r="F24" s="114">
        <v>81</v>
      </c>
      <c r="G24" s="114">
        <v>41</v>
      </c>
      <c r="H24" s="140">
        <v>42</v>
      </c>
      <c r="I24" s="115">
        <v>12</v>
      </c>
      <c r="J24" s="116">
        <v>28.571428571428573</v>
      </c>
    </row>
    <row r="25" spans="1:15" s="110" customFormat="1" ht="24.95" customHeight="1" x14ac:dyDescent="0.2">
      <c r="A25" s="193" t="s">
        <v>222</v>
      </c>
      <c r="B25" s="204" t="s">
        <v>159</v>
      </c>
      <c r="C25" s="113">
        <v>5.8629776021080371</v>
      </c>
      <c r="D25" s="115">
        <v>89</v>
      </c>
      <c r="E25" s="114">
        <v>71</v>
      </c>
      <c r="F25" s="114">
        <v>75</v>
      </c>
      <c r="G25" s="114">
        <v>89</v>
      </c>
      <c r="H25" s="140">
        <v>111</v>
      </c>
      <c r="I25" s="115">
        <v>-22</v>
      </c>
      <c r="J25" s="116">
        <v>-19.81981981981982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1.7127799736495388</v>
      </c>
      <c r="D27" s="115">
        <v>26</v>
      </c>
      <c r="E27" s="114">
        <v>18</v>
      </c>
      <c r="F27" s="114">
        <v>49</v>
      </c>
      <c r="G27" s="114">
        <v>24</v>
      </c>
      <c r="H27" s="140">
        <v>29</v>
      </c>
      <c r="I27" s="115">
        <v>-3</v>
      </c>
      <c r="J27" s="116">
        <v>-10.344827586206897</v>
      </c>
    </row>
    <row r="28" spans="1:15" s="110" customFormat="1" ht="24.95" customHeight="1" x14ac:dyDescent="0.2">
      <c r="A28" s="193" t="s">
        <v>163</v>
      </c>
      <c r="B28" s="199" t="s">
        <v>164</v>
      </c>
      <c r="C28" s="113">
        <v>2.9644268774703559</v>
      </c>
      <c r="D28" s="115">
        <v>45</v>
      </c>
      <c r="E28" s="114">
        <v>18</v>
      </c>
      <c r="F28" s="114">
        <v>95</v>
      </c>
      <c r="G28" s="114">
        <v>25</v>
      </c>
      <c r="H28" s="140">
        <v>37</v>
      </c>
      <c r="I28" s="115">
        <v>8</v>
      </c>
      <c r="J28" s="116">
        <v>21.621621621621621</v>
      </c>
    </row>
    <row r="29" spans="1:15" s="110" customFormat="1" ht="24.95" customHeight="1" x14ac:dyDescent="0.2">
      <c r="A29" s="193">
        <v>86</v>
      </c>
      <c r="B29" s="199" t="s">
        <v>165</v>
      </c>
      <c r="C29" s="113">
        <v>6.8511198945981553</v>
      </c>
      <c r="D29" s="115">
        <v>104</v>
      </c>
      <c r="E29" s="114">
        <v>165</v>
      </c>
      <c r="F29" s="114">
        <v>167</v>
      </c>
      <c r="G29" s="114">
        <v>144</v>
      </c>
      <c r="H29" s="140">
        <v>149</v>
      </c>
      <c r="I29" s="115">
        <v>-45</v>
      </c>
      <c r="J29" s="116">
        <v>-30.201342281879196</v>
      </c>
    </row>
    <row r="30" spans="1:15" s="110" customFormat="1" ht="24.95" customHeight="1" x14ac:dyDescent="0.2">
      <c r="A30" s="193">
        <v>87.88</v>
      </c>
      <c r="B30" s="204" t="s">
        <v>166</v>
      </c>
      <c r="C30" s="113">
        <v>9.8155467720685117</v>
      </c>
      <c r="D30" s="115">
        <v>149</v>
      </c>
      <c r="E30" s="114">
        <v>148</v>
      </c>
      <c r="F30" s="114">
        <v>229</v>
      </c>
      <c r="G30" s="114">
        <v>85</v>
      </c>
      <c r="H30" s="140">
        <v>131</v>
      </c>
      <c r="I30" s="115">
        <v>18</v>
      </c>
      <c r="J30" s="116">
        <v>13.740458015267176</v>
      </c>
    </row>
    <row r="31" spans="1:15" s="110" customFormat="1" ht="24.95" customHeight="1" x14ac:dyDescent="0.2">
      <c r="A31" s="193" t="s">
        <v>167</v>
      </c>
      <c r="B31" s="199" t="s">
        <v>168</v>
      </c>
      <c r="C31" s="113">
        <v>5.0065876152832676</v>
      </c>
      <c r="D31" s="115">
        <v>76</v>
      </c>
      <c r="E31" s="114">
        <v>36</v>
      </c>
      <c r="F31" s="114">
        <v>59</v>
      </c>
      <c r="G31" s="114">
        <v>39</v>
      </c>
      <c r="H31" s="140">
        <v>43</v>
      </c>
      <c r="I31" s="115">
        <v>33</v>
      </c>
      <c r="J31" s="116">
        <v>76.744186046511629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70.158102766798422</v>
      </c>
      <c r="D36" s="143">
        <v>1065</v>
      </c>
      <c r="E36" s="144">
        <v>998</v>
      </c>
      <c r="F36" s="144">
        <v>1374</v>
      </c>
      <c r="G36" s="144">
        <v>1025</v>
      </c>
      <c r="H36" s="145">
        <v>1074</v>
      </c>
      <c r="I36" s="143">
        <v>-9</v>
      </c>
      <c r="J36" s="146">
        <v>-0.83798882681564246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1518</v>
      </c>
      <c r="F11" s="264">
        <v>1279</v>
      </c>
      <c r="G11" s="264">
        <v>2147</v>
      </c>
      <c r="H11" s="264">
        <v>1412</v>
      </c>
      <c r="I11" s="265">
        <v>1609</v>
      </c>
      <c r="J11" s="263">
        <v>-91</v>
      </c>
      <c r="K11" s="266">
        <v>-5.6556867619639526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27.140974967061922</v>
      </c>
      <c r="E13" s="115">
        <v>412</v>
      </c>
      <c r="F13" s="114">
        <v>385</v>
      </c>
      <c r="G13" s="114">
        <v>499</v>
      </c>
      <c r="H13" s="114">
        <v>507</v>
      </c>
      <c r="I13" s="140">
        <v>493</v>
      </c>
      <c r="J13" s="115">
        <v>-81</v>
      </c>
      <c r="K13" s="116">
        <v>-16.430020283975658</v>
      </c>
    </row>
    <row r="14" spans="1:15" ht="15.95" customHeight="1" x14ac:dyDescent="0.2">
      <c r="A14" s="306" t="s">
        <v>230</v>
      </c>
      <c r="B14" s="307"/>
      <c r="C14" s="308"/>
      <c r="D14" s="113">
        <v>57.246376811594203</v>
      </c>
      <c r="E14" s="115">
        <v>869</v>
      </c>
      <c r="F14" s="114">
        <v>691</v>
      </c>
      <c r="G14" s="114">
        <v>1399</v>
      </c>
      <c r="H14" s="114">
        <v>709</v>
      </c>
      <c r="I14" s="140">
        <v>892</v>
      </c>
      <c r="J14" s="115">
        <v>-23</v>
      </c>
      <c r="K14" s="116">
        <v>-2.5784753363228701</v>
      </c>
    </row>
    <row r="15" spans="1:15" ht="15.95" customHeight="1" x14ac:dyDescent="0.2">
      <c r="A15" s="306" t="s">
        <v>231</v>
      </c>
      <c r="B15" s="307"/>
      <c r="C15" s="308"/>
      <c r="D15" s="113">
        <v>8.1686429512516465</v>
      </c>
      <c r="E15" s="115">
        <v>124</v>
      </c>
      <c r="F15" s="114">
        <v>96</v>
      </c>
      <c r="G15" s="114">
        <v>112</v>
      </c>
      <c r="H15" s="114">
        <v>88</v>
      </c>
      <c r="I15" s="140">
        <v>119</v>
      </c>
      <c r="J15" s="115">
        <v>5</v>
      </c>
      <c r="K15" s="116">
        <v>4.2016806722689077</v>
      </c>
    </row>
    <row r="16" spans="1:15" ht="15.95" customHeight="1" x14ac:dyDescent="0.2">
      <c r="A16" s="306" t="s">
        <v>232</v>
      </c>
      <c r="B16" s="307"/>
      <c r="C16" s="308"/>
      <c r="D16" s="113">
        <v>7.1146245059288535</v>
      </c>
      <c r="E16" s="115">
        <v>108</v>
      </c>
      <c r="F16" s="114">
        <v>96</v>
      </c>
      <c r="G16" s="114">
        <v>122</v>
      </c>
      <c r="H16" s="114">
        <v>104</v>
      </c>
      <c r="I16" s="140">
        <v>101</v>
      </c>
      <c r="J16" s="115">
        <v>7</v>
      </c>
      <c r="K16" s="116">
        <v>6.9306930693069306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0.59288537549407117</v>
      </c>
      <c r="E18" s="115">
        <v>9</v>
      </c>
      <c r="F18" s="114">
        <v>9</v>
      </c>
      <c r="G18" s="114">
        <v>19</v>
      </c>
      <c r="H18" s="114">
        <v>7</v>
      </c>
      <c r="I18" s="140">
        <v>11</v>
      </c>
      <c r="J18" s="115">
        <v>-2</v>
      </c>
      <c r="K18" s="116">
        <v>-18.181818181818183</v>
      </c>
    </row>
    <row r="19" spans="1:11" ht="14.1" customHeight="1" x14ac:dyDescent="0.2">
      <c r="A19" s="306" t="s">
        <v>235</v>
      </c>
      <c r="B19" s="307" t="s">
        <v>236</v>
      </c>
      <c r="C19" s="308"/>
      <c r="D19" s="113">
        <v>0.39525691699604742</v>
      </c>
      <c r="E19" s="115">
        <v>6</v>
      </c>
      <c r="F19" s="114">
        <v>6</v>
      </c>
      <c r="G19" s="114">
        <v>15</v>
      </c>
      <c r="H19" s="114">
        <v>5</v>
      </c>
      <c r="I19" s="140">
        <v>5</v>
      </c>
      <c r="J19" s="115">
        <v>1</v>
      </c>
      <c r="K19" s="116">
        <v>20</v>
      </c>
    </row>
    <row r="20" spans="1:11" ht="14.1" customHeight="1" x14ac:dyDescent="0.2">
      <c r="A20" s="306">
        <v>12</v>
      </c>
      <c r="B20" s="307" t="s">
        <v>237</v>
      </c>
      <c r="C20" s="308"/>
      <c r="D20" s="113">
        <v>1.1857707509881423</v>
      </c>
      <c r="E20" s="115">
        <v>18</v>
      </c>
      <c r="F20" s="114" t="s">
        <v>513</v>
      </c>
      <c r="G20" s="114">
        <v>14</v>
      </c>
      <c r="H20" s="114">
        <v>15</v>
      </c>
      <c r="I20" s="140">
        <v>23</v>
      </c>
      <c r="J20" s="115">
        <v>-5</v>
      </c>
      <c r="K20" s="116">
        <v>-21.739130434782609</v>
      </c>
    </row>
    <row r="21" spans="1:11" ht="14.1" customHeight="1" x14ac:dyDescent="0.2">
      <c r="A21" s="306">
        <v>21</v>
      </c>
      <c r="B21" s="307" t="s">
        <v>238</v>
      </c>
      <c r="C21" s="308"/>
      <c r="D21" s="113">
        <v>0.85638998682476941</v>
      </c>
      <c r="E21" s="115">
        <v>13</v>
      </c>
      <c r="F21" s="114">
        <v>7</v>
      </c>
      <c r="G21" s="114">
        <v>9</v>
      </c>
      <c r="H21" s="114">
        <v>15</v>
      </c>
      <c r="I21" s="140">
        <v>19</v>
      </c>
      <c r="J21" s="115">
        <v>-6</v>
      </c>
      <c r="K21" s="116">
        <v>-31.578947368421051</v>
      </c>
    </row>
    <row r="22" spans="1:11" ht="14.1" customHeight="1" x14ac:dyDescent="0.2">
      <c r="A22" s="306">
        <v>22</v>
      </c>
      <c r="B22" s="307" t="s">
        <v>239</v>
      </c>
      <c r="C22" s="308"/>
      <c r="D22" s="113">
        <v>2.5691699604743081</v>
      </c>
      <c r="E22" s="115">
        <v>39</v>
      </c>
      <c r="F22" s="114">
        <v>35</v>
      </c>
      <c r="G22" s="114">
        <v>90</v>
      </c>
      <c r="H22" s="114">
        <v>28</v>
      </c>
      <c r="I22" s="140">
        <v>56</v>
      </c>
      <c r="J22" s="115">
        <v>-17</v>
      </c>
      <c r="K22" s="116">
        <v>-30.357142857142858</v>
      </c>
    </row>
    <row r="23" spans="1:11" ht="14.1" customHeight="1" x14ac:dyDescent="0.2">
      <c r="A23" s="306">
        <v>23</v>
      </c>
      <c r="B23" s="307" t="s">
        <v>240</v>
      </c>
      <c r="C23" s="308"/>
      <c r="D23" s="113">
        <v>0.39525691699604742</v>
      </c>
      <c r="E23" s="115">
        <v>6</v>
      </c>
      <c r="F23" s="114">
        <v>4</v>
      </c>
      <c r="G23" s="114">
        <v>20</v>
      </c>
      <c r="H23" s="114">
        <v>4</v>
      </c>
      <c r="I23" s="140">
        <v>8</v>
      </c>
      <c r="J23" s="115">
        <v>-2</v>
      </c>
      <c r="K23" s="116">
        <v>-25</v>
      </c>
    </row>
    <row r="24" spans="1:11" ht="14.1" customHeight="1" x14ac:dyDescent="0.2">
      <c r="A24" s="306">
        <v>24</v>
      </c>
      <c r="B24" s="307" t="s">
        <v>241</v>
      </c>
      <c r="C24" s="308"/>
      <c r="D24" s="113">
        <v>6.258234519104084</v>
      </c>
      <c r="E24" s="115">
        <v>95</v>
      </c>
      <c r="F24" s="114">
        <v>46</v>
      </c>
      <c r="G24" s="114">
        <v>99</v>
      </c>
      <c r="H24" s="114">
        <v>60</v>
      </c>
      <c r="I24" s="140">
        <v>107</v>
      </c>
      <c r="J24" s="115">
        <v>-12</v>
      </c>
      <c r="K24" s="116">
        <v>-11.214953271028037</v>
      </c>
    </row>
    <row r="25" spans="1:11" ht="14.1" customHeight="1" x14ac:dyDescent="0.2">
      <c r="A25" s="306">
        <v>25</v>
      </c>
      <c r="B25" s="307" t="s">
        <v>242</v>
      </c>
      <c r="C25" s="308"/>
      <c r="D25" s="113">
        <v>3.0303030303030303</v>
      </c>
      <c r="E25" s="115">
        <v>46</v>
      </c>
      <c r="F25" s="114">
        <v>37</v>
      </c>
      <c r="G25" s="114">
        <v>77</v>
      </c>
      <c r="H25" s="114">
        <v>38</v>
      </c>
      <c r="I25" s="140">
        <v>96</v>
      </c>
      <c r="J25" s="115">
        <v>-50</v>
      </c>
      <c r="K25" s="116">
        <v>-52.083333333333336</v>
      </c>
    </row>
    <row r="26" spans="1:11" ht="14.1" customHeight="1" x14ac:dyDescent="0.2">
      <c r="A26" s="306">
        <v>26</v>
      </c>
      <c r="B26" s="307" t="s">
        <v>243</v>
      </c>
      <c r="C26" s="308"/>
      <c r="D26" s="113">
        <v>4.0184453227931485</v>
      </c>
      <c r="E26" s="115">
        <v>61</v>
      </c>
      <c r="F26" s="114">
        <v>35</v>
      </c>
      <c r="G26" s="114">
        <v>65</v>
      </c>
      <c r="H26" s="114">
        <v>44</v>
      </c>
      <c r="I26" s="140">
        <v>90</v>
      </c>
      <c r="J26" s="115">
        <v>-29</v>
      </c>
      <c r="K26" s="116">
        <v>-32.222222222222221</v>
      </c>
    </row>
    <row r="27" spans="1:11" ht="14.1" customHeight="1" x14ac:dyDescent="0.2">
      <c r="A27" s="306">
        <v>27</v>
      </c>
      <c r="B27" s="307" t="s">
        <v>244</v>
      </c>
      <c r="C27" s="308"/>
      <c r="D27" s="113">
        <v>1.5151515151515151</v>
      </c>
      <c r="E27" s="115">
        <v>23</v>
      </c>
      <c r="F27" s="114">
        <v>18</v>
      </c>
      <c r="G27" s="114">
        <v>38</v>
      </c>
      <c r="H27" s="114">
        <v>18</v>
      </c>
      <c r="I27" s="140">
        <v>26</v>
      </c>
      <c r="J27" s="115">
        <v>-3</v>
      </c>
      <c r="K27" s="116">
        <v>-11.538461538461538</v>
      </c>
    </row>
    <row r="28" spans="1:11" ht="14.1" customHeight="1" x14ac:dyDescent="0.2">
      <c r="A28" s="306">
        <v>28</v>
      </c>
      <c r="B28" s="307" t="s">
        <v>245</v>
      </c>
      <c r="C28" s="308"/>
      <c r="D28" s="113">
        <v>1.5151515151515151</v>
      </c>
      <c r="E28" s="115">
        <v>23</v>
      </c>
      <c r="F28" s="114">
        <v>23</v>
      </c>
      <c r="G28" s="114">
        <v>42</v>
      </c>
      <c r="H28" s="114">
        <v>24</v>
      </c>
      <c r="I28" s="140">
        <v>26</v>
      </c>
      <c r="J28" s="115">
        <v>-3</v>
      </c>
      <c r="K28" s="116">
        <v>-11.538461538461538</v>
      </c>
    </row>
    <row r="29" spans="1:11" ht="14.1" customHeight="1" x14ac:dyDescent="0.2">
      <c r="A29" s="306">
        <v>29</v>
      </c>
      <c r="B29" s="307" t="s">
        <v>246</v>
      </c>
      <c r="C29" s="308"/>
      <c r="D29" s="113">
        <v>4.5454545454545459</v>
      </c>
      <c r="E29" s="115">
        <v>69</v>
      </c>
      <c r="F29" s="114">
        <v>52</v>
      </c>
      <c r="G29" s="114">
        <v>72</v>
      </c>
      <c r="H29" s="114">
        <v>68</v>
      </c>
      <c r="I29" s="140">
        <v>61</v>
      </c>
      <c r="J29" s="115">
        <v>8</v>
      </c>
      <c r="K29" s="116">
        <v>13.114754098360656</v>
      </c>
    </row>
    <row r="30" spans="1:11" ht="14.1" customHeight="1" x14ac:dyDescent="0.2">
      <c r="A30" s="306" t="s">
        <v>247</v>
      </c>
      <c r="B30" s="307" t="s">
        <v>248</v>
      </c>
      <c r="C30" s="308"/>
      <c r="D30" s="113">
        <v>1.7127799736495388</v>
      </c>
      <c r="E30" s="115">
        <v>26</v>
      </c>
      <c r="F30" s="114">
        <v>14</v>
      </c>
      <c r="G30" s="114">
        <v>20</v>
      </c>
      <c r="H30" s="114">
        <v>10</v>
      </c>
      <c r="I30" s="140">
        <v>13</v>
      </c>
      <c r="J30" s="115">
        <v>13</v>
      </c>
      <c r="K30" s="116">
        <v>100</v>
      </c>
    </row>
    <row r="31" spans="1:11" ht="14.1" customHeight="1" x14ac:dyDescent="0.2">
      <c r="A31" s="306" t="s">
        <v>249</v>
      </c>
      <c r="B31" s="307" t="s">
        <v>250</v>
      </c>
      <c r="C31" s="308"/>
      <c r="D31" s="113">
        <v>2.6350461133069829</v>
      </c>
      <c r="E31" s="115">
        <v>40</v>
      </c>
      <c r="F31" s="114">
        <v>38</v>
      </c>
      <c r="G31" s="114">
        <v>44</v>
      </c>
      <c r="H31" s="114">
        <v>58</v>
      </c>
      <c r="I31" s="140">
        <v>45</v>
      </c>
      <c r="J31" s="115">
        <v>-5</v>
      </c>
      <c r="K31" s="116">
        <v>-11.111111111111111</v>
      </c>
    </row>
    <row r="32" spans="1:11" ht="14.1" customHeight="1" x14ac:dyDescent="0.2">
      <c r="A32" s="306">
        <v>31</v>
      </c>
      <c r="B32" s="307" t="s">
        <v>251</v>
      </c>
      <c r="C32" s="308"/>
      <c r="D32" s="113">
        <v>1.9104084321475625</v>
      </c>
      <c r="E32" s="115">
        <v>29</v>
      </c>
      <c r="F32" s="114">
        <v>18</v>
      </c>
      <c r="G32" s="114">
        <v>20</v>
      </c>
      <c r="H32" s="114">
        <v>11</v>
      </c>
      <c r="I32" s="140">
        <v>7</v>
      </c>
      <c r="J32" s="115">
        <v>22</v>
      </c>
      <c r="K32" s="116" t="s">
        <v>514</v>
      </c>
    </row>
    <row r="33" spans="1:11" ht="14.1" customHeight="1" x14ac:dyDescent="0.2">
      <c r="A33" s="306">
        <v>32</v>
      </c>
      <c r="B33" s="307" t="s">
        <v>252</v>
      </c>
      <c r="C33" s="308"/>
      <c r="D33" s="113">
        <v>3.2938076416337285</v>
      </c>
      <c r="E33" s="115">
        <v>50</v>
      </c>
      <c r="F33" s="114">
        <v>31</v>
      </c>
      <c r="G33" s="114">
        <v>87</v>
      </c>
      <c r="H33" s="114">
        <v>56</v>
      </c>
      <c r="I33" s="140">
        <v>45</v>
      </c>
      <c r="J33" s="115">
        <v>5</v>
      </c>
      <c r="K33" s="116">
        <v>11.111111111111111</v>
      </c>
    </row>
    <row r="34" spans="1:11" ht="14.1" customHeight="1" x14ac:dyDescent="0.2">
      <c r="A34" s="306">
        <v>33</v>
      </c>
      <c r="B34" s="307" t="s">
        <v>253</v>
      </c>
      <c r="C34" s="308"/>
      <c r="D34" s="113">
        <v>1.4492753623188406</v>
      </c>
      <c r="E34" s="115">
        <v>22</v>
      </c>
      <c r="F34" s="114">
        <v>12</v>
      </c>
      <c r="G34" s="114">
        <v>24</v>
      </c>
      <c r="H34" s="114">
        <v>35</v>
      </c>
      <c r="I34" s="140">
        <v>14</v>
      </c>
      <c r="J34" s="115">
        <v>8</v>
      </c>
      <c r="K34" s="116">
        <v>57.142857142857146</v>
      </c>
    </row>
    <row r="35" spans="1:11" ht="14.1" customHeight="1" x14ac:dyDescent="0.2">
      <c r="A35" s="306">
        <v>34</v>
      </c>
      <c r="B35" s="307" t="s">
        <v>254</v>
      </c>
      <c r="C35" s="308"/>
      <c r="D35" s="113">
        <v>1.7786561264822134</v>
      </c>
      <c r="E35" s="115">
        <v>27</v>
      </c>
      <c r="F35" s="114">
        <v>8</v>
      </c>
      <c r="G35" s="114">
        <v>46</v>
      </c>
      <c r="H35" s="114">
        <v>20</v>
      </c>
      <c r="I35" s="140">
        <v>24</v>
      </c>
      <c r="J35" s="115">
        <v>3</v>
      </c>
      <c r="K35" s="116">
        <v>12.5</v>
      </c>
    </row>
    <row r="36" spans="1:11" ht="14.1" customHeight="1" x14ac:dyDescent="0.2">
      <c r="A36" s="306">
        <v>41</v>
      </c>
      <c r="B36" s="307" t="s">
        <v>255</v>
      </c>
      <c r="C36" s="308"/>
      <c r="D36" s="113">
        <v>0.32938076416337286</v>
      </c>
      <c r="E36" s="115">
        <v>5</v>
      </c>
      <c r="F36" s="114">
        <v>5</v>
      </c>
      <c r="G36" s="114">
        <v>16</v>
      </c>
      <c r="H36" s="114">
        <v>5</v>
      </c>
      <c r="I36" s="140">
        <v>4</v>
      </c>
      <c r="J36" s="115">
        <v>1</v>
      </c>
      <c r="K36" s="116">
        <v>25</v>
      </c>
    </row>
    <row r="37" spans="1:11" ht="14.1" customHeight="1" x14ac:dyDescent="0.2">
      <c r="A37" s="306">
        <v>42</v>
      </c>
      <c r="B37" s="307" t="s">
        <v>256</v>
      </c>
      <c r="C37" s="308"/>
      <c r="D37" s="113" t="s">
        <v>513</v>
      </c>
      <c r="E37" s="115" t="s">
        <v>513</v>
      </c>
      <c r="F37" s="114" t="s">
        <v>513</v>
      </c>
      <c r="G37" s="114" t="s">
        <v>513</v>
      </c>
      <c r="H37" s="114">
        <v>4</v>
      </c>
      <c r="I37" s="140" t="s">
        <v>513</v>
      </c>
      <c r="J37" s="115" t="s">
        <v>513</v>
      </c>
      <c r="K37" s="116" t="s">
        <v>513</v>
      </c>
    </row>
    <row r="38" spans="1:11" ht="14.1" customHeight="1" x14ac:dyDescent="0.2">
      <c r="A38" s="306">
        <v>43</v>
      </c>
      <c r="B38" s="307" t="s">
        <v>257</v>
      </c>
      <c r="C38" s="308"/>
      <c r="D38" s="113">
        <v>0.92226613965744397</v>
      </c>
      <c r="E38" s="115">
        <v>14</v>
      </c>
      <c r="F38" s="114">
        <v>14</v>
      </c>
      <c r="G38" s="114">
        <v>44</v>
      </c>
      <c r="H38" s="114">
        <v>15</v>
      </c>
      <c r="I38" s="140">
        <v>12</v>
      </c>
      <c r="J38" s="115">
        <v>2</v>
      </c>
      <c r="K38" s="116">
        <v>16.666666666666668</v>
      </c>
    </row>
    <row r="39" spans="1:11" ht="14.1" customHeight="1" x14ac:dyDescent="0.2">
      <c r="A39" s="306">
        <v>51</v>
      </c>
      <c r="B39" s="307" t="s">
        <v>258</v>
      </c>
      <c r="C39" s="308"/>
      <c r="D39" s="113">
        <v>8.8932806324110665</v>
      </c>
      <c r="E39" s="115">
        <v>135</v>
      </c>
      <c r="F39" s="114">
        <v>172</v>
      </c>
      <c r="G39" s="114">
        <v>217</v>
      </c>
      <c r="H39" s="114">
        <v>251</v>
      </c>
      <c r="I39" s="140">
        <v>172</v>
      </c>
      <c r="J39" s="115">
        <v>-37</v>
      </c>
      <c r="K39" s="116">
        <v>-21.511627906976745</v>
      </c>
    </row>
    <row r="40" spans="1:11" ht="14.1" customHeight="1" x14ac:dyDescent="0.2">
      <c r="A40" s="306" t="s">
        <v>259</v>
      </c>
      <c r="B40" s="307" t="s">
        <v>260</v>
      </c>
      <c r="C40" s="308"/>
      <c r="D40" s="113">
        <v>8.2345191040843222</v>
      </c>
      <c r="E40" s="115">
        <v>125</v>
      </c>
      <c r="F40" s="114">
        <v>167</v>
      </c>
      <c r="G40" s="114">
        <v>205</v>
      </c>
      <c r="H40" s="114">
        <v>221</v>
      </c>
      <c r="I40" s="140">
        <v>163</v>
      </c>
      <c r="J40" s="115">
        <v>-38</v>
      </c>
      <c r="K40" s="116">
        <v>-23.312883435582823</v>
      </c>
    </row>
    <row r="41" spans="1:11" ht="14.1" customHeight="1" x14ac:dyDescent="0.2">
      <c r="A41" s="306"/>
      <c r="B41" s="307" t="s">
        <v>261</v>
      </c>
      <c r="C41" s="308"/>
      <c r="D41" s="113">
        <v>7.7075098814229248</v>
      </c>
      <c r="E41" s="115">
        <v>117</v>
      </c>
      <c r="F41" s="114">
        <v>156</v>
      </c>
      <c r="G41" s="114">
        <v>197</v>
      </c>
      <c r="H41" s="114">
        <v>214</v>
      </c>
      <c r="I41" s="140">
        <v>159</v>
      </c>
      <c r="J41" s="115">
        <v>-42</v>
      </c>
      <c r="K41" s="116">
        <v>-26.415094339622641</v>
      </c>
    </row>
    <row r="42" spans="1:11" ht="14.1" customHeight="1" x14ac:dyDescent="0.2">
      <c r="A42" s="306">
        <v>52</v>
      </c>
      <c r="B42" s="307" t="s">
        <v>262</v>
      </c>
      <c r="C42" s="308"/>
      <c r="D42" s="113">
        <v>4.5454545454545459</v>
      </c>
      <c r="E42" s="115">
        <v>69</v>
      </c>
      <c r="F42" s="114">
        <v>53</v>
      </c>
      <c r="G42" s="114">
        <v>71</v>
      </c>
      <c r="H42" s="114">
        <v>52</v>
      </c>
      <c r="I42" s="140">
        <v>66</v>
      </c>
      <c r="J42" s="115">
        <v>3</v>
      </c>
      <c r="K42" s="116">
        <v>4.5454545454545459</v>
      </c>
    </row>
    <row r="43" spans="1:11" ht="14.1" customHeight="1" x14ac:dyDescent="0.2">
      <c r="A43" s="306" t="s">
        <v>263</v>
      </c>
      <c r="B43" s="307" t="s">
        <v>264</v>
      </c>
      <c r="C43" s="308"/>
      <c r="D43" s="113">
        <v>4.0843214756258233</v>
      </c>
      <c r="E43" s="115">
        <v>62</v>
      </c>
      <c r="F43" s="114">
        <v>43</v>
      </c>
      <c r="G43" s="114">
        <v>62</v>
      </c>
      <c r="H43" s="114">
        <v>44</v>
      </c>
      <c r="I43" s="140">
        <v>57</v>
      </c>
      <c r="J43" s="115">
        <v>5</v>
      </c>
      <c r="K43" s="116">
        <v>8.7719298245614041</v>
      </c>
    </row>
    <row r="44" spans="1:11" ht="14.1" customHeight="1" x14ac:dyDescent="0.2">
      <c r="A44" s="306">
        <v>53</v>
      </c>
      <c r="B44" s="307" t="s">
        <v>265</v>
      </c>
      <c r="C44" s="308"/>
      <c r="D44" s="113">
        <v>0.85638998682476941</v>
      </c>
      <c r="E44" s="115">
        <v>13</v>
      </c>
      <c r="F44" s="114">
        <v>6</v>
      </c>
      <c r="G44" s="114">
        <v>13</v>
      </c>
      <c r="H44" s="114">
        <v>13</v>
      </c>
      <c r="I44" s="140">
        <v>9</v>
      </c>
      <c r="J44" s="115">
        <v>4</v>
      </c>
      <c r="K44" s="116">
        <v>44.444444444444443</v>
      </c>
    </row>
    <row r="45" spans="1:11" ht="14.1" customHeight="1" x14ac:dyDescent="0.2">
      <c r="A45" s="306" t="s">
        <v>266</v>
      </c>
      <c r="B45" s="307" t="s">
        <v>267</v>
      </c>
      <c r="C45" s="308"/>
      <c r="D45" s="113">
        <v>0.85638998682476941</v>
      </c>
      <c r="E45" s="115">
        <v>13</v>
      </c>
      <c r="F45" s="114">
        <v>6</v>
      </c>
      <c r="G45" s="114">
        <v>13</v>
      </c>
      <c r="H45" s="114">
        <v>13</v>
      </c>
      <c r="I45" s="140">
        <v>9</v>
      </c>
      <c r="J45" s="115">
        <v>4</v>
      </c>
      <c r="K45" s="116">
        <v>44.444444444444443</v>
      </c>
    </row>
    <row r="46" spans="1:11" ht="14.1" customHeight="1" x14ac:dyDescent="0.2">
      <c r="A46" s="306">
        <v>54</v>
      </c>
      <c r="B46" s="307" t="s">
        <v>268</v>
      </c>
      <c r="C46" s="308"/>
      <c r="D46" s="113">
        <v>3.4255599472990776</v>
      </c>
      <c r="E46" s="115">
        <v>52</v>
      </c>
      <c r="F46" s="114">
        <v>34</v>
      </c>
      <c r="G46" s="114">
        <v>45</v>
      </c>
      <c r="H46" s="114">
        <v>39</v>
      </c>
      <c r="I46" s="140">
        <v>50</v>
      </c>
      <c r="J46" s="115">
        <v>2</v>
      </c>
      <c r="K46" s="116">
        <v>4</v>
      </c>
    </row>
    <row r="47" spans="1:11" ht="14.1" customHeight="1" x14ac:dyDescent="0.2">
      <c r="A47" s="306">
        <v>61</v>
      </c>
      <c r="B47" s="307" t="s">
        <v>269</v>
      </c>
      <c r="C47" s="308"/>
      <c r="D47" s="113">
        <v>1.8445322793148879</v>
      </c>
      <c r="E47" s="115">
        <v>28</v>
      </c>
      <c r="F47" s="114">
        <v>17</v>
      </c>
      <c r="G47" s="114">
        <v>43</v>
      </c>
      <c r="H47" s="114">
        <v>17</v>
      </c>
      <c r="I47" s="140">
        <v>27</v>
      </c>
      <c r="J47" s="115">
        <v>1</v>
      </c>
      <c r="K47" s="116">
        <v>3.7037037037037037</v>
      </c>
    </row>
    <row r="48" spans="1:11" ht="14.1" customHeight="1" x14ac:dyDescent="0.2">
      <c r="A48" s="306">
        <v>62</v>
      </c>
      <c r="B48" s="307" t="s">
        <v>270</v>
      </c>
      <c r="C48" s="308"/>
      <c r="D48" s="113">
        <v>8.8274044795783926</v>
      </c>
      <c r="E48" s="115">
        <v>134</v>
      </c>
      <c r="F48" s="114">
        <v>93</v>
      </c>
      <c r="G48" s="114">
        <v>141</v>
      </c>
      <c r="H48" s="114">
        <v>105</v>
      </c>
      <c r="I48" s="140">
        <v>103</v>
      </c>
      <c r="J48" s="115">
        <v>31</v>
      </c>
      <c r="K48" s="116">
        <v>30.097087378640776</v>
      </c>
    </row>
    <row r="49" spans="1:11" ht="14.1" customHeight="1" x14ac:dyDescent="0.2">
      <c r="A49" s="306">
        <v>63</v>
      </c>
      <c r="B49" s="307" t="s">
        <v>271</v>
      </c>
      <c r="C49" s="308"/>
      <c r="D49" s="113">
        <v>4.4795783926218711</v>
      </c>
      <c r="E49" s="115">
        <v>68</v>
      </c>
      <c r="F49" s="114">
        <v>55</v>
      </c>
      <c r="G49" s="114">
        <v>70</v>
      </c>
      <c r="H49" s="114">
        <v>76</v>
      </c>
      <c r="I49" s="140">
        <v>64</v>
      </c>
      <c r="J49" s="115">
        <v>4</v>
      </c>
      <c r="K49" s="116">
        <v>6.25</v>
      </c>
    </row>
    <row r="50" spans="1:11" ht="14.1" customHeight="1" x14ac:dyDescent="0.2">
      <c r="A50" s="306" t="s">
        <v>272</v>
      </c>
      <c r="B50" s="307" t="s">
        <v>273</v>
      </c>
      <c r="C50" s="308"/>
      <c r="D50" s="113">
        <v>1.0540184453227932</v>
      </c>
      <c r="E50" s="115">
        <v>16</v>
      </c>
      <c r="F50" s="114">
        <v>9</v>
      </c>
      <c r="G50" s="114">
        <v>17</v>
      </c>
      <c r="H50" s="114">
        <v>14</v>
      </c>
      <c r="I50" s="140">
        <v>12</v>
      </c>
      <c r="J50" s="115">
        <v>4</v>
      </c>
      <c r="K50" s="116">
        <v>33.333333333333336</v>
      </c>
    </row>
    <row r="51" spans="1:11" ht="14.1" customHeight="1" x14ac:dyDescent="0.2">
      <c r="A51" s="306" t="s">
        <v>274</v>
      </c>
      <c r="B51" s="307" t="s">
        <v>275</v>
      </c>
      <c r="C51" s="308"/>
      <c r="D51" s="113">
        <v>3.0961791831357051</v>
      </c>
      <c r="E51" s="115">
        <v>47</v>
      </c>
      <c r="F51" s="114">
        <v>44</v>
      </c>
      <c r="G51" s="114">
        <v>48</v>
      </c>
      <c r="H51" s="114">
        <v>61</v>
      </c>
      <c r="I51" s="140">
        <v>51</v>
      </c>
      <c r="J51" s="115">
        <v>-4</v>
      </c>
      <c r="K51" s="116">
        <v>-7.8431372549019605</v>
      </c>
    </row>
    <row r="52" spans="1:11" ht="14.1" customHeight="1" x14ac:dyDescent="0.2">
      <c r="A52" s="306">
        <v>71</v>
      </c>
      <c r="B52" s="307" t="s">
        <v>276</v>
      </c>
      <c r="C52" s="308"/>
      <c r="D52" s="113">
        <v>8.036890645586297</v>
      </c>
      <c r="E52" s="115">
        <v>122</v>
      </c>
      <c r="F52" s="114">
        <v>105</v>
      </c>
      <c r="G52" s="114">
        <v>169</v>
      </c>
      <c r="H52" s="114">
        <v>105</v>
      </c>
      <c r="I52" s="140">
        <v>133</v>
      </c>
      <c r="J52" s="115">
        <v>-11</v>
      </c>
      <c r="K52" s="116">
        <v>-8.2706766917293226</v>
      </c>
    </row>
    <row r="53" spans="1:11" ht="14.1" customHeight="1" x14ac:dyDescent="0.2">
      <c r="A53" s="306" t="s">
        <v>277</v>
      </c>
      <c r="B53" s="307" t="s">
        <v>278</v>
      </c>
      <c r="C53" s="308"/>
      <c r="D53" s="113">
        <v>2.1080368906455864</v>
      </c>
      <c r="E53" s="115">
        <v>32</v>
      </c>
      <c r="F53" s="114">
        <v>29</v>
      </c>
      <c r="G53" s="114">
        <v>89</v>
      </c>
      <c r="H53" s="114">
        <v>45</v>
      </c>
      <c r="I53" s="140">
        <v>42</v>
      </c>
      <c r="J53" s="115">
        <v>-10</v>
      </c>
      <c r="K53" s="116">
        <v>-23.80952380952381</v>
      </c>
    </row>
    <row r="54" spans="1:11" ht="14.1" customHeight="1" x14ac:dyDescent="0.2">
      <c r="A54" s="306" t="s">
        <v>279</v>
      </c>
      <c r="B54" s="307" t="s">
        <v>280</v>
      </c>
      <c r="C54" s="308"/>
      <c r="D54" s="113">
        <v>5.0724637681159424</v>
      </c>
      <c r="E54" s="115">
        <v>77</v>
      </c>
      <c r="F54" s="114">
        <v>72</v>
      </c>
      <c r="G54" s="114">
        <v>70</v>
      </c>
      <c r="H54" s="114">
        <v>55</v>
      </c>
      <c r="I54" s="140">
        <v>83</v>
      </c>
      <c r="J54" s="115">
        <v>-6</v>
      </c>
      <c r="K54" s="116">
        <v>-7.2289156626506026</v>
      </c>
    </row>
    <row r="55" spans="1:11" ht="14.1" customHeight="1" x14ac:dyDescent="0.2">
      <c r="A55" s="306">
        <v>72</v>
      </c>
      <c r="B55" s="307" t="s">
        <v>281</v>
      </c>
      <c r="C55" s="308"/>
      <c r="D55" s="113">
        <v>1.4492753623188406</v>
      </c>
      <c r="E55" s="115">
        <v>22</v>
      </c>
      <c r="F55" s="114">
        <v>17</v>
      </c>
      <c r="G55" s="114">
        <v>38</v>
      </c>
      <c r="H55" s="114">
        <v>14</v>
      </c>
      <c r="I55" s="140">
        <v>24</v>
      </c>
      <c r="J55" s="115">
        <v>-2</v>
      </c>
      <c r="K55" s="116">
        <v>-8.3333333333333339</v>
      </c>
    </row>
    <row r="56" spans="1:11" ht="14.1" customHeight="1" x14ac:dyDescent="0.2">
      <c r="A56" s="306" t="s">
        <v>282</v>
      </c>
      <c r="B56" s="307" t="s">
        <v>283</v>
      </c>
      <c r="C56" s="308"/>
      <c r="D56" s="113" t="s">
        <v>513</v>
      </c>
      <c r="E56" s="115" t="s">
        <v>513</v>
      </c>
      <c r="F56" s="114">
        <v>4</v>
      </c>
      <c r="G56" s="114">
        <v>10</v>
      </c>
      <c r="H56" s="114" t="s">
        <v>513</v>
      </c>
      <c r="I56" s="140">
        <v>15</v>
      </c>
      <c r="J56" s="115" t="s">
        <v>513</v>
      </c>
      <c r="K56" s="116" t="s">
        <v>513</v>
      </c>
    </row>
    <row r="57" spans="1:11" ht="14.1" customHeight="1" x14ac:dyDescent="0.2">
      <c r="A57" s="306" t="s">
        <v>284</v>
      </c>
      <c r="B57" s="307" t="s">
        <v>285</v>
      </c>
      <c r="C57" s="308"/>
      <c r="D57" s="113">
        <v>0.72463768115942029</v>
      </c>
      <c r="E57" s="115">
        <v>11</v>
      </c>
      <c r="F57" s="114">
        <v>10</v>
      </c>
      <c r="G57" s="114">
        <v>19</v>
      </c>
      <c r="H57" s="114" t="s">
        <v>513</v>
      </c>
      <c r="I57" s="140">
        <v>6</v>
      </c>
      <c r="J57" s="115">
        <v>5</v>
      </c>
      <c r="K57" s="116">
        <v>83.333333333333329</v>
      </c>
    </row>
    <row r="58" spans="1:11" ht="14.1" customHeight="1" x14ac:dyDescent="0.2">
      <c r="A58" s="306">
        <v>73</v>
      </c>
      <c r="B58" s="307" t="s">
        <v>286</v>
      </c>
      <c r="C58" s="308"/>
      <c r="D58" s="113">
        <v>1.3175230566534915</v>
      </c>
      <c r="E58" s="115">
        <v>20</v>
      </c>
      <c r="F58" s="114">
        <v>10</v>
      </c>
      <c r="G58" s="114">
        <v>37</v>
      </c>
      <c r="H58" s="114">
        <v>22</v>
      </c>
      <c r="I58" s="140">
        <v>15</v>
      </c>
      <c r="J58" s="115">
        <v>5</v>
      </c>
      <c r="K58" s="116">
        <v>33.333333333333336</v>
      </c>
    </row>
    <row r="59" spans="1:11" ht="14.1" customHeight="1" x14ac:dyDescent="0.2">
      <c r="A59" s="306" t="s">
        <v>287</v>
      </c>
      <c r="B59" s="307" t="s">
        <v>288</v>
      </c>
      <c r="C59" s="308"/>
      <c r="D59" s="113">
        <v>1.1198945981554678</v>
      </c>
      <c r="E59" s="115">
        <v>17</v>
      </c>
      <c r="F59" s="114">
        <v>10</v>
      </c>
      <c r="G59" s="114">
        <v>29</v>
      </c>
      <c r="H59" s="114">
        <v>20</v>
      </c>
      <c r="I59" s="140">
        <v>13</v>
      </c>
      <c r="J59" s="115">
        <v>4</v>
      </c>
      <c r="K59" s="116">
        <v>30.76923076923077</v>
      </c>
    </row>
    <row r="60" spans="1:11" ht="14.1" customHeight="1" x14ac:dyDescent="0.2">
      <c r="A60" s="306">
        <v>81</v>
      </c>
      <c r="B60" s="307" t="s">
        <v>289</v>
      </c>
      <c r="C60" s="308"/>
      <c r="D60" s="113">
        <v>9.8814229249011856</v>
      </c>
      <c r="E60" s="115">
        <v>150</v>
      </c>
      <c r="F60" s="114">
        <v>225</v>
      </c>
      <c r="G60" s="114">
        <v>181</v>
      </c>
      <c r="H60" s="114">
        <v>145</v>
      </c>
      <c r="I60" s="140">
        <v>151</v>
      </c>
      <c r="J60" s="115">
        <v>-1</v>
      </c>
      <c r="K60" s="116">
        <v>-0.66225165562913912</v>
      </c>
    </row>
    <row r="61" spans="1:11" ht="14.1" customHeight="1" x14ac:dyDescent="0.2">
      <c r="A61" s="306" t="s">
        <v>290</v>
      </c>
      <c r="B61" s="307" t="s">
        <v>291</v>
      </c>
      <c r="C61" s="308"/>
      <c r="D61" s="113">
        <v>1.5810276679841897</v>
      </c>
      <c r="E61" s="115">
        <v>24</v>
      </c>
      <c r="F61" s="114">
        <v>14</v>
      </c>
      <c r="G61" s="114">
        <v>58</v>
      </c>
      <c r="H61" s="114">
        <v>38</v>
      </c>
      <c r="I61" s="140">
        <v>34</v>
      </c>
      <c r="J61" s="115">
        <v>-10</v>
      </c>
      <c r="K61" s="116">
        <v>-29.411764705882351</v>
      </c>
    </row>
    <row r="62" spans="1:11" ht="14.1" customHeight="1" x14ac:dyDescent="0.2">
      <c r="A62" s="306" t="s">
        <v>292</v>
      </c>
      <c r="B62" s="307" t="s">
        <v>293</v>
      </c>
      <c r="C62" s="308"/>
      <c r="D62" s="113">
        <v>5.204216073781291</v>
      </c>
      <c r="E62" s="115">
        <v>79</v>
      </c>
      <c r="F62" s="114">
        <v>160</v>
      </c>
      <c r="G62" s="114">
        <v>79</v>
      </c>
      <c r="H62" s="114">
        <v>58</v>
      </c>
      <c r="I62" s="140">
        <v>67</v>
      </c>
      <c r="J62" s="115">
        <v>12</v>
      </c>
      <c r="K62" s="116">
        <v>17.910447761194028</v>
      </c>
    </row>
    <row r="63" spans="1:11" ht="14.1" customHeight="1" x14ac:dyDescent="0.2">
      <c r="A63" s="306"/>
      <c r="B63" s="307" t="s">
        <v>294</v>
      </c>
      <c r="C63" s="308"/>
      <c r="D63" s="113">
        <v>3.5573122529644268</v>
      </c>
      <c r="E63" s="115">
        <v>54</v>
      </c>
      <c r="F63" s="114">
        <v>101</v>
      </c>
      <c r="G63" s="114">
        <v>44</v>
      </c>
      <c r="H63" s="114">
        <v>47</v>
      </c>
      <c r="I63" s="140">
        <v>47</v>
      </c>
      <c r="J63" s="115">
        <v>7</v>
      </c>
      <c r="K63" s="116">
        <v>14.893617021276595</v>
      </c>
    </row>
    <row r="64" spans="1:11" ht="14.1" customHeight="1" x14ac:dyDescent="0.2">
      <c r="A64" s="306" t="s">
        <v>295</v>
      </c>
      <c r="B64" s="307" t="s">
        <v>296</v>
      </c>
      <c r="C64" s="308"/>
      <c r="D64" s="113">
        <v>1.2516469038208169</v>
      </c>
      <c r="E64" s="115">
        <v>19</v>
      </c>
      <c r="F64" s="114">
        <v>11</v>
      </c>
      <c r="G64" s="114">
        <v>11</v>
      </c>
      <c r="H64" s="114">
        <v>28</v>
      </c>
      <c r="I64" s="140">
        <v>32</v>
      </c>
      <c r="J64" s="115">
        <v>-13</v>
      </c>
      <c r="K64" s="116">
        <v>-40.625</v>
      </c>
    </row>
    <row r="65" spans="1:11" ht="14.1" customHeight="1" x14ac:dyDescent="0.2">
      <c r="A65" s="306" t="s">
        <v>297</v>
      </c>
      <c r="B65" s="307" t="s">
        <v>298</v>
      </c>
      <c r="C65" s="308"/>
      <c r="D65" s="113">
        <v>0.98814229249011853</v>
      </c>
      <c r="E65" s="115">
        <v>15</v>
      </c>
      <c r="F65" s="114">
        <v>13</v>
      </c>
      <c r="G65" s="114">
        <v>13</v>
      </c>
      <c r="H65" s="114">
        <v>12</v>
      </c>
      <c r="I65" s="140">
        <v>9</v>
      </c>
      <c r="J65" s="115">
        <v>6</v>
      </c>
      <c r="K65" s="116">
        <v>66.666666666666671</v>
      </c>
    </row>
    <row r="66" spans="1:11" ht="14.1" customHeight="1" x14ac:dyDescent="0.2">
      <c r="A66" s="306">
        <v>82</v>
      </c>
      <c r="B66" s="307" t="s">
        <v>299</v>
      </c>
      <c r="C66" s="308"/>
      <c r="D66" s="113">
        <v>4.4137022397891963</v>
      </c>
      <c r="E66" s="115">
        <v>67</v>
      </c>
      <c r="F66" s="114">
        <v>46</v>
      </c>
      <c r="G66" s="114">
        <v>99</v>
      </c>
      <c r="H66" s="114">
        <v>37</v>
      </c>
      <c r="I66" s="140">
        <v>56</v>
      </c>
      <c r="J66" s="115">
        <v>11</v>
      </c>
      <c r="K66" s="116">
        <v>19.642857142857142</v>
      </c>
    </row>
    <row r="67" spans="1:11" ht="14.1" customHeight="1" x14ac:dyDescent="0.2">
      <c r="A67" s="306" t="s">
        <v>300</v>
      </c>
      <c r="B67" s="307" t="s">
        <v>301</v>
      </c>
      <c r="C67" s="308"/>
      <c r="D67" s="113">
        <v>3.0961791831357051</v>
      </c>
      <c r="E67" s="115">
        <v>47</v>
      </c>
      <c r="F67" s="114">
        <v>36</v>
      </c>
      <c r="G67" s="114">
        <v>77</v>
      </c>
      <c r="H67" s="114">
        <v>27</v>
      </c>
      <c r="I67" s="140">
        <v>36</v>
      </c>
      <c r="J67" s="115">
        <v>11</v>
      </c>
      <c r="K67" s="116">
        <v>30.555555555555557</v>
      </c>
    </row>
    <row r="68" spans="1:11" ht="14.1" customHeight="1" x14ac:dyDescent="0.2">
      <c r="A68" s="306" t="s">
        <v>302</v>
      </c>
      <c r="B68" s="307" t="s">
        <v>303</v>
      </c>
      <c r="C68" s="308"/>
      <c r="D68" s="113">
        <v>0.98814229249011853</v>
      </c>
      <c r="E68" s="115">
        <v>15</v>
      </c>
      <c r="F68" s="114">
        <v>5</v>
      </c>
      <c r="G68" s="114">
        <v>13</v>
      </c>
      <c r="H68" s="114">
        <v>8</v>
      </c>
      <c r="I68" s="140">
        <v>12</v>
      </c>
      <c r="J68" s="115">
        <v>3</v>
      </c>
      <c r="K68" s="116">
        <v>25</v>
      </c>
    </row>
    <row r="69" spans="1:11" ht="14.1" customHeight="1" x14ac:dyDescent="0.2">
      <c r="A69" s="306">
        <v>83</v>
      </c>
      <c r="B69" s="307" t="s">
        <v>304</v>
      </c>
      <c r="C69" s="308"/>
      <c r="D69" s="113">
        <v>4.2160737812911728</v>
      </c>
      <c r="E69" s="115">
        <v>64</v>
      </c>
      <c r="F69" s="114">
        <v>51</v>
      </c>
      <c r="G69" s="114">
        <v>178</v>
      </c>
      <c r="H69" s="114">
        <v>41</v>
      </c>
      <c r="I69" s="140">
        <v>69</v>
      </c>
      <c r="J69" s="115">
        <v>-5</v>
      </c>
      <c r="K69" s="116">
        <v>-7.2463768115942031</v>
      </c>
    </row>
    <row r="70" spans="1:11" ht="14.1" customHeight="1" x14ac:dyDescent="0.2">
      <c r="A70" s="306" t="s">
        <v>305</v>
      </c>
      <c r="B70" s="307" t="s">
        <v>306</v>
      </c>
      <c r="C70" s="308"/>
      <c r="D70" s="113">
        <v>3.820816864295125</v>
      </c>
      <c r="E70" s="115">
        <v>58</v>
      </c>
      <c r="F70" s="114">
        <v>31</v>
      </c>
      <c r="G70" s="114">
        <v>148</v>
      </c>
      <c r="H70" s="114">
        <v>26</v>
      </c>
      <c r="I70" s="140">
        <v>53</v>
      </c>
      <c r="J70" s="115">
        <v>5</v>
      </c>
      <c r="K70" s="116">
        <v>9.433962264150944</v>
      </c>
    </row>
    <row r="71" spans="1:11" ht="14.1" customHeight="1" x14ac:dyDescent="0.2">
      <c r="A71" s="306"/>
      <c r="B71" s="307" t="s">
        <v>307</v>
      </c>
      <c r="C71" s="308"/>
      <c r="D71" s="113">
        <v>2.3715415019762847</v>
      </c>
      <c r="E71" s="115">
        <v>36</v>
      </c>
      <c r="F71" s="114">
        <v>18</v>
      </c>
      <c r="G71" s="114">
        <v>111</v>
      </c>
      <c r="H71" s="114">
        <v>17</v>
      </c>
      <c r="I71" s="140">
        <v>37</v>
      </c>
      <c r="J71" s="115">
        <v>-1</v>
      </c>
      <c r="K71" s="116">
        <v>-2.7027027027027026</v>
      </c>
    </row>
    <row r="72" spans="1:11" ht="14.1" customHeight="1" x14ac:dyDescent="0.2">
      <c r="A72" s="306">
        <v>84</v>
      </c>
      <c r="B72" s="307" t="s">
        <v>308</v>
      </c>
      <c r="C72" s="308"/>
      <c r="D72" s="113">
        <v>0.59288537549407117</v>
      </c>
      <c r="E72" s="115">
        <v>9</v>
      </c>
      <c r="F72" s="114">
        <v>13</v>
      </c>
      <c r="G72" s="114">
        <v>18</v>
      </c>
      <c r="H72" s="114">
        <v>5</v>
      </c>
      <c r="I72" s="140">
        <v>9</v>
      </c>
      <c r="J72" s="115">
        <v>0</v>
      </c>
      <c r="K72" s="116">
        <v>0</v>
      </c>
    </row>
    <row r="73" spans="1:11" ht="14.1" customHeight="1" x14ac:dyDescent="0.2">
      <c r="A73" s="306" t="s">
        <v>309</v>
      </c>
      <c r="B73" s="307" t="s">
        <v>310</v>
      </c>
      <c r="C73" s="308"/>
      <c r="D73" s="113">
        <v>0.2635046113306983</v>
      </c>
      <c r="E73" s="115">
        <v>4</v>
      </c>
      <c r="F73" s="114">
        <v>4</v>
      </c>
      <c r="G73" s="114">
        <v>13</v>
      </c>
      <c r="H73" s="114" t="s">
        <v>513</v>
      </c>
      <c r="I73" s="140">
        <v>6</v>
      </c>
      <c r="J73" s="115">
        <v>-2</v>
      </c>
      <c r="K73" s="116">
        <v>-33.333333333333336</v>
      </c>
    </row>
    <row r="74" spans="1:11" ht="14.1" customHeight="1" x14ac:dyDescent="0.2">
      <c r="A74" s="306" t="s">
        <v>311</v>
      </c>
      <c r="B74" s="307" t="s">
        <v>312</v>
      </c>
      <c r="C74" s="308"/>
      <c r="D74" s="113">
        <v>0.19762845849802371</v>
      </c>
      <c r="E74" s="115">
        <v>3</v>
      </c>
      <c r="F74" s="114" t="s">
        <v>513</v>
      </c>
      <c r="G74" s="114">
        <v>3</v>
      </c>
      <c r="H74" s="114" t="s">
        <v>513</v>
      </c>
      <c r="I74" s="140">
        <v>0</v>
      </c>
      <c r="J74" s="115">
        <v>3</v>
      </c>
      <c r="K74" s="116" t="s">
        <v>515</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t="s">
        <v>513</v>
      </c>
      <c r="E76" s="115" t="s">
        <v>513</v>
      </c>
      <c r="F76" s="114">
        <v>3</v>
      </c>
      <c r="G76" s="114">
        <v>6</v>
      </c>
      <c r="H76" s="114" t="s">
        <v>513</v>
      </c>
      <c r="I76" s="140" t="s">
        <v>513</v>
      </c>
      <c r="J76" s="115" t="s">
        <v>513</v>
      </c>
      <c r="K76" s="116" t="s">
        <v>513</v>
      </c>
    </row>
    <row r="77" spans="1:11" ht="14.1" customHeight="1" x14ac:dyDescent="0.2">
      <c r="A77" s="306">
        <v>92</v>
      </c>
      <c r="B77" s="307" t="s">
        <v>316</v>
      </c>
      <c r="C77" s="308"/>
      <c r="D77" s="113">
        <v>0.2635046113306983</v>
      </c>
      <c r="E77" s="115">
        <v>4</v>
      </c>
      <c r="F77" s="114">
        <v>7</v>
      </c>
      <c r="G77" s="114">
        <v>18</v>
      </c>
      <c r="H77" s="114">
        <v>10</v>
      </c>
      <c r="I77" s="140">
        <v>18</v>
      </c>
      <c r="J77" s="115">
        <v>-14</v>
      </c>
      <c r="K77" s="116">
        <v>-77.777777777777771</v>
      </c>
    </row>
    <row r="78" spans="1:11" ht="14.1" customHeight="1" x14ac:dyDescent="0.2">
      <c r="A78" s="306">
        <v>93</v>
      </c>
      <c r="B78" s="307" t="s">
        <v>317</v>
      </c>
      <c r="C78" s="308"/>
      <c r="D78" s="113" t="s">
        <v>513</v>
      </c>
      <c r="E78" s="115" t="s">
        <v>513</v>
      </c>
      <c r="F78" s="114">
        <v>3</v>
      </c>
      <c r="G78" s="114" t="s">
        <v>513</v>
      </c>
      <c r="H78" s="114">
        <v>4</v>
      </c>
      <c r="I78" s="140">
        <v>5</v>
      </c>
      <c r="J78" s="115" t="s">
        <v>513</v>
      </c>
      <c r="K78" s="116" t="s">
        <v>513</v>
      </c>
    </row>
    <row r="79" spans="1:11" ht="14.1" customHeight="1" x14ac:dyDescent="0.2">
      <c r="A79" s="306">
        <v>94</v>
      </c>
      <c r="B79" s="307" t="s">
        <v>318</v>
      </c>
      <c r="C79" s="308"/>
      <c r="D79" s="113" t="s">
        <v>513</v>
      </c>
      <c r="E79" s="115" t="s">
        <v>513</v>
      </c>
      <c r="F79" s="114">
        <v>0</v>
      </c>
      <c r="G79" s="114">
        <v>0</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0.32938076416337286</v>
      </c>
      <c r="E81" s="143">
        <v>5</v>
      </c>
      <c r="F81" s="144">
        <v>11</v>
      </c>
      <c r="G81" s="144">
        <v>15</v>
      </c>
      <c r="H81" s="144">
        <v>4</v>
      </c>
      <c r="I81" s="145">
        <v>4</v>
      </c>
      <c r="J81" s="143">
        <v>1</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1686</v>
      </c>
      <c r="E11" s="114">
        <v>1413</v>
      </c>
      <c r="F11" s="114">
        <v>2048</v>
      </c>
      <c r="G11" s="114">
        <v>1413</v>
      </c>
      <c r="H11" s="140">
        <v>1680</v>
      </c>
      <c r="I11" s="115">
        <v>6</v>
      </c>
      <c r="J11" s="116">
        <v>0.35714285714285715</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25.919335705812575</v>
      </c>
      <c r="D14" s="115">
        <v>437</v>
      </c>
      <c r="E14" s="114">
        <v>294</v>
      </c>
      <c r="F14" s="114">
        <v>676</v>
      </c>
      <c r="G14" s="114">
        <v>384</v>
      </c>
      <c r="H14" s="140">
        <v>481</v>
      </c>
      <c r="I14" s="115">
        <v>-44</v>
      </c>
      <c r="J14" s="116">
        <v>-9.1476091476091472</v>
      </c>
      <c r="K14" s="110"/>
      <c r="L14" s="110"/>
      <c r="M14" s="110"/>
      <c r="N14" s="110"/>
      <c r="O14" s="110"/>
    </row>
    <row r="15" spans="1:15" s="110" customFormat="1" ht="24.95" customHeight="1" x14ac:dyDescent="0.2">
      <c r="A15" s="193" t="s">
        <v>216</v>
      </c>
      <c r="B15" s="199" t="s">
        <v>217</v>
      </c>
      <c r="C15" s="113">
        <v>7.5326215895610913</v>
      </c>
      <c r="D15" s="115">
        <v>127</v>
      </c>
      <c r="E15" s="114">
        <v>91</v>
      </c>
      <c r="F15" s="114">
        <v>275</v>
      </c>
      <c r="G15" s="114">
        <v>141</v>
      </c>
      <c r="H15" s="140">
        <v>133</v>
      </c>
      <c r="I15" s="115">
        <v>-6</v>
      </c>
      <c r="J15" s="116">
        <v>-4.511278195488722</v>
      </c>
    </row>
    <row r="16" spans="1:15" s="287" customFormat="1" ht="24.95" customHeight="1" x14ac:dyDescent="0.2">
      <c r="A16" s="193" t="s">
        <v>218</v>
      </c>
      <c r="B16" s="199" t="s">
        <v>141</v>
      </c>
      <c r="C16" s="113">
        <v>8.6595492289442468</v>
      </c>
      <c r="D16" s="115">
        <v>146</v>
      </c>
      <c r="E16" s="114">
        <v>90</v>
      </c>
      <c r="F16" s="114">
        <v>122</v>
      </c>
      <c r="G16" s="114">
        <v>60</v>
      </c>
      <c r="H16" s="140">
        <v>185</v>
      </c>
      <c r="I16" s="115">
        <v>-39</v>
      </c>
      <c r="J16" s="116">
        <v>-21.081081081081081</v>
      </c>
      <c r="K16" s="110"/>
      <c r="L16" s="110"/>
      <c r="M16" s="110"/>
      <c r="N16" s="110"/>
      <c r="O16" s="110"/>
    </row>
    <row r="17" spans="1:15" s="110" customFormat="1" ht="24.95" customHeight="1" x14ac:dyDescent="0.2">
      <c r="A17" s="193" t="s">
        <v>142</v>
      </c>
      <c r="B17" s="199" t="s">
        <v>220</v>
      </c>
      <c r="C17" s="113">
        <v>9.7271648873072358</v>
      </c>
      <c r="D17" s="115">
        <v>164</v>
      </c>
      <c r="E17" s="114">
        <v>113</v>
      </c>
      <c r="F17" s="114">
        <v>279</v>
      </c>
      <c r="G17" s="114">
        <v>183</v>
      </c>
      <c r="H17" s="140">
        <v>163</v>
      </c>
      <c r="I17" s="115">
        <v>1</v>
      </c>
      <c r="J17" s="116">
        <v>0.61349693251533743</v>
      </c>
    </row>
    <row r="18" spans="1:15" s="287" customFormat="1" ht="24.95" customHeight="1" x14ac:dyDescent="0.2">
      <c r="A18" s="201" t="s">
        <v>144</v>
      </c>
      <c r="B18" s="202" t="s">
        <v>145</v>
      </c>
      <c r="C18" s="113">
        <v>7.0581257413997625</v>
      </c>
      <c r="D18" s="115">
        <v>119</v>
      </c>
      <c r="E18" s="114">
        <v>109</v>
      </c>
      <c r="F18" s="114">
        <v>129</v>
      </c>
      <c r="G18" s="114">
        <v>61</v>
      </c>
      <c r="H18" s="140">
        <v>90</v>
      </c>
      <c r="I18" s="115">
        <v>29</v>
      </c>
      <c r="J18" s="116">
        <v>32.222222222222221</v>
      </c>
      <c r="K18" s="110"/>
      <c r="L18" s="110"/>
      <c r="M18" s="110"/>
      <c r="N18" s="110"/>
      <c r="O18" s="110"/>
    </row>
    <row r="19" spans="1:15" s="110" customFormat="1" ht="24.95" customHeight="1" x14ac:dyDescent="0.2">
      <c r="A19" s="193" t="s">
        <v>146</v>
      </c>
      <c r="B19" s="199" t="s">
        <v>147</v>
      </c>
      <c r="C19" s="113">
        <v>17.437722419928825</v>
      </c>
      <c r="D19" s="115">
        <v>294</v>
      </c>
      <c r="E19" s="114">
        <v>234</v>
      </c>
      <c r="F19" s="114">
        <v>286</v>
      </c>
      <c r="G19" s="114">
        <v>224</v>
      </c>
      <c r="H19" s="140">
        <v>239</v>
      </c>
      <c r="I19" s="115">
        <v>55</v>
      </c>
      <c r="J19" s="116">
        <v>23.01255230125523</v>
      </c>
    </row>
    <row r="20" spans="1:15" s="287" customFormat="1" ht="24.95" customHeight="1" x14ac:dyDescent="0.2">
      <c r="A20" s="193" t="s">
        <v>148</v>
      </c>
      <c r="B20" s="199" t="s">
        <v>149</v>
      </c>
      <c r="C20" s="113">
        <v>4.5077105575326213</v>
      </c>
      <c r="D20" s="115">
        <v>76</v>
      </c>
      <c r="E20" s="114">
        <v>68</v>
      </c>
      <c r="F20" s="114">
        <v>76</v>
      </c>
      <c r="G20" s="114">
        <v>123</v>
      </c>
      <c r="H20" s="140">
        <v>99</v>
      </c>
      <c r="I20" s="115">
        <v>-23</v>
      </c>
      <c r="J20" s="116">
        <v>-23.232323232323232</v>
      </c>
      <c r="K20" s="110"/>
      <c r="L20" s="110"/>
      <c r="M20" s="110"/>
      <c r="N20" s="110"/>
      <c r="O20" s="110"/>
    </row>
    <row r="21" spans="1:15" s="110" customFormat="1" ht="24.95" customHeight="1" x14ac:dyDescent="0.2">
      <c r="A21" s="201" t="s">
        <v>150</v>
      </c>
      <c r="B21" s="202" t="s">
        <v>151</v>
      </c>
      <c r="C21" s="113">
        <v>5.9311981020166078</v>
      </c>
      <c r="D21" s="115">
        <v>100</v>
      </c>
      <c r="E21" s="114">
        <v>128</v>
      </c>
      <c r="F21" s="114">
        <v>107</v>
      </c>
      <c r="G21" s="114">
        <v>94</v>
      </c>
      <c r="H21" s="140">
        <v>107</v>
      </c>
      <c r="I21" s="115">
        <v>-7</v>
      </c>
      <c r="J21" s="116">
        <v>-6.5420560747663554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1.0676156583629892</v>
      </c>
      <c r="D23" s="115">
        <v>18</v>
      </c>
      <c r="E23" s="114">
        <v>13</v>
      </c>
      <c r="F23" s="114">
        <v>24</v>
      </c>
      <c r="G23" s="114">
        <v>21</v>
      </c>
      <c r="H23" s="140">
        <v>26</v>
      </c>
      <c r="I23" s="115">
        <v>-8</v>
      </c>
      <c r="J23" s="116">
        <v>-30.76923076923077</v>
      </c>
    </row>
    <row r="24" spans="1:15" s="110" customFormat="1" ht="24.95" customHeight="1" x14ac:dyDescent="0.2">
      <c r="A24" s="193" t="s">
        <v>156</v>
      </c>
      <c r="B24" s="199" t="s">
        <v>221</v>
      </c>
      <c r="C24" s="113">
        <v>3.8552787663107946</v>
      </c>
      <c r="D24" s="115">
        <v>65</v>
      </c>
      <c r="E24" s="114">
        <v>45</v>
      </c>
      <c r="F24" s="114">
        <v>60</v>
      </c>
      <c r="G24" s="114">
        <v>39</v>
      </c>
      <c r="H24" s="140">
        <v>55</v>
      </c>
      <c r="I24" s="115">
        <v>10</v>
      </c>
      <c r="J24" s="116">
        <v>18.181818181818183</v>
      </c>
    </row>
    <row r="25" spans="1:15" s="110" customFormat="1" ht="24.95" customHeight="1" x14ac:dyDescent="0.2">
      <c r="A25" s="193" t="s">
        <v>222</v>
      </c>
      <c r="B25" s="204" t="s">
        <v>159</v>
      </c>
      <c r="C25" s="113">
        <v>4.7449584816132857</v>
      </c>
      <c r="D25" s="115">
        <v>80</v>
      </c>
      <c r="E25" s="114">
        <v>106</v>
      </c>
      <c r="F25" s="114">
        <v>111</v>
      </c>
      <c r="G25" s="114">
        <v>91</v>
      </c>
      <c r="H25" s="140">
        <v>119</v>
      </c>
      <c r="I25" s="115">
        <v>-39</v>
      </c>
      <c r="J25" s="116">
        <v>-32.773109243697476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0.94899169632265723</v>
      </c>
      <c r="D27" s="115">
        <v>16</v>
      </c>
      <c r="E27" s="114">
        <v>12</v>
      </c>
      <c r="F27" s="114">
        <v>30</v>
      </c>
      <c r="G27" s="114">
        <v>11</v>
      </c>
      <c r="H27" s="140">
        <v>30</v>
      </c>
      <c r="I27" s="115">
        <v>-14</v>
      </c>
      <c r="J27" s="116">
        <v>-46.666666666666664</v>
      </c>
    </row>
    <row r="28" spans="1:15" s="110" customFormat="1" ht="24.95" customHeight="1" x14ac:dyDescent="0.2">
      <c r="A28" s="193" t="s">
        <v>163</v>
      </c>
      <c r="B28" s="199" t="s">
        <v>164</v>
      </c>
      <c r="C28" s="113">
        <v>2.0166073546856467</v>
      </c>
      <c r="D28" s="115">
        <v>34</v>
      </c>
      <c r="E28" s="114">
        <v>19</v>
      </c>
      <c r="F28" s="114">
        <v>93</v>
      </c>
      <c r="G28" s="114">
        <v>15</v>
      </c>
      <c r="H28" s="140">
        <v>28</v>
      </c>
      <c r="I28" s="115">
        <v>6</v>
      </c>
      <c r="J28" s="116">
        <v>21.428571428571427</v>
      </c>
    </row>
    <row r="29" spans="1:15" s="110" customFormat="1" ht="24.95" customHeight="1" x14ac:dyDescent="0.2">
      <c r="A29" s="193">
        <v>86</v>
      </c>
      <c r="B29" s="199" t="s">
        <v>165</v>
      </c>
      <c r="C29" s="113">
        <v>7.8884934756820879</v>
      </c>
      <c r="D29" s="115">
        <v>133</v>
      </c>
      <c r="E29" s="114">
        <v>122</v>
      </c>
      <c r="F29" s="114">
        <v>152</v>
      </c>
      <c r="G29" s="114">
        <v>150</v>
      </c>
      <c r="H29" s="140">
        <v>141</v>
      </c>
      <c r="I29" s="115">
        <v>-8</v>
      </c>
      <c r="J29" s="116">
        <v>-5.6737588652482271</v>
      </c>
    </row>
    <row r="30" spans="1:15" s="110" customFormat="1" ht="24.95" customHeight="1" x14ac:dyDescent="0.2">
      <c r="A30" s="193">
        <v>87.88</v>
      </c>
      <c r="B30" s="204" t="s">
        <v>166</v>
      </c>
      <c r="C30" s="113">
        <v>8.7188612099644125</v>
      </c>
      <c r="D30" s="115">
        <v>147</v>
      </c>
      <c r="E30" s="114">
        <v>121</v>
      </c>
      <c r="F30" s="114">
        <v>174</v>
      </c>
      <c r="G30" s="114">
        <v>109</v>
      </c>
      <c r="H30" s="140">
        <v>130</v>
      </c>
      <c r="I30" s="115">
        <v>17</v>
      </c>
      <c r="J30" s="116">
        <v>13.076923076923077</v>
      </c>
    </row>
    <row r="31" spans="1:15" s="110" customFormat="1" ht="24.95" customHeight="1" x14ac:dyDescent="0.2">
      <c r="A31" s="193" t="s">
        <v>167</v>
      </c>
      <c r="B31" s="199" t="s">
        <v>168</v>
      </c>
      <c r="C31" s="113">
        <v>4.8635824436536179</v>
      </c>
      <c r="D31" s="115">
        <v>82</v>
      </c>
      <c r="E31" s="114">
        <v>46</v>
      </c>
      <c r="F31" s="114">
        <v>48</v>
      </c>
      <c r="G31" s="114">
        <v>41</v>
      </c>
      <c r="H31" s="140">
        <v>64</v>
      </c>
      <c r="I31" s="115">
        <v>18</v>
      </c>
      <c r="J31" s="116">
        <v>28.125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65.658362989323848</v>
      </c>
      <c r="D36" s="143">
        <v>1107</v>
      </c>
      <c r="E36" s="144">
        <v>971</v>
      </c>
      <c r="F36" s="144">
        <v>1211</v>
      </c>
      <c r="G36" s="144">
        <v>951</v>
      </c>
      <c r="H36" s="145">
        <v>1088</v>
      </c>
      <c r="I36" s="143">
        <v>19</v>
      </c>
      <c r="J36" s="146">
        <v>1.7463235294117647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1686</v>
      </c>
      <c r="F11" s="264">
        <v>1413</v>
      </c>
      <c r="G11" s="264">
        <v>2048</v>
      </c>
      <c r="H11" s="264">
        <v>1413</v>
      </c>
      <c r="I11" s="265">
        <v>1680</v>
      </c>
      <c r="J11" s="263">
        <v>6</v>
      </c>
      <c r="K11" s="266">
        <v>0.35714285714285715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24.199288256227756</v>
      </c>
      <c r="E13" s="115">
        <v>408</v>
      </c>
      <c r="F13" s="114">
        <v>393</v>
      </c>
      <c r="G13" s="114">
        <v>513</v>
      </c>
      <c r="H13" s="114">
        <v>385</v>
      </c>
      <c r="I13" s="140">
        <v>443</v>
      </c>
      <c r="J13" s="115">
        <v>-35</v>
      </c>
      <c r="K13" s="116">
        <v>-7.9006772009029342</v>
      </c>
    </row>
    <row r="14" spans="1:17" ht="15.95" customHeight="1" x14ac:dyDescent="0.2">
      <c r="A14" s="306" t="s">
        <v>230</v>
      </c>
      <c r="B14" s="307"/>
      <c r="C14" s="308"/>
      <c r="D14" s="113">
        <v>62.396204033214708</v>
      </c>
      <c r="E14" s="115">
        <v>1052</v>
      </c>
      <c r="F14" s="114">
        <v>836</v>
      </c>
      <c r="G14" s="114">
        <v>1254</v>
      </c>
      <c r="H14" s="114">
        <v>796</v>
      </c>
      <c r="I14" s="140">
        <v>1027</v>
      </c>
      <c r="J14" s="115">
        <v>25</v>
      </c>
      <c r="K14" s="116">
        <v>2.4342745861733204</v>
      </c>
    </row>
    <row r="15" spans="1:17" ht="15.95" customHeight="1" x14ac:dyDescent="0.2">
      <c r="A15" s="306" t="s">
        <v>231</v>
      </c>
      <c r="B15" s="307"/>
      <c r="C15" s="308"/>
      <c r="D15" s="113">
        <v>7.3546856465005934</v>
      </c>
      <c r="E15" s="115">
        <v>124</v>
      </c>
      <c r="F15" s="114">
        <v>96</v>
      </c>
      <c r="G15" s="114">
        <v>147</v>
      </c>
      <c r="H15" s="114">
        <v>123</v>
      </c>
      <c r="I15" s="140">
        <v>117</v>
      </c>
      <c r="J15" s="115">
        <v>7</v>
      </c>
      <c r="K15" s="116">
        <v>5.982905982905983</v>
      </c>
    </row>
    <row r="16" spans="1:17" ht="15.95" customHeight="1" x14ac:dyDescent="0.2">
      <c r="A16" s="306" t="s">
        <v>232</v>
      </c>
      <c r="B16" s="307"/>
      <c r="C16" s="308"/>
      <c r="D16" s="113">
        <v>5.5753262158956112</v>
      </c>
      <c r="E16" s="115">
        <v>94</v>
      </c>
      <c r="F16" s="114">
        <v>75</v>
      </c>
      <c r="G16" s="114">
        <v>124</v>
      </c>
      <c r="H16" s="114">
        <v>102</v>
      </c>
      <c r="I16" s="140">
        <v>86</v>
      </c>
      <c r="J16" s="115">
        <v>8</v>
      </c>
      <c r="K16" s="116">
        <v>9.3023255813953494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0.47449584816132861</v>
      </c>
      <c r="E18" s="115">
        <v>8</v>
      </c>
      <c r="F18" s="114">
        <v>8</v>
      </c>
      <c r="G18" s="114">
        <v>18</v>
      </c>
      <c r="H18" s="114">
        <v>8</v>
      </c>
      <c r="I18" s="140">
        <v>6</v>
      </c>
      <c r="J18" s="115">
        <v>2</v>
      </c>
      <c r="K18" s="116">
        <v>33.333333333333336</v>
      </c>
    </row>
    <row r="19" spans="1:11" ht="14.1" customHeight="1" x14ac:dyDescent="0.2">
      <c r="A19" s="306" t="s">
        <v>235</v>
      </c>
      <c r="B19" s="307" t="s">
        <v>236</v>
      </c>
      <c r="C19" s="308"/>
      <c r="D19" s="113">
        <v>0.35587188612099646</v>
      </c>
      <c r="E19" s="115">
        <v>6</v>
      </c>
      <c r="F19" s="114">
        <v>5</v>
      </c>
      <c r="G19" s="114">
        <v>14</v>
      </c>
      <c r="H19" s="114">
        <v>5</v>
      </c>
      <c r="I19" s="140" t="s">
        <v>513</v>
      </c>
      <c r="J19" s="115" t="s">
        <v>513</v>
      </c>
      <c r="K19" s="116" t="s">
        <v>513</v>
      </c>
    </row>
    <row r="20" spans="1:11" ht="14.1" customHeight="1" x14ac:dyDescent="0.2">
      <c r="A20" s="306">
        <v>12</v>
      </c>
      <c r="B20" s="307" t="s">
        <v>237</v>
      </c>
      <c r="C20" s="308"/>
      <c r="D20" s="113">
        <v>0.35587188612099646</v>
      </c>
      <c r="E20" s="115">
        <v>6</v>
      </c>
      <c r="F20" s="114">
        <v>23</v>
      </c>
      <c r="G20" s="114">
        <v>14</v>
      </c>
      <c r="H20" s="114">
        <v>6</v>
      </c>
      <c r="I20" s="140">
        <v>16</v>
      </c>
      <c r="J20" s="115">
        <v>-10</v>
      </c>
      <c r="K20" s="116">
        <v>-62.5</v>
      </c>
    </row>
    <row r="21" spans="1:11" ht="14.1" customHeight="1" x14ac:dyDescent="0.2">
      <c r="A21" s="306">
        <v>21</v>
      </c>
      <c r="B21" s="307" t="s">
        <v>238</v>
      </c>
      <c r="C21" s="308"/>
      <c r="D21" s="113">
        <v>2.0759193357058128</v>
      </c>
      <c r="E21" s="115">
        <v>35</v>
      </c>
      <c r="F21" s="114">
        <v>21</v>
      </c>
      <c r="G21" s="114">
        <v>20</v>
      </c>
      <c r="H21" s="114">
        <v>11</v>
      </c>
      <c r="I21" s="140">
        <v>17</v>
      </c>
      <c r="J21" s="115">
        <v>18</v>
      </c>
      <c r="K21" s="116">
        <v>105.88235294117646</v>
      </c>
    </row>
    <row r="22" spans="1:11" ht="14.1" customHeight="1" x14ac:dyDescent="0.2">
      <c r="A22" s="306">
        <v>22</v>
      </c>
      <c r="B22" s="307" t="s">
        <v>239</v>
      </c>
      <c r="C22" s="308"/>
      <c r="D22" s="113">
        <v>2.4911032028469751</v>
      </c>
      <c r="E22" s="115">
        <v>42</v>
      </c>
      <c r="F22" s="114">
        <v>35</v>
      </c>
      <c r="G22" s="114">
        <v>95</v>
      </c>
      <c r="H22" s="114">
        <v>64</v>
      </c>
      <c r="I22" s="140">
        <v>63</v>
      </c>
      <c r="J22" s="115">
        <v>-21</v>
      </c>
      <c r="K22" s="116">
        <v>-33.333333333333336</v>
      </c>
    </row>
    <row r="23" spans="1:11" ht="14.1" customHeight="1" x14ac:dyDescent="0.2">
      <c r="A23" s="306">
        <v>23</v>
      </c>
      <c r="B23" s="307" t="s">
        <v>240</v>
      </c>
      <c r="C23" s="308"/>
      <c r="D23" s="113">
        <v>0.35587188612099646</v>
      </c>
      <c r="E23" s="115">
        <v>6</v>
      </c>
      <c r="F23" s="114">
        <v>6</v>
      </c>
      <c r="G23" s="114">
        <v>20</v>
      </c>
      <c r="H23" s="114">
        <v>11</v>
      </c>
      <c r="I23" s="140">
        <v>7</v>
      </c>
      <c r="J23" s="115">
        <v>-1</v>
      </c>
      <c r="K23" s="116">
        <v>-14.285714285714286</v>
      </c>
    </row>
    <row r="24" spans="1:11" ht="14.1" customHeight="1" x14ac:dyDescent="0.2">
      <c r="A24" s="306">
        <v>24</v>
      </c>
      <c r="B24" s="307" t="s">
        <v>241</v>
      </c>
      <c r="C24" s="308"/>
      <c r="D24" s="113">
        <v>7.4139976275207591</v>
      </c>
      <c r="E24" s="115">
        <v>125</v>
      </c>
      <c r="F24" s="114">
        <v>83</v>
      </c>
      <c r="G24" s="114">
        <v>88</v>
      </c>
      <c r="H24" s="114">
        <v>75</v>
      </c>
      <c r="I24" s="140">
        <v>116</v>
      </c>
      <c r="J24" s="115">
        <v>9</v>
      </c>
      <c r="K24" s="116">
        <v>7.7586206896551726</v>
      </c>
    </row>
    <row r="25" spans="1:11" ht="14.1" customHeight="1" x14ac:dyDescent="0.2">
      <c r="A25" s="306">
        <v>25</v>
      </c>
      <c r="B25" s="307" t="s">
        <v>242</v>
      </c>
      <c r="C25" s="308"/>
      <c r="D25" s="113">
        <v>4.3890865954922891</v>
      </c>
      <c r="E25" s="115">
        <v>74</v>
      </c>
      <c r="F25" s="114">
        <v>52</v>
      </c>
      <c r="G25" s="114">
        <v>60</v>
      </c>
      <c r="H25" s="114">
        <v>51</v>
      </c>
      <c r="I25" s="140">
        <v>97</v>
      </c>
      <c r="J25" s="115">
        <v>-23</v>
      </c>
      <c r="K25" s="116">
        <v>-23.711340206185568</v>
      </c>
    </row>
    <row r="26" spans="1:11" ht="14.1" customHeight="1" x14ac:dyDescent="0.2">
      <c r="A26" s="306">
        <v>26</v>
      </c>
      <c r="B26" s="307" t="s">
        <v>243</v>
      </c>
      <c r="C26" s="308"/>
      <c r="D26" s="113">
        <v>4.1518386714116255</v>
      </c>
      <c r="E26" s="115">
        <v>70</v>
      </c>
      <c r="F26" s="114">
        <v>55</v>
      </c>
      <c r="G26" s="114">
        <v>59</v>
      </c>
      <c r="H26" s="114">
        <v>28</v>
      </c>
      <c r="I26" s="140">
        <v>79</v>
      </c>
      <c r="J26" s="115">
        <v>-9</v>
      </c>
      <c r="K26" s="116">
        <v>-11.39240506329114</v>
      </c>
    </row>
    <row r="27" spans="1:11" ht="14.1" customHeight="1" x14ac:dyDescent="0.2">
      <c r="A27" s="306">
        <v>27</v>
      </c>
      <c r="B27" s="307" t="s">
        <v>244</v>
      </c>
      <c r="C27" s="308"/>
      <c r="D27" s="113">
        <v>2.3131672597864767</v>
      </c>
      <c r="E27" s="115">
        <v>39</v>
      </c>
      <c r="F27" s="114">
        <v>35</v>
      </c>
      <c r="G27" s="114">
        <v>45</v>
      </c>
      <c r="H27" s="114">
        <v>36</v>
      </c>
      <c r="I27" s="140">
        <v>48</v>
      </c>
      <c r="J27" s="115">
        <v>-9</v>
      </c>
      <c r="K27" s="116">
        <v>-18.75</v>
      </c>
    </row>
    <row r="28" spans="1:11" ht="14.1" customHeight="1" x14ac:dyDescent="0.2">
      <c r="A28" s="306">
        <v>28</v>
      </c>
      <c r="B28" s="307" t="s">
        <v>245</v>
      </c>
      <c r="C28" s="308"/>
      <c r="D28" s="113">
        <v>1.6014234875444839</v>
      </c>
      <c r="E28" s="115">
        <v>27</v>
      </c>
      <c r="F28" s="114">
        <v>22</v>
      </c>
      <c r="G28" s="114">
        <v>130</v>
      </c>
      <c r="H28" s="114">
        <v>54</v>
      </c>
      <c r="I28" s="140">
        <v>45</v>
      </c>
      <c r="J28" s="115">
        <v>-18</v>
      </c>
      <c r="K28" s="116">
        <v>-40</v>
      </c>
    </row>
    <row r="29" spans="1:11" ht="14.1" customHeight="1" x14ac:dyDescent="0.2">
      <c r="A29" s="306">
        <v>29</v>
      </c>
      <c r="B29" s="307" t="s">
        <v>246</v>
      </c>
      <c r="C29" s="308"/>
      <c r="D29" s="113">
        <v>4.1518386714116255</v>
      </c>
      <c r="E29" s="115">
        <v>70</v>
      </c>
      <c r="F29" s="114">
        <v>73</v>
      </c>
      <c r="G29" s="114">
        <v>82</v>
      </c>
      <c r="H29" s="114">
        <v>50</v>
      </c>
      <c r="I29" s="140">
        <v>69</v>
      </c>
      <c r="J29" s="115">
        <v>1</v>
      </c>
      <c r="K29" s="116">
        <v>1.4492753623188406</v>
      </c>
    </row>
    <row r="30" spans="1:11" ht="14.1" customHeight="1" x14ac:dyDescent="0.2">
      <c r="A30" s="306" t="s">
        <v>247</v>
      </c>
      <c r="B30" s="307" t="s">
        <v>248</v>
      </c>
      <c r="C30" s="308"/>
      <c r="D30" s="113">
        <v>1.4827995255041519</v>
      </c>
      <c r="E30" s="115">
        <v>25</v>
      </c>
      <c r="F30" s="114">
        <v>18</v>
      </c>
      <c r="G30" s="114">
        <v>24</v>
      </c>
      <c r="H30" s="114" t="s">
        <v>513</v>
      </c>
      <c r="I30" s="140" t="s">
        <v>513</v>
      </c>
      <c r="J30" s="115" t="s">
        <v>513</v>
      </c>
      <c r="K30" s="116" t="s">
        <v>513</v>
      </c>
    </row>
    <row r="31" spans="1:11" ht="14.1" customHeight="1" x14ac:dyDescent="0.2">
      <c r="A31" s="306" t="s">
        <v>249</v>
      </c>
      <c r="B31" s="307" t="s">
        <v>250</v>
      </c>
      <c r="C31" s="308"/>
      <c r="D31" s="113">
        <v>2.6690391459074734</v>
      </c>
      <c r="E31" s="115">
        <v>45</v>
      </c>
      <c r="F31" s="114">
        <v>52</v>
      </c>
      <c r="G31" s="114">
        <v>53</v>
      </c>
      <c r="H31" s="114">
        <v>44</v>
      </c>
      <c r="I31" s="140">
        <v>52</v>
      </c>
      <c r="J31" s="115">
        <v>-7</v>
      </c>
      <c r="K31" s="116">
        <v>-13.461538461538462</v>
      </c>
    </row>
    <row r="32" spans="1:11" ht="14.1" customHeight="1" x14ac:dyDescent="0.2">
      <c r="A32" s="306">
        <v>31</v>
      </c>
      <c r="B32" s="307" t="s">
        <v>251</v>
      </c>
      <c r="C32" s="308"/>
      <c r="D32" s="113">
        <v>0.77105575326215892</v>
      </c>
      <c r="E32" s="115">
        <v>13</v>
      </c>
      <c r="F32" s="114">
        <v>8</v>
      </c>
      <c r="G32" s="114">
        <v>6</v>
      </c>
      <c r="H32" s="114">
        <v>7</v>
      </c>
      <c r="I32" s="140">
        <v>11</v>
      </c>
      <c r="J32" s="115">
        <v>2</v>
      </c>
      <c r="K32" s="116">
        <v>18.181818181818183</v>
      </c>
    </row>
    <row r="33" spans="1:11" ht="14.1" customHeight="1" x14ac:dyDescent="0.2">
      <c r="A33" s="306">
        <v>32</v>
      </c>
      <c r="B33" s="307" t="s">
        <v>252</v>
      </c>
      <c r="C33" s="308"/>
      <c r="D33" s="113">
        <v>2.4911032028469751</v>
      </c>
      <c r="E33" s="115">
        <v>42</v>
      </c>
      <c r="F33" s="114">
        <v>41</v>
      </c>
      <c r="G33" s="114">
        <v>64</v>
      </c>
      <c r="H33" s="114">
        <v>30</v>
      </c>
      <c r="I33" s="140">
        <v>37</v>
      </c>
      <c r="J33" s="115">
        <v>5</v>
      </c>
      <c r="K33" s="116">
        <v>13.513513513513514</v>
      </c>
    </row>
    <row r="34" spans="1:11" ht="14.1" customHeight="1" x14ac:dyDescent="0.2">
      <c r="A34" s="306">
        <v>33</v>
      </c>
      <c r="B34" s="307" t="s">
        <v>253</v>
      </c>
      <c r="C34" s="308"/>
      <c r="D34" s="113">
        <v>1.7793594306049823</v>
      </c>
      <c r="E34" s="115">
        <v>30</v>
      </c>
      <c r="F34" s="114">
        <v>29</v>
      </c>
      <c r="G34" s="114">
        <v>13</v>
      </c>
      <c r="H34" s="114">
        <v>7</v>
      </c>
      <c r="I34" s="140">
        <v>19</v>
      </c>
      <c r="J34" s="115">
        <v>11</v>
      </c>
      <c r="K34" s="116">
        <v>57.89473684210526</v>
      </c>
    </row>
    <row r="35" spans="1:11" ht="14.1" customHeight="1" x14ac:dyDescent="0.2">
      <c r="A35" s="306">
        <v>34</v>
      </c>
      <c r="B35" s="307" t="s">
        <v>254</v>
      </c>
      <c r="C35" s="308"/>
      <c r="D35" s="113">
        <v>1.5421115065243178</v>
      </c>
      <c r="E35" s="115">
        <v>26</v>
      </c>
      <c r="F35" s="114">
        <v>21</v>
      </c>
      <c r="G35" s="114">
        <v>27</v>
      </c>
      <c r="H35" s="114">
        <v>15</v>
      </c>
      <c r="I35" s="140">
        <v>39</v>
      </c>
      <c r="J35" s="115">
        <v>-13</v>
      </c>
      <c r="K35" s="116">
        <v>-33.333333333333336</v>
      </c>
    </row>
    <row r="36" spans="1:11" ht="14.1" customHeight="1" x14ac:dyDescent="0.2">
      <c r="A36" s="306">
        <v>41</v>
      </c>
      <c r="B36" s="307" t="s">
        <v>255</v>
      </c>
      <c r="C36" s="308"/>
      <c r="D36" s="113">
        <v>0.17793594306049823</v>
      </c>
      <c r="E36" s="115">
        <v>3</v>
      </c>
      <c r="F36" s="114">
        <v>5</v>
      </c>
      <c r="G36" s="114">
        <v>18</v>
      </c>
      <c r="H36" s="114">
        <v>5</v>
      </c>
      <c r="I36" s="140">
        <v>6</v>
      </c>
      <c r="J36" s="115">
        <v>-3</v>
      </c>
      <c r="K36" s="116">
        <v>-50</v>
      </c>
    </row>
    <row r="37" spans="1:11" ht="14.1" customHeight="1" x14ac:dyDescent="0.2">
      <c r="A37" s="306">
        <v>42</v>
      </c>
      <c r="B37" s="307" t="s">
        <v>256</v>
      </c>
      <c r="C37" s="308"/>
      <c r="D37" s="113" t="s">
        <v>513</v>
      </c>
      <c r="E37" s="115" t="s">
        <v>513</v>
      </c>
      <c r="F37" s="114">
        <v>0</v>
      </c>
      <c r="G37" s="114" t="s">
        <v>513</v>
      </c>
      <c r="H37" s="114">
        <v>3</v>
      </c>
      <c r="I37" s="140" t="s">
        <v>513</v>
      </c>
      <c r="J37" s="115" t="s">
        <v>513</v>
      </c>
      <c r="K37" s="116" t="s">
        <v>513</v>
      </c>
    </row>
    <row r="38" spans="1:11" ht="14.1" customHeight="1" x14ac:dyDescent="0.2">
      <c r="A38" s="306">
        <v>43</v>
      </c>
      <c r="B38" s="307" t="s">
        <v>257</v>
      </c>
      <c r="C38" s="308"/>
      <c r="D38" s="113">
        <v>1.0083036773428233</v>
      </c>
      <c r="E38" s="115">
        <v>17</v>
      </c>
      <c r="F38" s="114">
        <v>18</v>
      </c>
      <c r="G38" s="114">
        <v>26</v>
      </c>
      <c r="H38" s="114">
        <v>9</v>
      </c>
      <c r="I38" s="140">
        <v>13</v>
      </c>
      <c r="J38" s="115">
        <v>4</v>
      </c>
      <c r="K38" s="116">
        <v>30.76923076923077</v>
      </c>
    </row>
    <row r="39" spans="1:11" ht="14.1" customHeight="1" x14ac:dyDescent="0.2">
      <c r="A39" s="306">
        <v>51</v>
      </c>
      <c r="B39" s="307" t="s">
        <v>258</v>
      </c>
      <c r="C39" s="308"/>
      <c r="D39" s="113">
        <v>9.9051008303677346</v>
      </c>
      <c r="E39" s="115">
        <v>167</v>
      </c>
      <c r="F39" s="114">
        <v>121</v>
      </c>
      <c r="G39" s="114">
        <v>195</v>
      </c>
      <c r="H39" s="114">
        <v>170</v>
      </c>
      <c r="I39" s="140">
        <v>134</v>
      </c>
      <c r="J39" s="115">
        <v>33</v>
      </c>
      <c r="K39" s="116">
        <v>24.626865671641792</v>
      </c>
    </row>
    <row r="40" spans="1:11" ht="14.1" customHeight="1" x14ac:dyDescent="0.2">
      <c r="A40" s="306" t="s">
        <v>259</v>
      </c>
      <c r="B40" s="307" t="s">
        <v>260</v>
      </c>
      <c r="C40" s="308"/>
      <c r="D40" s="113">
        <v>9.1340450771055757</v>
      </c>
      <c r="E40" s="115">
        <v>154</v>
      </c>
      <c r="F40" s="114">
        <v>117</v>
      </c>
      <c r="G40" s="114">
        <v>186</v>
      </c>
      <c r="H40" s="114">
        <v>139</v>
      </c>
      <c r="I40" s="140">
        <v>128</v>
      </c>
      <c r="J40" s="115">
        <v>26</v>
      </c>
      <c r="K40" s="116">
        <v>20.3125</v>
      </c>
    </row>
    <row r="41" spans="1:11" ht="14.1" customHeight="1" x14ac:dyDescent="0.2">
      <c r="A41" s="306"/>
      <c r="B41" s="307" t="s">
        <v>261</v>
      </c>
      <c r="C41" s="308"/>
      <c r="D41" s="113">
        <v>8.4816132858837481</v>
      </c>
      <c r="E41" s="115">
        <v>143</v>
      </c>
      <c r="F41" s="114">
        <v>102</v>
      </c>
      <c r="G41" s="114">
        <v>176</v>
      </c>
      <c r="H41" s="114">
        <v>130</v>
      </c>
      <c r="I41" s="140">
        <v>123</v>
      </c>
      <c r="J41" s="115">
        <v>20</v>
      </c>
      <c r="K41" s="116">
        <v>16.260162601626018</v>
      </c>
    </row>
    <row r="42" spans="1:11" ht="14.1" customHeight="1" x14ac:dyDescent="0.2">
      <c r="A42" s="306">
        <v>52</v>
      </c>
      <c r="B42" s="307" t="s">
        <v>262</v>
      </c>
      <c r="C42" s="308"/>
      <c r="D42" s="113">
        <v>3.6773428232502967</v>
      </c>
      <c r="E42" s="115">
        <v>62</v>
      </c>
      <c r="F42" s="114">
        <v>59</v>
      </c>
      <c r="G42" s="114">
        <v>66</v>
      </c>
      <c r="H42" s="114">
        <v>61</v>
      </c>
      <c r="I42" s="140">
        <v>93</v>
      </c>
      <c r="J42" s="115">
        <v>-31</v>
      </c>
      <c r="K42" s="116">
        <v>-33.333333333333336</v>
      </c>
    </row>
    <row r="43" spans="1:11" ht="14.1" customHeight="1" x14ac:dyDescent="0.2">
      <c r="A43" s="306" t="s">
        <v>263</v>
      </c>
      <c r="B43" s="307" t="s">
        <v>264</v>
      </c>
      <c r="C43" s="308"/>
      <c r="D43" s="113">
        <v>3.1435349940688018</v>
      </c>
      <c r="E43" s="115">
        <v>53</v>
      </c>
      <c r="F43" s="114">
        <v>45</v>
      </c>
      <c r="G43" s="114">
        <v>53</v>
      </c>
      <c r="H43" s="114">
        <v>50</v>
      </c>
      <c r="I43" s="140">
        <v>82</v>
      </c>
      <c r="J43" s="115">
        <v>-29</v>
      </c>
      <c r="K43" s="116">
        <v>-35.365853658536587</v>
      </c>
    </row>
    <row r="44" spans="1:11" ht="14.1" customHeight="1" x14ac:dyDescent="0.2">
      <c r="A44" s="306">
        <v>53</v>
      </c>
      <c r="B44" s="307" t="s">
        <v>265</v>
      </c>
      <c r="C44" s="308"/>
      <c r="D44" s="113">
        <v>0.65243179122182682</v>
      </c>
      <c r="E44" s="115">
        <v>11</v>
      </c>
      <c r="F44" s="114">
        <v>6</v>
      </c>
      <c r="G44" s="114">
        <v>19</v>
      </c>
      <c r="H44" s="114">
        <v>10</v>
      </c>
      <c r="I44" s="140">
        <v>15</v>
      </c>
      <c r="J44" s="115">
        <v>-4</v>
      </c>
      <c r="K44" s="116">
        <v>-26.666666666666668</v>
      </c>
    </row>
    <row r="45" spans="1:11" ht="14.1" customHeight="1" x14ac:dyDescent="0.2">
      <c r="A45" s="306" t="s">
        <v>266</v>
      </c>
      <c r="B45" s="307" t="s">
        <v>267</v>
      </c>
      <c r="C45" s="308"/>
      <c r="D45" s="113">
        <v>0.65243179122182682</v>
      </c>
      <c r="E45" s="115">
        <v>11</v>
      </c>
      <c r="F45" s="114">
        <v>6</v>
      </c>
      <c r="G45" s="114">
        <v>19</v>
      </c>
      <c r="H45" s="114">
        <v>10</v>
      </c>
      <c r="I45" s="140">
        <v>15</v>
      </c>
      <c r="J45" s="115">
        <v>-4</v>
      </c>
      <c r="K45" s="116">
        <v>-26.666666666666668</v>
      </c>
    </row>
    <row r="46" spans="1:11" ht="14.1" customHeight="1" x14ac:dyDescent="0.2">
      <c r="A46" s="306">
        <v>54</v>
      </c>
      <c r="B46" s="307" t="s">
        <v>268</v>
      </c>
      <c r="C46" s="308"/>
      <c r="D46" s="113">
        <v>3.6773428232502967</v>
      </c>
      <c r="E46" s="115">
        <v>62</v>
      </c>
      <c r="F46" s="114">
        <v>43</v>
      </c>
      <c r="G46" s="114">
        <v>41</v>
      </c>
      <c r="H46" s="114">
        <v>41</v>
      </c>
      <c r="I46" s="140">
        <v>62</v>
      </c>
      <c r="J46" s="115">
        <v>0</v>
      </c>
      <c r="K46" s="116">
        <v>0</v>
      </c>
    </row>
    <row r="47" spans="1:11" ht="14.1" customHeight="1" x14ac:dyDescent="0.2">
      <c r="A47" s="306">
        <v>61</v>
      </c>
      <c r="B47" s="307" t="s">
        <v>269</v>
      </c>
      <c r="C47" s="308"/>
      <c r="D47" s="113">
        <v>1.2455516014234875</v>
      </c>
      <c r="E47" s="115">
        <v>21</v>
      </c>
      <c r="F47" s="114">
        <v>14</v>
      </c>
      <c r="G47" s="114">
        <v>49</v>
      </c>
      <c r="H47" s="114">
        <v>27</v>
      </c>
      <c r="I47" s="140">
        <v>31</v>
      </c>
      <c r="J47" s="115">
        <v>-10</v>
      </c>
      <c r="K47" s="116">
        <v>-32.258064516129032</v>
      </c>
    </row>
    <row r="48" spans="1:11" ht="14.1" customHeight="1" x14ac:dyDescent="0.2">
      <c r="A48" s="306">
        <v>62</v>
      </c>
      <c r="B48" s="307" t="s">
        <v>270</v>
      </c>
      <c r="C48" s="308"/>
      <c r="D48" s="113">
        <v>8.4223013048635824</v>
      </c>
      <c r="E48" s="115">
        <v>142</v>
      </c>
      <c r="F48" s="114">
        <v>110</v>
      </c>
      <c r="G48" s="114">
        <v>137</v>
      </c>
      <c r="H48" s="114">
        <v>120</v>
      </c>
      <c r="I48" s="140">
        <v>88</v>
      </c>
      <c r="J48" s="115">
        <v>54</v>
      </c>
      <c r="K48" s="116">
        <v>61.363636363636367</v>
      </c>
    </row>
    <row r="49" spans="1:11" ht="14.1" customHeight="1" x14ac:dyDescent="0.2">
      <c r="A49" s="306">
        <v>63</v>
      </c>
      <c r="B49" s="307" t="s">
        <v>271</v>
      </c>
      <c r="C49" s="308"/>
      <c r="D49" s="113">
        <v>4.2704626334519569</v>
      </c>
      <c r="E49" s="115">
        <v>72</v>
      </c>
      <c r="F49" s="114">
        <v>80</v>
      </c>
      <c r="G49" s="114">
        <v>62</v>
      </c>
      <c r="H49" s="114">
        <v>61</v>
      </c>
      <c r="I49" s="140">
        <v>60</v>
      </c>
      <c r="J49" s="115">
        <v>12</v>
      </c>
      <c r="K49" s="116">
        <v>20</v>
      </c>
    </row>
    <row r="50" spans="1:11" ht="14.1" customHeight="1" x14ac:dyDescent="0.2">
      <c r="A50" s="306" t="s">
        <v>272</v>
      </c>
      <c r="B50" s="307" t="s">
        <v>273</v>
      </c>
      <c r="C50" s="308"/>
      <c r="D50" s="113">
        <v>0.77105575326215892</v>
      </c>
      <c r="E50" s="115">
        <v>13</v>
      </c>
      <c r="F50" s="114">
        <v>14</v>
      </c>
      <c r="G50" s="114">
        <v>14</v>
      </c>
      <c r="H50" s="114">
        <v>14</v>
      </c>
      <c r="I50" s="140">
        <v>13</v>
      </c>
      <c r="J50" s="115">
        <v>0</v>
      </c>
      <c r="K50" s="116">
        <v>0</v>
      </c>
    </row>
    <row r="51" spans="1:11" ht="14.1" customHeight="1" x14ac:dyDescent="0.2">
      <c r="A51" s="306" t="s">
        <v>274</v>
      </c>
      <c r="B51" s="307" t="s">
        <v>275</v>
      </c>
      <c r="C51" s="308"/>
      <c r="D51" s="113">
        <v>2.8469750889679717</v>
      </c>
      <c r="E51" s="115">
        <v>48</v>
      </c>
      <c r="F51" s="114">
        <v>64</v>
      </c>
      <c r="G51" s="114">
        <v>47</v>
      </c>
      <c r="H51" s="114">
        <v>45</v>
      </c>
      <c r="I51" s="140">
        <v>45</v>
      </c>
      <c r="J51" s="115">
        <v>3</v>
      </c>
      <c r="K51" s="116">
        <v>6.666666666666667</v>
      </c>
    </row>
    <row r="52" spans="1:11" ht="14.1" customHeight="1" x14ac:dyDescent="0.2">
      <c r="A52" s="306">
        <v>71</v>
      </c>
      <c r="B52" s="307" t="s">
        <v>276</v>
      </c>
      <c r="C52" s="308"/>
      <c r="D52" s="113">
        <v>7.5919335705812578</v>
      </c>
      <c r="E52" s="115">
        <v>128</v>
      </c>
      <c r="F52" s="114">
        <v>113</v>
      </c>
      <c r="G52" s="114">
        <v>190</v>
      </c>
      <c r="H52" s="114">
        <v>125</v>
      </c>
      <c r="I52" s="140">
        <v>162</v>
      </c>
      <c r="J52" s="115">
        <v>-34</v>
      </c>
      <c r="K52" s="116">
        <v>-20.987654320987655</v>
      </c>
    </row>
    <row r="53" spans="1:11" ht="14.1" customHeight="1" x14ac:dyDescent="0.2">
      <c r="A53" s="306" t="s">
        <v>277</v>
      </c>
      <c r="B53" s="307" t="s">
        <v>278</v>
      </c>
      <c r="C53" s="308"/>
      <c r="D53" s="113">
        <v>2.6690391459074734</v>
      </c>
      <c r="E53" s="115">
        <v>45</v>
      </c>
      <c r="F53" s="114">
        <v>26</v>
      </c>
      <c r="G53" s="114">
        <v>83</v>
      </c>
      <c r="H53" s="114">
        <v>45</v>
      </c>
      <c r="I53" s="140">
        <v>63</v>
      </c>
      <c r="J53" s="115">
        <v>-18</v>
      </c>
      <c r="K53" s="116">
        <v>-28.571428571428573</v>
      </c>
    </row>
    <row r="54" spans="1:11" ht="14.1" customHeight="1" x14ac:dyDescent="0.2">
      <c r="A54" s="306" t="s">
        <v>279</v>
      </c>
      <c r="B54" s="307" t="s">
        <v>280</v>
      </c>
      <c r="C54" s="308"/>
      <c r="D54" s="113">
        <v>4.4483985765124556</v>
      </c>
      <c r="E54" s="115">
        <v>75</v>
      </c>
      <c r="F54" s="114">
        <v>78</v>
      </c>
      <c r="G54" s="114">
        <v>97</v>
      </c>
      <c r="H54" s="114">
        <v>73</v>
      </c>
      <c r="I54" s="140">
        <v>96</v>
      </c>
      <c r="J54" s="115">
        <v>-21</v>
      </c>
      <c r="K54" s="116">
        <v>-21.875</v>
      </c>
    </row>
    <row r="55" spans="1:11" ht="14.1" customHeight="1" x14ac:dyDescent="0.2">
      <c r="A55" s="306">
        <v>72</v>
      </c>
      <c r="B55" s="307" t="s">
        <v>281</v>
      </c>
      <c r="C55" s="308"/>
      <c r="D55" s="113">
        <v>1.7793594306049823</v>
      </c>
      <c r="E55" s="115">
        <v>30</v>
      </c>
      <c r="F55" s="114">
        <v>25</v>
      </c>
      <c r="G55" s="114">
        <v>44</v>
      </c>
      <c r="H55" s="114">
        <v>32</v>
      </c>
      <c r="I55" s="140">
        <v>30</v>
      </c>
      <c r="J55" s="115">
        <v>0</v>
      </c>
      <c r="K55" s="116">
        <v>0</v>
      </c>
    </row>
    <row r="56" spans="1:11" ht="14.1" customHeight="1" x14ac:dyDescent="0.2">
      <c r="A56" s="306" t="s">
        <v>282</v>
      </c>
      <c r="B56" s="307" t="s">
        <v>283</v>
      </c>
      <c r="C56" s="308"/>
      <c r="D56" s="113">
        <v>0.83036773428232502</v>
      </c>
      <c r="E56" s="115">
        <v>14</v>
      </c>
      <c r="F56" s="114">
        <v>11</v>
      </c>
      <c r="G56" s="114" t="s">
        <v>513</v>
      </c>
      <c r="H56" s="114">
        <v>18</v>
      </c>
      <c r="I56" s="140">
        <v>25</v>
      </c>
      <c r="J56" s="115">
        <v>-11</v>
      </c>
      <c r="K56" s="116">
        <v>-44</v>
      </c>
    </row>
    <row r="57" spans="1:11" ht="14.1" customHeight="1" x14ac:dyDescent="0.2">
      <c r="A57" s="306" t="s">
        <v>284</v>
      </c>
      <c r="B57" s="307" t="s">
        <v>285</v>
      </c>
      <c r="C57" s="308"/>
      <c r="D57" s="113">
        <v>0.71174377224199292</v>
      </c>
      <c r="E57" s="115">
        <v>12</v>
      </c>
      <c r="F57" s="114">
        <v>9</v>
      </c>
      <c r="G57" s="114">
        <v>21</v>
      </c>
      <c r="H57" s="114">
        <v>11</v>
      </c>
      <c r="I57" s="140" t="s">
        <v>513</v>
      </c>
      <c r="J57" s="115" t="s">
        <v>513</v>
      </c>
      <c r="K57" s="116" t="s">
        <v>513</v>
      </c>
    </row>
    <row r="58" spans="1:11" ht="14.1" customHeight="1" x14ac:dyDescent="0.2">
      <c r="A58" s="306">
        <v>73</v>
      </c>
      <c r="B58" s="307" t="s">
        <v>286</v>
      </c>
      <c r="C58" s="308"/>
      <c r="D58" s="113">
        <v>1.0676156583629892</v>
      </c>
      <c r="E58" s="115">
        <v>18</v>
      </c>
      <c r="F58" s="114">
        <v>9</v>
      </c>
      <c r="G58" s="114">
        <v>19</v>
      </c>
      <c r="H58" s="114">
        <v>8</v>
      </c>
      <c r="I58" s="140">
        <v>18</v>
      </c>
      <c r="J58" s="115">
        <v>0</v>
      </c>
      <c r="K58" s="116">
        <v>0</v>
      </c>
    </row>
    <row r="59" spans="1:11" ht="14.1" customHeight="1" x14ac:dyDescent="0.2">
      <c r="A59" s="306" t="s">
        <v>287</v>
      </c>
      <c r="B59" s="307" t="s">
        <v>288</v>
      </c>
      <c r="C59" s="308"/>
      <c r="D59" s="113">
        <v>0.83036773428232502</v>
      </c>
      <c r="E59" s="115">
        <v>14</v>
      </c>
      <c r="F59" s="114">
        <v>8</v>
      </c>
      <c r="G59" s="114">
        <v>15</v>
      </c>
      <c r="H59" s="114">
        <v>7</v>
      </c>
      <c r="I59" s="140">
        <v>16</v>
      </c>
      <c r="J59" s="115">
        <v>-2</v>
      </c>
      <c r="K59" s="116">
        <v>-12.5</v>
      </c>
    </row>
    <row r="60" spans="1:11" ht="14.1" customHeight="1" x14ac:dyDescent="0.2">
      <c r="A60" s="306">
        <v>81</v>
      </c>
      <c r="B60" s="307" t="s">
        <v>289</v>
      </c>
      <c r="C60" s="308"/>
      <c r="D60" s="113">
        <v>10.023724792408066</v>
      </c>
      <c r="E60" s="115">
        <v>169</v>
      </c>
      <c r="F60" s="114">
        <v>161</v>
      </c>
      <c r="G60" s="114">
        <v>141</v>
      </c>
      <c r="H60" s="114">
        <v>159</v>
      </c>
      <c r="I60" s="140">
        <v>142</v>
      </c>
      <c r="J60" s="115">
        <v>27</v>
      </c>
      <c r="K60" s="116">
        <v>19.014084507042252</v>
      </c>
    </row>
    <row r="61" spans="1:11" ht="14.1" customHeight="1" x14ac:dyDescent="0.2">
      <c r="A61" s="306" t="s">
        <v>290</v>
      </c>
      <c r="B61" s="307" t="s">
        <v>291</v>
      </c>
      <c r="C61" s="308"/>
      <c r="D61" s="113">
        <v>1.9572953736654803</v>
      </c>
      <c r="E61" s="115">
        <v>33</v>
      </c>
      <c r="F61" s="114">
        <v>22</v>
      </c>
      <c r="G61" s="114">
        <v>47</v>
      </c>
      <c r="H61" s="114">
        <v>38</v>
      </c>
      <c r="I61" s="140">
        <v>32</v>
      </c>
      <c r="J61" s="115">
        <v>1</v>
      </c>
      <c r="K61" s="116">
        <v>3.125</v>
      </c>
    </row>
    <row r="62" spans="1:11" ht="14.1" customHeight="1" x14ac:dyDescent="0.2">
      <c r="A62" s="306" t="s">
        <v>292</v>
      </c>
      <c r="B62" s="307" t="s">
        <v>293</v>
      </c>
      <c r="C62" s="308"/>
      <c r="D62" s="113">
        <v>5.2194543297746145</v>
      </c>
      <c r="E62" s="115">
        <v>88</v>
      </c>
      <c r="F62" s="114">
        <v>99</v>
      </c>
      <c r="G62" s="114">
        <v>60</v>
      </c>
      <c r="H62" s="114">
        <v>67</v>
      </c>
      <c r="I62" s="140">
        <v>65</v>
      </c>
      <c r="J62" s="115">
        <v>23</v>
      </c>
      <c r="K62" s="116">
        <v>35.384615384615387</v>
      </c>
    </row>
    <row r="63" spans="1:11" ht="14.1" customHeight="1" x14ac:dyDescent="0.2">
      <c r="A63" s="306"/>
      <c r="B63" s="307" t="s">
        <v>294</v>
      </c>
      <c r="C63" s="308"/>
      <c r="D63" s="113">
        <v>2.9655990510083039</v>
      </c>
      <c r="E63" s="115">
        <v>50</v>
      </c>
      <c r="F63" s="114">
        <v>68</v>
      </c>
      <c r="G63" s="114">
        <v>44</v>
      </c>
      <c r="H63" s="114">
        <v>59</v>
      </c>
      <c r="I63" s="140">
        <v>48</v>
      </c>
      <c r="J63" s="115">
        <v>2</v>
      </c>
      <c r="K63" s="116">
        <v>4.166666666666667</v>
      </c>
    </row>
    <row r="64" spans="1:11" ht="14.1" customHeight="1" x14ac:dyDescent="0.2">
      <c r="A64" s="306" t="s">
        <v>295</v>
      </c>
      <c r="B64" s="307" t="s">
        <v>296</v>
      </c>
      <c r="C64" s="308"/>
      <c r="D64" s="113">
        <v>1.0676156583629892</v>
      </c>
      <c r="E64" s="115">
        <v>18</v>
      </c>
      <c r="F64" s="114">
        <v>9</v>
      </c>
      <c r="G64" s="114">
        <v>8</v>
      </c>
      <c r="H64" s="114">
        <v>32</v>
      </c>
      <c r="I64" s="140">
        <v>26</v>
      </c>
      <c r="J64" s="115">
        <v>-8</v>
      </c>
      <c r="K64" s="116">
        <v>-30.76923076923077</v>
      </c>
    </row>
    <row r="65" spans="1:11" ht="14.1" customHeight="1" x14ac:dyDescent="0.2">
      <c r="A65" s="306" t="s">
        <v>297</v>
      </c>
      <c r="B65" s="307" t="s">
        <v>298</v>
      </c>
      <c r="C65" s="308"/>
      <c r="D65" s="113">
        <v>0.94899169632265723</v>
      </c>
      <c r="E65" s="115">
        <v>16</v>
      </c>
      <c r="F65" s="114">
        <v>8</v>
      </c>
      <c r="G65" s="114">
        <v>8</v>
      </c>
      <c r="H65" s="114">
        <v>13</v>
      </c>
      <c r="I65" s="140">
        <v>10</v>
      </c>
      <c r="J65" s="115">
        <v>6</v>
      </c>
      <c r="K65" s="116">
        <v>60</v>
      </c>
    </row>
    <row r="66" spans="1:11" ht="14.1" customHeight="1" x14ac:dyDescent="0.2">
      <c r="A66" s="306">
        <v>82</v>
      </c>
      <c r="B66" s="307" t="s">
        <v>299</v>
      </c>
      <c r="C66" s="308"/>
      <c r="D66" s="113">
        <v>3.3807829181494662</v>
      </c>
      <c r="E66" s="115">
        <v>57</v>
      </c>
      <c r="F66" s="114">
        <v>48</v>
      </c>
      <c r="G66" s="114">
        <v>96</v>
      </c>
      <c r="H66" s="114">
        <v>45</v>
      </c>
      <c r="I66" s="140">
        <v>56</v>
      </c>
      <c r="J66" s="115">
        <v>1</v>
      </c>
      <c r="K66" s="116">
        <v>1.7857142857142858</v>
      </c>
    </row>
    <row r="67" spans="1:11" ht="14.1" customHeight="1" x14ac:dyDescent="0.2">
      <c r="A67" s="306" t="s">
        <v>300</v>
      </c>
      <c r="B67" s="307" t="s">
        <v>301</v>
      </c>
      <c r="C67" s="308"/>
      <c r="D67" s="113">
        <v>2.0759193357058128</v>
      </c>
      <c r="E67" s="115">
        <v>35</v>
      </c>
      <c r="F67" s="114">
        <v>36</v>
      </c>
      <c r="G67" s="114">
        <v>72</v>
      </c>
      <c r="H67" s="114">
        <v>36</v>
      </c>
      <c r="I67" s="140">
        <v>42</v>
      </c>
      <c r="J67" s="115">
        <v>-7</v>
      </c>
      <c r="K67" s="116">
        <v>-16.666666666666668</v>
      </c>
    </row>
    <row r="68" spans="1:11" ht="14.1" customHeight="1" x14ac:dyDescent="0.2">
      <c r="A68" s="306" t="s">
        <v>302</v>
      </c>
      <c r="B68" s="307" t="s">
        <v>303</v>
      </c>
      <c r="C68" s="308"/>
      <c r="D68" s="113">
        <v>1.1269276393831553</v>
      </c>
      <c r="E68" s="115">
        <v>19</v>
      </c>
      <c r="F68" s="114">
        <v>5</v>
      </c>
      <c r="G68" s="114">
        <v>11</v>
      </c>
      <c r="H68" s="114">
        <v>9</v>
      </c>
      <c r="I68" s="140">
        <v>9</v>
      </c>
      <c r="J68" s="115">
        <v>10</v>
      </c>
      <c r="K68" s="116">
        <v>111.11111111111111</v>
      </c>
    </row>
    <row r="69" spans="1:11" ht="14.1" customHeight="1" x14ac:dyDescent="0.2">
      <c r="A69" s="306">
        <v>83</v>
      </c>
      <c r="B69" s="307" t="s">
        <v>304</v>
      </c>
      <c r="C69" s="308"/>
      <c r="D69" s="113">
        <v>4.68564650059312</v>
      </c>
      <c r="E69" s="115">
        <v>79</v>
      </c>
      <c r="F69" s="114">
        <v>44</v>
      </c>
      <c r="G69" s="114">
        <v>135</v>
      </c>
      <c r="H69" s="114">
        <v>46</v>
      </c>
      <c r="I69" s="140">
        <v>59</v>
      </c>
      <c r="J69" s="115">
        <v>20</v>
      </c>
      <c r="K69" s="116">
        <v>33.898305084745765</v>
      </c>
    </row>
    <row r="70" spans="1:11" ht="14.1" customHeight="1" x14ac:dyDescent="0.2">
      <c r="A70" s="306" t="s">
        <v>305</v>
      </c>
      <c r="B70" s="307" t="s">
        <v>306</v>
      </c>
      <c r="C70" s="308"/>
      <c r="D70" s="113">
        <v>3.9145907473309607</v>
      </c>
      <c r="E70" s="115">
        <v>66</v>
      </c>
      <c r="F70" s="114">
        <v>32</v>
      </c>
      <c r="G70" s="114">
        <v>121</v>
      </c>
      <c r="H70" s="114">
        <v>34</v>
      </c>
      <c r="I70" s="140">
        <v>47</v>
      </c>
      <c r="J70" s="115">
        <v>19</v>
      </c>
      <c r="K70" s="116">
        <v>40.425531914893618</v>
      </c>
    </row>
    <row r="71" spans="1:11" ht="14.1" customHeight="1" x14ac:dyDescent="0.2">
      <c r="A71" s="306"/>
      <c r="B71" s="307" t="s">
        <v>307</v>
      </c>
      <c r="C71" s="308"/>
      <c r="D71" s="113">
        <v>2.3131672597864767</v>
      </c>
      <c r="E71" s="115">
        <v>39</v>
      </c>
      <c r="F71" s="114">
        <v>23</v>
      </c>
      <c r="G71" s="114">
        <v>83</v>
      </c>
      <c r="H71" s="114">
        <v>24</v>
      </c>
      <c r="I71" s="140">
        <v>35</v>
      </c>
      <c r="J71" s="115">
        <v>4</v>
      </c>
      <c r="K71" s="116">
        <v>11.428571428571429</v>
      </c>
    </row>
    <row r="72" spans="1:11" ht="14.1" customHeight="1" x14ac:dyDescent="0.2">
      <c r="A72" s="306">
        <v>84</v>
      </c>
      <c r="B72" s="307" t="s">
        <v>308</v>
      </c>
      <c r="C72" s="308"/>
      <c r="D72" s="113">
        <v>0.41518386714116251</v>
      </c>
      <c r="E72" s="115">
        <v>7</v>
      </c>
      <c r="F72" s="114">
        <v>10</v>
      </c>
      <c r="G72" s="114">
        <v>26</v>
      </c>
      <c r="H72" s="114">
        <v>5</v>
      </c>
      <c r="I72" s="140">
        <v>6</v>
      </c>
      <c r="J72" s="115">
        <v>1</v>
      </c>
      <c r="K72" s="116">
        <v>16.666666666666668</v>
      </c>
    </row>
    <row r="73" spans="1:11" ht="14.1" customHeight="1" x14ac:dyDescent="0.2">
      <c r="A73" s="306" t="s">
        <v>309</v>
      </c>
      <c r="B73" s="307" t="s">
        <v>310</v>
      </c>
      <c r="C73" s="308"/>
      <c r="D73" s="113">
        <v>0.29655990510083036</v>
      </c>
      <c r="E73" s="115">
        <v>5</v>
      </c>
      <c r="F73" s="114" t="s">
        <v>513</v>
      </c>
      <c r="G73" s="114">
        <v>17</v>
      </c>
      <c r="H73" s="114" t="s">
        <v>513</v>
      </c>
      <c r="I73" s="140" t="s">
        <v>513</v>
      </c>
      <c r="J73" s="115" t="s">
        <v>513</v>
      </c>
      <c r="K73" s="116" t="s">
        <v>513</v>
      </c>
    </row>
    <row r="74" spans="1:11" ht="14.1" customHeight="1" x14ac:dyDescent="0.2">
      <c r="A74" s="306" t="s">
        <v>311</v>
      </c>
      <c r="B74" s="307" t="s">
        <v>312</v>
      </c>
      <c r="C74" s="308"/>
      <c r="D74" s="113" t="s">
        <v>513</v>
      </c>
      <c r="E74" s="115" t="s">
        <v>513</v>
      </c>
      <c r="F74" s="114">
        <v>4</v>
      </c>
      <c r="G74" s="114">
        <v>5</v>
      </c>
      <c r="H74" s="114" t="s">
        <v>513</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v>0</v>
      </c>
      <c r="I76" s="140" t="s">
        <v>513</v>
      </c>
      <c r="J76" s="115" t="s">
        <v>513</v>
      </c>
      <c r="K76" s="116" t="s">
        <v>513</v>
      </c>
    </row>
    <row r="77" spans="1:11" ht="14.1" customHeight="1" x14ac:dyDescent="0.2">
      <c r="A77" s="306">
        <v>92</v>
      </c>
      <c r="B77" s="307" t="s">
        <v>316</v>
      </c>
      <c r="C77" s="308"/>
      <c r="D77" s="113">
        <v>0.53380782918149461</v>
      </c>
      <c r="E77" s="115">
        <v>9</v>
      </c>
      <c r="F77" s="114">
        <v>17</v>
      </c>
      <c r="G77" s="114">
        <v>21</v>
      </c>
      <c r="H77" s="114">
        <v>23</v>
      </c>
      <c r="I77" s="140">
        <v>17</v>
      </c>
      <c r="J77" s="115">
        <v>-8</v>
      </c>
      <c r="K77" s="116">
        <v>-47.058823529411768</v>
      </c>
    </row>
    <row r="78" spans="1:11" ht="14.1" customHeight="1" x14ac:dyDescent="0.2">
      <c r="A78" s="306">
        <v>93</v>
      </c>
      <c r="B78" s="307" t="s">
        <v>317</v>
      </c>
      <c r="C78" s="308"/>
      <c r="D78" s="113">
        <v>0.41518386714116251</v>
      </c>
      <c r="E78" s="115">
        <v>7</v>
      </c>
      <c r="F78" s="114" t="s">
        <v>513</v>
      </c>
      <c r="G78" s="114">
        <v>5</v>
      </c>
      <c r="H78" s="114">
        <v>3</v>
      </c>
      <c r="I78" s="140">
        <v>6</v>
      </c>
      <c r="J78" s="115">
        <v>1</v>
      </c>
      <c r="K78" s="116">
        <v>16.666666666666668</v>
      </c>
    </row>
    <row r="79" spans="1:11" ht="14.1" customHeight="1" x14ac:dyDescent="0.2">
      <c r="A79" s="306">
        <v>94</v>
      </c>
      <c r="B79" s="307" t="s">
        <v>318</v>
      </c>
      <c r="C79" s="308"/>
      <c r="D79" s="113" t="s">
        <v>513</v>
      </c>
      <c r="E79" s="115" t="s">
        <v>513</v>
      </c>
      <c r="F79" s="114" t="s">
        <v>513</v>
      </c>
      <c r="G79" s="114">
        <v>0</v>
      </c>
      <c r="H79" s="114">
        <v>0</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0.47449584816132861</v>
      </c>
      <c r="E81" s="143">
        <v>8</v>
      </c>
      <c r="F81" s="144">
        <v>13</v>
      </c>
      <c r="G81" s="144">
        <v>10</v>
      </c>
      <c r="H81" s="144">
        <v>7</v>
      </c>
      <c r="I81" s="145">
        <v>7</v>
      </c>
      <c r="J81" s="143">
        <v>1</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25484</v>
      </c>
      <c r="C10" s="114">
        <v>12828</v>
      </c>
      <c r="D10" s="114">
        <v>12656</v>
      </c>
      <c r="E10" s="114">
        <v>19034</v>
      </c>
      <c r="F10" s="114">
        <v>6041</v>
      </c>
      <c r="G10" s="114">
        <v>3201</v>
      </c>
      <c r="H10" s="114">
        <v>6653</v>
      </c>
      <c r="I10" s="115">
        <v>6076</v>
      </c>
      <c r="J10" s="114">
        <v>4311</v>
      </c>
      <c r="K10" s="114">
        <v>1765</v>
      </c>
      <c r="L10" s="423">
        <v>1863</v>
      </c>
      <c r="M10" s="424">
        <v>1742</v>
      </c>
    </row>
    <row r="11" spans="1:13" ht="11.1" customHeight="1" x14ac:dyDescent="0.2">
      <c r="A11" s="422" t="s">
        <v>387</v>
      </c>
      <c r="B11" s="115">
        <v>26028</v>
      </c>
      <c r="C11" s="114">
        <v>13188</v>
      </c>
      <c r="D11" s="114">
        <v>12840</v>
      </c>
      <c r="E11" s="114">
        <v>19523</v>
      </c>
      <c r="F11" s="114">
        <v>6097</v>
      </c>
      <c r="G11" s="114">
        <v>3159</v>
      </c>
      <c r="H11" s="114">
        <v>6873</v>
      </c>
      <c r="I11" s="115">
        <v>6230</v>
      </c>
      <c r="J11" s="114">
        <v>4328</v>
      </c>
      <c r="K11" s="114">
        <v>1902</v>
      </c>
      <c r="L11" s="423">
        <v>1531</v>
      </c>
      <c r="M11" s="424">
        <v>1056</v>
      </c>
    </row>
    <row r="12" spans="1:13" ht="11.1" customHeight="1" x14ac:dyDescent="0.2">
      <c r="A12" s="422" t="s">
        <v>388</v>
      </c>
      <c r="B12" s="115">
        <v>26433</v>
      </c>
      <c r="C12" s="114">
        <v>13384</v>
      </c>
      <c r="D12" s="114">
        <v>13049</v>
      </c>
      <c r="E12" s="114">
        <v>19914</v>
      </c>
      <c r="F12" s="114">
        <v>6103</v>
      </c>
      <c r="G12" s="114">
        <v>3421</v>
      </c>
      <c r="H12" s="114">
        <v>6969</v>
      </c>
      <c r="I12" s="115">
        <v>6314</v>
      </c>
      <c r="J12" s="114">
        <v>4340</v>
      </c>
      <c r="K12" s="114">
        <v>1974</v>
      </c>
      <c r="L12" s="423">
        <v>2061</v>
      </c>
      <c r="M12" s="424">
        <v>1760</v>
      </c>
    </row>
    <row r="13" spans="1:13" s="110" customFormat="1" ht="11.1" customHeight="1" x14ac:dyDescent="0.2">
      <c r="A13" s="422" t="s">
        <v>389</v>
      </c>
      <c r="B13" s="115">
        <v>26480</v>
      </c>
      <c r="C13" s="114">
        <v>13339</v>
      </c>
      <c r="D13" s="114">
        <v>13141</v>
      </c>
      <c r="E13" s="114">
        <v>19991</v>
      </c>
      <c r="F13" s="114">
        <v>6073</v>
      </c>
      <c r="G13" s="114">
        <v>3362</v>
      </c>
      <c r="H13" s="114">
        <v>7105</v>
      </c>
      <c r="I13" s="115">
        <v>6067</v>
      </c>
      <c r="J13" s="114">
        <v>4149</v>
      </c>
      <c r="K13" s="114">
        <v>1918</v>
      </c>
      <c r="L13" s="423">
        <v>1371</v>
      </c>
      <c r="M13" s="424">
        <v>1396</v>
      </c>
    </row>
    <row r="14" spans="1:13" ht="15" customHeight="1" x14ac:dyDescent="0.2">
      <c r="A14" s="422" t="s">
        <v>390</v>
      </c>
      <c r="B14" s="115">
        <v>26755</v>
      </c>
      <c r="C14" s="114">
        <v>13516</v>
      </c>
      <c r="D14" s="114">
        <v>13239</v>
      </c>
      <c r="E14" s="114">
        <v>19407</v>
      </c>
      <c r="F14" s="114">
        <v>6958</v>
      </c>
      <c r="G14" s="114">
        <v>3345</v>
      </c>
      <c r="H14" s="114">
        <v>7326</v>
      </c>
      <c r="I14" s="115">
        <v>5975</v>
      </c>
      <c r="J14" s="114">
        <v>4116</v>
      </c>
      <c r="K14" s="114">
        <v>1859</v>
      </c>
      <c r="L14" s="423">
        <v>1688</v>
      </c>
      <c r="M14" s="424">
        <v>1443</v>
      </c>
    </row>
    <row r="15" spans="1:13" ht="11.1" customHeight="1" x14ac:dyDescent="0.2">
      <c r="A15" s="422" t="s">
        <v>387</v>
      </c>
      <c r="B15" s="115">
        <v>27062</v>
      </c>
      <c r="C15" s="114">
        <v>13714</v>
      </c>
      <c r="D15" s="114">
        <v>13348</v>
      </c>
      <c r="E15" s="114">
        <v>19597</v>
      </c>
      <c r="F15" s="114">
        <v>7083</v>
      </c>
      <c r="G15" s="114">
        <v>3327</v>
      </c>
      <c r="H15" s="114">
        <v>7551</v>
      </c>
      <c r="I15" s="115">
        <v>6117</v>
      </c>
      <c r="J15" s="114">
        <v>4179</v>
      </c>
      <c r="K15" s="114">
        <v>1938</v>
      </c>
      <c r="L15" s="423">
        <v>1800</v>
      </c>
      <c r="M15" s="424">
        <v>1521</v>
      </c>
    </row>
    <row r="16" spans="1:13" ht="11.1" customHeight="1" x14ac:dyDescent="0.2">
      <c r="A16" s="422" t="s">
        <v>388</v>
      </c>
      <c r="B16" s="115">
        <v>27711</v>
      </c>
      <c r="C16" s="114">
        <v>14070</v>
      </c>
      <c r="D16" s="114">
        <v>13641</v>
      </c>
      <c r="E16" s="114">
        <v>20128</v>
      </c>
      <c r="F16" s="114">
        <v>7204</v>
      </c>
      <c r="G16" s="114">
        <v>3634</v>
      </c>
      <c r="H16" s="114">
        <v>7745</v>
      </c>
      <c r="I16" s="115">
        <v>6115</v>
      </c>
      <c r="J16" s="114">
        <v>4110</v>
      </c>
      <c r="K16" s="114">
        <v>2005</v>
      </c>
      <c r="L16" s="423">
        <v>2264</v>
      </c>
      <c r="M16" s="424">
        <v>1709</v>
      </c>
    </row>
    <row r="17" spans="1:13" s="110" customFormat="1" ht="11.1" customHeight="1" x14ac:dyDescent="0.2">
      <c r="A17" s="422" t="s">
        <v>389</v>
      </c>
      <c r="B17" s="115">
        <v>27584</v>
      </c>
      <c r="C17" s="114">
        <v>13884</v>
      </c>
      <c r="D17" s="114">
        <v>13700</v>
      </c>
      <c r="E17" s="114">
        <v>20303</v>
      </c>
      <c r="F17" s="114">
        <v>7267</v>
      </c>
      <c r="G17" s="114">
        <v>3512</v>
      </c>
      <c r="H17" s="114">
        <v>7807</v>
      </c>
      <c r="I17" s="115">
        <v>5963</v>
      </c>
      <c r="J17" s="114">
        <v>4006</v>
      </c>
      <c r="K17" s="114">
        <v>1957</v>
      </c>
      <c r="L17" s="423">
        <v>1320</v>
      </c>
      <c r="M17" s="424">
        <v>1460</v>
      </c>
    </row>
    <row r="18" spans="1:13" ht="15" customHeight="1" x14ac:dyDescent="0.2">
      <c r="A18" s="422" t="s">
        <v>391</v>
      </c>
      <c r="B18" s="115">
        <v>27601</v>
      </c>
      <c r="C18" s="114">
        <v>13884</v>
      </c>
      <c r="D18" s="114">
        <v>13717</v>
      </c>
      <c r="E18" s="114">
        <v>20120</v>
      </c>
      <c r="F18" s="114">
        <v>7467</v>
      </c>
      <c r="G18" s="114">
        <v>3403</v>
      </c>
      <c r="H18" s="114">
        <v>7934</v>
      </c>
      <c r="I18" s="115">
        <v>5868</v>
      </c>
      <c r="J18" s="114">
        <v>3906</v>
      </c>
      <c r="K18" s="114">
        <v>1962</v>
      </c>
      <c r="L18" s="423">
        <v>1888</v>
      </c>
      <c r="M18" s="424">
        <v>1898</v>
      </c>
    </row>
    <row r="19" spans="1:13" ht="11.1" customHeight="1" x14ac:dyDescent="0.2">
      <c r="A19" s="422" t="s">
        <v>387</v>
      </c>
      <c r="B19" s="115">
        <v>27570</v>
      </c>
      <c r="C19" s="114">
        <v>13944</v>
      </c>
      <c r="D19" s="114">
        <v>13626</v>
      </c>
      <c r="E19" s="114">
        <v>20076</v>
      </c>
      <c r="F19" s="114">
        <v>7481</v>
      </c>
      <c r="G19" s="114">
        <v>3283</v>
      </c>
      <c r="H19" s="114">
        <v>8066</v>
      </c>
      <c r="I19" s="115">
        <v>5958</v>
      </c>
      <c r="J19" s="114">
        <v>3948</v>
      </c>
      <c r="K19" s="114">
        <v>2010</v>
      </c>
      <c r="L19" s="423">
        <v>1188</v>
      </c>
      <c r="M19" s="424">
        <v>1239</v>
      </c>
    </row>
    <row r="20" spans="1:13" ht="11.1" customHeight="1" x14ac:dyDescent="0.2">
      <c r="A20" s="422" t="s">
        <v>388</v>
      </c>
      <c r="B20" s="115">
        <v>27874</v>
      </c>
      <c r="C20" s="114">
        <v>14159</v>
      </c>
      <c r="D20" s="114">
        <v>13715</v>
      </c>
      <c r="E20" s="114">
        <v>20324</v>
      </c>
      <c r="F20" s="114">
        <v>7511</v>
      </c>
      <c r="G20" s="114">
        <v>3515</v>
      </c>
      <c r="H20" s="114">
        <v>8176</v>
      </c>
      <c r="I20" s="115">
        <v>6008</v>
      </c>
      <c r="J20" s="114">
        <v>3940</v>
      </c>
      <c r="K20" s="114">
        <v>2068</v>
      </c>
      <c r="L20" s="423">
        <v>1957</v>
      </c>
      <c r="M20" s="424">
        <v>1729</v>
      </c>
    </row>
    <row r="21" spans="1:13" s="110" customFormat="1" ht="11.1" customHeight="1" x14ac:dyDescent="0.2">
      <c r="A21" s="422" t="s">
        <v>389</v>
      </c>
      <c r="B21" s="115">
        <v>27748</v>
      </c>
      <c r="C21" s="114">
        <v>13917</v>
      </c>
      <c r="D21" s="114">
        <v>13831</v>
      </c>
      <c r="E21" s="114">
        <v>20139</v>
      </c>
      <c r="F21" s="114">
        <v>7606</v>
      </c>
      <c r="G21" s="114">
        <v>3452</v>
      </c>
      <c r="H21" s="114">
        <v>8219</v>
      </c>
      <c r="I21" s="115">
        <v>5946</v>
      </c>
      <c r="J21" s="114">
        <v>3906</v>
      </c>
      <c r="K21" s="114">
        <v>2040</v>
      </c>
      <c r="L21" s="423">
        <v>1357</v>
      </c>
      <c r="M21" s="424">
        <v>1501</v>
      </c>
    </row>
    <row r="22" spans="1:13" ht="15" customHeight="1" x14ac:dyDescent="0.2">
      <c r="A22" s="422" t="s">
        <v>392</v>
      </c>
      <c r="B22" s="115">
        <v>27566</v>
      </c>
      <c r="C22" s="114">
        <v>13851</v>
      </c>
      <c r="D22" s="114">
        <v>13715</v>
      </c>
      <c r="E22" s="114">
        <v>20046</v>
      </c>
      <c r="F22" s="114">
        <v>7492</v>
      </c>
      <c r="G22" s="114">
        <v>3321</v>
      </c>
      <c r="H22" s="114">
        <v>8301</v>
      </c>
      <c r="I22" s="115">
        <v>5813</v>
      </c>
      <c r="J22" s="114">
        <v>3846</v>
      </c>
      <c r="K22" s="114">
        <v>1967</v>
      </c>
      <c r="L22" s="423">
        <v>1318</v>
      </c>
      <c r="M22" s="424">
        <v>1517</v>
      </c>
    </row>
    <row r="23" spans="1:13" ht="11.1" customHeight="1" x14ac:dyDescent="0.2">
      <c r="A23" s="422" t="s">
        <v>387</v>
      </c>
      <c r="B23" s="115">
        <v>27584</v>
      </c>
      <c r="C23" s="114">
        <v>13987</v>
      </c>
      <c r="D23" s="114">
        <v>13597</v>
      </c>
      <c r="E23" s="114">
        <v>20042</v>
      </c>
      <c r="F23" s="114">
        <v>7508</v>
      </c>
      <c r="G23" s="114">
        <v>3195</v>
      </c>
      <c r="H23" s="114">
        <v>8447</v>
      </c>
      <c r="I23" s="115">
        <v>6004</v>
      </c>
      <c r="J23" s="114">
        <v>3961</v>
      </c>
      <c r="K23" s="114">
        <v>2043</v>
      </c>
      <c r="L23" s="423">
        <v>1273</v>
      </c>
      <c r="M23" s="424">
        <v>1423</v>
      </c>
    </row>
    <row r="24" spans="1:13" ht="11.1" customHeight="1" x14ac:dyDescent="0.2">
      <c r="A24" s="422" t="s">
        <v>388</v>
      </c>
      <c r="B24" s="115">
        <v>27899</v>
      </c>
      <c r="C24" s="114">
        <v>14175</v>
      </c>
      <c r="D24" s="114">
        <v>13724</v>
      </c>
      <c r="E24" s="114">
        <v>19872</v>
      </c>
      <c r="F24" s="114">
        <v>7610</v>
      </c>
      <c r="G24" s="114">
        <v>3428</v>
      </c>
      <c r="H24" s="114">
        <v>8543</v>
      </c>
      <c r="I24" s="115">
        <v>6011</v>
      </c>
      <c r="J24" s="114">
        <v>3894</v>
      </c>
      <c r="K24" s="114">
        <v>2117</v>
      </c>
      <c r="L24" s="423">
        <v>1928</v>
      </c>
      <c r="M24" s="424">
        <v>1692</v>
      </c>
    </row>
    <row r="25" spans="1:13" s="110" customFormat="1" ht="11.1" customHeight="1" x14ac:dyDescent="0.2">
      <c r="A25" s="422" t="s">
        <v>389</v>
      </c>
      <c r="B25" s="115">
        <v>27626</v>
      </c>
      <c r="C25" s="114">
        <v>13963</v>
      </c>
      <c r="D25" s="114">
        <v>13663</v>
      </c>
      <c r="E25" s="114">
        <v>19669</v>
      </c>
      <c r="F25" s="114">
        <v>7544</v>
      </c>
      <c r="G25" s="114">
        <v>3376</v>
      </c>
      <c r="H25" s="114">
        <v>8603</v>
      </c>
      <c r="I25" s="115">
        <v>5904</v>
      </c>
      <c r="J25" s="114">
        <v>3845</v>
      </c>
      <c r="K25" s="114">
        <v>2059</v>
      </c>
      <c r="L25" s="423">
        <v>1057</v>
      </c>
      <c r="M25" s="424">
        <v>1336</v>
      </c>
    </row>
    <row r="26" spans="1:13" ht="15" customHeight="1" x14ac:dyDescent="0.2">
      <c r="A26" s="422" t="s">
        <v>393</v>
      </c>
      <c r="B26" s="115">
        <v>27570</v>
      </c>
      <c r="C26" s="114">
        <v>13952</v>
      </c>
      <c r="D26" s="114">
        <v>13618</v>
      </c>
      <c r="E26" s="114">
        <v>19640</v>
      </c>
      <c r="F26" s="114">
        <v>7518</v>
      </c>
      <c r="G26" s="114">
        <v>3261</v>
      </c>
      <c r="H26" s="114">
        <v>8731</v>
      </c>
      <c r="I26" s="115">
        <v>5896</v>
      </c>
      <c r="J26" s="114">
        <v>3829</v>
      </c>
      <c r="K26" s="114">
        <v>2067</v>
      </c>
      <c r="L26" s="423">
        <v>1611</v>
      </c>
      <c r="M26" s="424">
        <v>1691</v>
      </c>
    </row>
    <row r="27" spans="1:13" ht="11.1" customHeight="1" x14ac:dyDescent="0.2">
      <c r="A27" s="422" t="s">
        <v>387</v>
      </c>
      <c r="B27" s="115">
        <v>27625</v>
      </c>
      <c r="C27" s="114">
        <v>14015</v>
      </c>
      <c r="D27" s="114">
        <v>13610</v>
      </c>
      <c r="E27" s="114">
        <v>19657</v>
      </c>
      <c r="F27" s="114">
        <v>7566</v>
      </c>
      <c r="G27" s="114">
        <v>3194</v>
      </c>
      <c r="H27" s="114">
        <v>8962</v>
      </c>
      <c r="I27" s="115">
        <v>5979</v>
      </c>
      <c r="J27" s="114">
        <v>3881</v>
      </c>
      <c r="K27" s="114">
        <v>2098</v>
      </c>
      <c r="L27" s="423">
        <v>3305</v>
      </c>
      <c r="M27" s="424">
        <v>3271</v>
      </c>
    </row>
    <row r="28" spans="1:13" ht="11.1" customHeight="1" x14ac:dyDescent="0.2">
      <c r="A28" s="422" t="s">
        <v>388</v>
      </c>
      <c r="B28" s="115">
        <v>27730</v>
      </c>
      <c r="C28" s="114">
        <v>14075</v>
      </c>
      <c r="D28" s="114">
        <v>13655</v>
      </c>
      <c r="E28" s="114">
        <v>19710</v>
      </c>
      <c r="F28" s="114">
        <v>7633</v>
      </c>
      <c r="G28" s="114">
        <v>3325</v>
      </c>
      <c r="H28" s="114">
        <v>9059</v>
      </c>
      <c r="I28" s="115">
        <v>6060</v>
      </c>
      <c r="J28" s="114">
        <v>3924</v>
      </c>
      <c r="K28" s="114">
        <v>2136</v>
      </c>
      <c r="L28" s="423">
        <v>1880</v>
      </c>
      <c r="M28" s="424">
        <v>1829</v>
      </c>
    </row>
    <row r="29" spans="1:13" s="110" customFormat="1" ht="11.1" customHeight="1" x14ac:dyDescent="0.2">
      <c r="A29" s="422" t="s">
        <v>389</v>
      </c>
      <c r="B29" s="115">
        <v>27486</v>
      </c>
      <c r="C29" s="114">
        <v>13846</v>
      </c>
      <c r="D29" s="114">
        <v>13640</v>
      </c>
      <c r="E29" s="114">
        <v>19825</v>
      </c>
      <c r="F29" s="114">
        <v>7651</v>
      </c>
      <c r="G29" s="114">
        <v>3229</v>
      </c>
      <c r="H29" s="114">
        <v>9091</v>
      </c>
      <c r="I29" s="115">
        <v>6013</v>
      </c>
      <c r="J29" s="114">
        <v>3892</v>
      </c>
      <c r="K29" s="114">
        <v>2121</v>
      </c>
      <c r="L29" s="423">
        <v>1111</v>
      </c>
      <c r="M29" s="424">
        <v>1296</v>
      </c>
    </row>
    <row r="30" spans="1:13" ht="15" customHeight="1" x14ac:dyDescent="0.2">
      <c r="A30" s="422" t="s">
        <v>394</v>
      </c>
      <c r="B30" s="115">
        <v>27442</v>
      </c>
      <c r="C30" s="114">
        <v>13823</v>
      </c>
      <c r="D30" s="114">
        <v>13619</v>
      </c>
      <c r="E30" s="114">
        <v>19735</v>
      </c>
      <c r="F30" s="114">
        <v>7701</v>
      </c>
      <c r="G30" s="114">
        <v>3136</v>
      </c>
      <c r="H30" s="114">
        <v>9186</v>
      </c>
      <c r="I30" s="115">
        <v>5750</v>
      </c>
      <c r="J30" s="114">
        <v>3647</v>
      </c>
      <c r="K30" s="114">
        <v>2103</v>
      </c>
      <c r="L30" s="423">
        <v>3624</v>
      </c>
      <c r="M30" s="424">
        <v>3712</v>
      </c>
    </row>
    <row r="31" spans="1:13" ht="11.1" customHeight="1" x14ac:dyDescent="0.2">
      <c r="A31" s="422" t="s">
        <v>387</v>
      </c>
      <c r="B31" s="115">
        <v>27573</v>
      </c>
      <c r="C31" s="114">
        <v>13956</v>
      </c>
      <c r="D31" s="114">
        <v>13617</v>
      </c>
      <c r="E31" s="114">
        <v>19800</v>
      </c>
      <c r="F31" s="114">
        <v>7768</v>
      </c>
      <c r="G31" s="114">
        <v>3048</v>
      </c>
      <c r="H31" s="114">
        <v>9353</v>
      </c>
      <c r="I31" s="115">
        <v>5813</v>
      </c>
      <c r="J31" s="114">
        <v>3640</v>
      </c>
      <c r="K31" s="114">
        <v>2173</v>
      </c>
      <c r="L31" s="423">
        <v>1260</v>
      </c>
      <c r="M31" s="424">
        <v>1146</v>
      </c>
    </row>
    <row r="32" spans="1:13" ht="11.1" customHeight="1" x14ac:dyDescent="0.2">
      <c r="A32" s="422" t="s">
        <v>388</v>
      </c>
      <c r="B32" s="115">
        <v>27747</v>
      </c>
      <c r="C32" s="114">
        <v>14073</v>
      </c>
      <c r="D32" s="114">
        <v>13674</v>
      </c>
      <c r="E32" s="114">
        <v>19845</v>
      </c>
      <c r="F32" s="114">
        <v>7898</v>
      </c>
      <c r="G32" s="114">
        <v>3254</v>
      </c>
      <c r="H32" s="114">
        <v>9433</v>
      </c>
      <c r="I32" s="115">
        <v>5836</v>
      </c>
      <c r="J32" s="114">
        <v>3620</v>
      </c>
      <c r="K32" s="114">
        <v>2216</v>
      </c>
      <c r="L32" s="423">
        <v>2053</v>
      </c>
      <c r="M32" s="424">
        <v>1962</v>
      </c>
    </row>
    <row r="33" spans="1:13" s="110" customFormat="1" ht="11.1" customHeight="1" x14ac:dyDescent="0.2">
      <c r="A33" s="422" t="s">
        <v>389</v>
      </c>
      <c r="B33" s="115">
        <v>27560</v>
      </c>
      <c r="C33" s="114">
        <v>13846</v>
      </c>
      <c r="D33" s="114">
        <v>13714</v>
      </c>
      <c r="E33" s="114">
        <v>19623</v>
      </c>
      <c r="F33" s="114">
        <v>7933</v>
      </c>
      <c r="G33" s="114">
        <v>3173</v>
      </c>
      <c r="H33" s="114">
        <v>9459</v>
      </c>
      <c r="I33" s="115">
        <v>5761</v>
      </c>
      <c r="J33" s="114">
        <v>3564</v>
      </c>
      <c r="K33" s="114">
        <v>2197</v>
      </c>
      <c r="L33" s="423">
        <v>1178</v>
      </c>
      <c r="M33" s="424">
        <v>1354</v>
      </c>
    </row>
    <row r="34" spans="1:13" ht="15" customHeight="1" x14ac:dyDescent="0.2">
      <c r="A34" s="422" t="s">
        <v>395</v>
      </c>
      <c r="B34" s="115">
        <v>27598</v>
      </c>
      <c r="C34" s="114">
        <v>13928</v>
      </c>
      <c r="D34" s="114">
        <v>13670</v>
      </c>
      <c r="E34" s="114">
        <v>19646</v>
      </c>
      <c r="F34" s="114">
        <v>7952</v>
      </c>
      <c r="G34" s="114">
        <v>3074</v>
      </c>
      <c r="H34" s="114">
        <v>9548</v>
      </c>
      <c r="I34" s="115">
        <v>5700</v>
      </c>
      <c r="J34" s="114">
        <v>3529</v>
      </c>
      <c r="K34" s="114">
        <v>2171</v>
      </c>
      <c r="L34" s="423">
        <v>1394</v>
      </c>
      <c r="M34" s="424">
        <v>1381</v>
      </c>
    </row>
    <row r="35" spans="1:13" ht="11.1" customHeight="1" x14ac:dyDescent="0.2">
      <c r="A35" s="422" t="s">
        <v>387</v>
      </c>
      <c r="B35" s="115">
        <v>27696</v>
      </c>
      <c r="C35" s="114">
        <v>14029</v>
      </c>
      <c r="D35" s="114">
        <v>13667</v>
      </c>
      <c r="E35" s="114">
        <v>19687</v>
      </c>
      <c r="F35" s="114">
        <v>8009</v>
      </c>
      <c r="G35" s="114">
        <v>2986</v>
      </c>
      <c r="H35" s="114">
        <v>9725</v>
      </c>
      <c r="I35" s="115">
        <v>5870</v>
      </c>
      <c r="J35" s="114">
        <v>3631</v>
      </c>
      <c r="K35" s="114">
        <v>2239</v>
      </c>
      <c r="L35" s="423">
        <v>1114</v>
      </c>
      <c r="M35" s="424">
        <v>1104</v>
      </c>
    </row>
    <row r="36" spans="1:13" ht="11.1" customHeight="1" x14ac:dyDescent="0.2">
      <c r="A36" s="422" t="s">
        <v>388</v>
      </c>
      <c r="B36" s="115">
        <v>27981</v>
      </c>
      <c r="C36" s="114">
        <v>14218</v>
      </c>
      <c r="D36" s="114">
        <v>13763</v>
      </c>
      <c r="E36" s="114">
        <v>19855</v>
      </c>
      <c r="F36" s="114">
        <v>8126</v>
      </c>
      <c r="G36" s="114">
        <v>3188</v>
      </c>
      <c r="H36" s="114">
        <v>9782</v>
      </c>
      <c r="I36" s="115">
        <v>5844</v>
      </c>
      <c r="J36" s="114">
        <v>3559</v>
      </c>
      <c r="K36" s="114">
        <v>2285</v>
      </c>
      <c r="L36" s="423">
        <v>2327</v>
      </c>
      <c r="M36" s="424">
        <v>2122</v>
      </c>
    </row>
    <row r="37" spans="1:13" s="110" customFormat="1" ht="11.1" customHeight="1" x14ac:dyDescent="0.2">
      <c r="A37" s="422" t="s">
        <v>389</v>
      </c>
      <c r="B37" s="115">
        <v>27741</v>
      </c>
      <c r="C37" s="114">
        <v>14053</v>
      </c>
      <c r="D37" s="114">
        <v>13688</v>
      </c>
      <c r="E37" s="114">
        <v>19629</v>
      </c>
      <c r="F37" s="114">
        <v>8112</v>
      </c>
      <c r="G37" s="114">
        <v>3078</v>
      </c>
      <c r="H37" s="114">
        <v>9810</v>
      </c>
      <c r="I37" s="115">
        <v>5732</v>
      </c>
      <c r="J37" s="114">
        <v>3492</v>
      </c>
      <c r="K37" s="114">
        <v>2240</v>
      </c>
      <c r="L37" s="423">
        <v>1037</v>
      </c>
      <c r="M37" s="424">
        <v>1278</v>
      </c>
    </row>
    <row r="38" spans="1:13" ht="15" customHeight="1" x14ac:dyDescent="0.2">
      <c r="A38" s="425" t="s">
        <v>396</v>
      </c>
      <c r="B38" s="115">
        <v>28010</v>
      </c>
      <c r="C38" s="114">
        <v>14209</v>
      </c>
      <c r="D38" s="114">
        <v>13801</v>
      </c>
      <c r="E38" s="114">
        <v>19770</v>
      </c>
      <c r="F38" s="114">
        <v>8240</v>
      </c>
      <c r="G38" s="114">
        <v>3020</v>
      </c>
      <c r="H38" s="114">
        <v>9949</v>
      </c>
      <c r="I38" s="115">
        <v>5597</v>
      </c>
      <c r="J38" s="114">
        <v>3390</v>
      </c>
      <c r="K38" s="114">
        <v>2207</v>
      </c>
      <c r="L38" s="423">
        <v>1857</v>
      </c>
      <c r="M38" s="424">
        <v>1594</v>
      </c>
    </row>
    <row r="39" spans="1:13" ht="11.1" customHeight="1" x14ac:dyDescent="0.2">
      <c r="A39" s="422" t="s">
        <v>387</v>
      </c>
      <c r="B39" s="115">
        <v>28274</v>
      </c>
      <c r="C39" s="114">
        <v>14411</v>
      </c>
      <c r="D39" s="114">
        <v>13863</v>
      </c>
      <c r="E39" s="114">
        <v>19980</v>
      </c>
      <c r="F39" s="114">
        <v>8294</v>
      </c>
      <c r="G39" s="114">
        <v>3000</v>
      </c>
      <c r="H39" s="114">
        <v>10142</v>
      </c>
      <c r="I39" s="115">
        <v>5808</v>
      </c>
      <c r="J39" s="114">
        <v>3477</v>
      </c>
      <c r="K39" s="114">
        <v>2331</v>
      </c>
      <c r="L39" s="423">
        <v>1397</v>
      </c>
      <c r="M39" s="424">
        <v>1158</v>
      </c>
    </row>
    <row r="40" spans="1:13" ht="11.1" customHeight="1" x14ac:dyDescent="0.2">
      <c r="A40" s="425" t="s">
        <v>388</v>
      </c>
      <c r="B40" s="115">
        <v>28717</v>
      </c>
      <c r="C40" s="114">
        <v>14676</v>
      </c>
      <c r="D40" s="114">
        <v>14041</v>
      </c>
      <c r="E40" s="114">
        <v>20354</v>
      </c>
      <c r="F40" s="114">
        <v>8363</v>
      </c>
      <c r="G40" s="114">
        <v>3262</v>
      </c>
      <c r="H40" s="114">
        <v>10270</v>
      </c>
      <c r="I40" s="115">
        <v>5859</v>
      </c>
      <c r="J40" s="114">
        <v>3443</v>
      </c>
      <c r="K40" s="114">
        <v>2416</v>
      </c>
      <c r="L40" s="423">
        <v>2234</v>
      </c>
      <c r="M40" s="424">
        <v>1913</v>
      </c>
    </row>
    <row r="41" spans="1:13" s="110" customFormat="1" ht="11.1" customHeight="1" x14ac:dyDescent="0.2">
      <c r="A41" s="422" t="s">
        <v>389</v>
      </c>
      <c r="B41" s="115">
        <v>28495</v>
      </c>
      <c r="C41" s="114">
        <v>14494</v>
      </c>
      <c r="D41" s="114">
        <v>14001</v>
      </c>
      <c r="E41" s="114">
        <v>20166</v>
      </c>
      <c r="F41" s="114">
        <v>8329</v>
      </c>
      <c r="G41" s="114">
        <v>3166</v>
      </c>
      <c r="H41" s="114">
        <v>10281</v>
      </c>
      <c r="I41" s="115">
        <v>5931</v>
      </c>
      <c r="J41" s="114">
        <v>3459</v>
      </c>
      <c r="K41" s="114">
        <v>2472</v>
      </c>
      <c r="L41" s="423">
        <v>1194</v>
      </c>
      <c r="M41" s="424">
        <v>1430</v>
      </c>
    </row>
    <row r="42" spans="1:13" ht="15" customHeight="1" x14ac:dyDescent="0.2">
      <c r="A42" s="422" t="s">
        <v>397</v>
      </c>
      <c r="B42" s="115">
        <v>28548</v>
      </c>
      <c r="C42" s="114">
        <v>14555</v>
      </c>
      <c r="D42" s="114">
        <v>13993</v>
      </c>
      <c r="E42" s="114">
        <v>20207</v>
      </c>
      <c r="F42" s="114">
        <v>8341</v>
      </c>
      <c r="G42" s="114">
        <v>3102</v>
      </c>
      <c r="H42" s="114">
        <v>10388</v>
      </c>
      <c r="I42" s="115">
        <v>5895</v>
      </c>
      <c r="J42" s="114">
        <v>3434</v>
      </c>
      <c r="K42" s="114">
        <v>2461</v>
      </c>
      <c r="L42" s="423">
        <v>1664</v>
      </c>
      <c r="M42" s="424">
        <v>1655</v>
      </c>
    </row>
    <row r="43" spans="1:13" ht="11.1" customHeight="1" x14ac:dyDescent="0.2">
      <c r="A43" s="422" t="s">
        <v>387</v>
      </c>
      <c r="B43" s="115">
        <v>28712</v>
      </c>
      <c r="C43" s="114">
        <v>14700</v>
      </c>
      <c r="D43" s="114">
        <v>14012</v>
      </c>
      <c r="E43" s="114">
        <v>20312</v>
      </c>
      <c r="F43" s="114">
        <v>8400</v>
      </c>
      <c r="G43" s="114">
        <v>3070</v>
      </c>
      <c r="H43" s="114">
        <v>10519</v>
      </c>
      <c r="I43" s="115">
        <v>6106</v>
      </c>
      <c r="J43" s="114">
        <v>3514</v>
      </c>
      <c r="K43" s="114">
        <v>2592</v>
      </c>
      <c r="L43" s="423">
        <v>1366</v>
      </c>
      <c r="M43" s="424">
        <v>1236</v>
      </c>
    </row>
    <row r="44" spans="1:13" ht="11.1" customHeight="1" x14ac:dyDescent="0.2">
      <c r="A44" s="422" t="s">
        <v>388</v>
      </c>
      <c r="B44" s="115">
        <v>29028</v>
      </c>
      <c r="C44" s="114">
        <v>14886</v>
      </c>
      <c r="D44" s="114">
        <v>14142</v>
      </c>
      <c r="E44" s="114">
        <v>20524</v>
      </c>
      <c r="F44" s="114">
        <v>8504</v>
      </c>
      <c r="G44" s="114">
        <v>3292</v>
      </c>
      <c r="H44" s="114">
        <v>10575</v>
      </c>
      <c r="I44" s="115">
        <v>6126</v>
      </c>
      <c r="J44" s="114">
        <v>3463</v>
      </c>
      <c r="K44" s="114">
        <v>2663</v>
      </c>
      <c r="L44" s="423">
        <v>2134</v>
      </c>
      <c r="M44" s="424">
        <v>1953</v>
      </c>
    </row>
    <row r="45" spans="1:13" s="110" customFormat="1" ht="11.1" customHeight="1" x14ac:dyDescent="0.2">
      <c r="A45" s="422" t="s">
        <v>389</v>
      </c>
      <c r="B45" s="115">
        <v>28808</v>
      </c>
      <c r="C45" s="114">
        <v>14691</v>
      </c>
      <c r="D45" s="114">
        <v>14117</v>
      </c>
      <c r="E45" s="114">
        <v>20301</v>
      </c>
      <c r="F45" s="114">
        <v>8507</v>
      </c>
      <c r="G45" s="114">
        <v>3238</v>
      </c>
      <c r="H45" s="114">
        <v>10493</v>
      </c>
      <c r="I45" s="115">
        <v>6120</v>
      </c>
      <c r="J45" s="114">
        <v>3458</v>
      </c>
      <c r="K45" s="114">
        <v>2662</v>
      </c>
      <c r="L45" s="423">
        <v>1668</v>
      </c>
      <c r="M45" s="424">
        <v>1891</v>
      </c>
    </row>
    <row r="46" spans="1:13" ht="15" customHeight="1" x14ac:dyDescent="0.2">
      <c r="A46" s="422" t="s">
        <v>398</v>
      </c>
      <c r="B46" s="115">
        <v>28769</v>
      </c>
      <c r="C46" s="114">
        <v>14634</v>
      </c>
      <c r="D46" s="114">
        <v>14135</v>
      </c>
      <c r="E46" s="114">
        <v>20265</v>
      </c>
      <c r="F46" s="114">
        <v>8504</v>
      </c>
      <c r="G46" s="114">
        <v>3170</v>
      </c>
      <c r="H46" s="114">
        <v>10497</v>
      </c>
      <c r="I46" s="115">
        <v>6119</v>
      </c>
      <c r="J46" s="114">
        <v>3462</v>
      </c>
      <c r="K46" s="114">
        <v>2657</v>
      </c>
      <c r="L46" s="423">
        <v>1609</v>
      </c>
      <c r="M46" s="424">
        <v>1680</v>
      </c>
    </row>
    <row r="47" spans="1:13" ht="11.1" customHeight="1" x14ac:dyDescent="0.2">
      <c r="A47" s="422" t="s">
        <v>387</v>
      </c>
      <c r="B47" s="115">
        <v>28890</v>
      </c>
      <c r="C47" s="114">
        <v>14697</v>
      </c>
      <c r="D47" s="114">
        <v>14193</v>
      </c>
      <c r="E47" s="114">
        <v>20364</v>
      </c>
      <c r="F47" s="114">
        <v>8526</v>
      </c>
      <c r="G47" s="114">
        <v>3092</v>
      </c>
      <c r="H47" s="114">
        <v>10617</v>
      </c>
      <c r="I47" s="115">
        <v>6288</v>
      </c>
      <c r="J47" s="114">
        <v>3576</v>
      </c>
      <c r="K47" s="114">
        <v>2712</v>
      </c>
      <c r="L47" s="423">
        <v>1412</v>
      </c>
      <c r="M47" s="424">
        <v>1413</v>
      </c>
    </row>
    <row r="48" spans="1:13" ht="11.1" customHeight="1" x14ac:dyDescent="0.2">
      <c r="A48" s="422" t="s">
        <v>388</v>
      </c>
      <c r="B48" s="115">
        <v>29231</v>
      </c>
      <c r="C48" s="114">
        <v>14867</v>
      </c>
      <c r="D48" s="114">
        <v>14364</v>
      </c>
      <c r="E48" s="114">
        <v>20528</v>
      </c>
      <c r="F48" s="114">
        <v>8703</v>
      </c>
      <c r="G48" s="114">
        <v>3271</v>
      </c>
      <c r="H48" s="114">
        <v>10703</v>
      </c>
      <c r="I48" s="115">
        <v>6471</v>
      </c>
      <c r="J48" s="114">
        <v>3638</v>
      </c>
      <c r="K48" s="114">
        <v>2833</v>
      </c>
      <c r="L48" s="423">
        <v>2147</v>
      </c>
      <c r="M48" s="424">
        <v>2048</v>
      </c>
    </row>
    <row r="49" spans="1:17" s="110" customFormat="1" ht="11.1" customHeight="1" x14ac:dyDescent="0.2">
      <c r="A49" s="422" t="s">
        <v>389</v>
      </c>
      <c r="B49" s="115">
        <v>29135</v>
      </c>
      <c r="C49" s="114">
        <v>14784</v>
      </c>
      <c r="D49" s="114">
        <v>14351</v>
      </c>
      <c r="E49" s="114">
        <v>20417</v>
      </c>
      <c r="F49" s="114">
        <v>8718</v>
      </c>
      <c r="G49" s="114">
        <v>3233</v>
      </c>
      <c r="H49" s="114">
        <v>10712</v>
      </c>
      <c r="I49" s="115">
        <v>6463</v>
      </c>
      <c r="J49" s="114">
        <v>3613</v>
      </c>
      <c r="K49" s="114">
        <v>2850</v>
      </c>
      <c r="L49" s="423">
        <v>1279</v>
      </c>
      <c r="M49" s="424">
        <v>1413</v>
      </c>
    </row>
    <row r="50" spans="1:17" ht="15" customHeight="1" x14ac:dyDescent="0.2">
      <c r="A50" s="422" t="s">
        <v>399</v>
      </c>
      <c r="B50" s="143">
        <v>28886</v>
      </c>
      <c r="C50" s="144">
        <v>14638</v>
      </c>
      <c r="D50" s="144">
        <v>14248</v>
      </c>
      <c r="E50" s="144">
        <v>20207</v>
      </c>
      <c r="F50" s="144">
        <v>8679</v>
      </c>
      <c r="G50" s="144">
        <v>3132</v>
      </c>
      <c r="H50" s="144">
        <v>10638</v>
      </c>
      <c r="I50" s="143">
        <v>6229</v>
      </c>
      <c r="J50" s="144">
        <v>3471</v>
      </c>
      <c r="K50" s="144">
        <v>2758</v>
      </c>
      <c r="L50" s="426">
        <v>1518</v>
      </c>
      <c r="M50" s="427">
        <v>1686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0.40668775417984637</v>
      </c>
      <c r="C6" s="480">
        <f>'Tabelle 3.3'!J11</f>
        <v>1.7976793593724465</v>
      </c>
      <c r="D6" s="481">
        <f t="shared" ref="D6:E9" si="0">IF(OR(AND(B6&gt;=-50,B6&lt;=50),ISNUMBER(B6)=FALSE),B6,"")</f>
        <v>0.40668775417984637</v>
      </c>
      <c r="E6" s="481">
        <f t="shared" si="0"/>
        <v>1.7976793593724465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0.40668775417984637</v>
      </c>
      <c r="C14" s="480">
        <f>'Tabelle 3.3'!J11</f>
        <v>1.7976793593724465</v>
      </c>
      <c r="D14" s="481">
        <f>IF(OR(AND(B14&gt;=-50,B14&lt;=50),ISNUMBER(B14)=FALSE),B14,"")</f>
        <v>0.40668775417984637</v>
      </c>
      <c r="E14" s="481">
        <f>IF(OR(AND(C14&gt;=-50,C14&lt;=50),ISNUMBER(C14)=FALSE),C14,"")</f>
        <v>1.7976793593724465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-6.2396282774643215</v>
      </c>
      <c r="C17" s="480">
        <f>'Tabelle 3.3'!J14</f>
        <v>-6.9730586370839935</v>
      </c>
      <c r="D17" s="481">
        <f t="shared" si="3"/>
        <v>-6.2396282774643215</v>
      </c>
      <c r="E17" s="481">
        <f t="shared" si="3"/>
        <v>-6.9730586370839935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-13.268465280849181</v>
      </c>
      <c r="C18" s="480">
        <f>'Tabelle 3.3'!J15</f>
        <v>-11.027568922305765</v>
      </c>
      <c r="D18" s="481">
        <f t="shared" si="3"/>
        <v>-13.268465280849181</v>
      </c>
      <c r="E18" s="481">
        <f t="shared" si="3"/>
        <v>-11.027568922305765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0.83873427373236753</v>
      </c>
      <c r="C19" s="480">
        <f>'Tabelle 3.3'!J16</f>
        <v>0</v>
      </c>
      <c r="D19" s="481">
        <f t="shared" si="3"/>
        <v>0.83873427373236753</v>
      </c>
      <c r="E19" s="481">
        <f t="shared" si="3"/>
        <v>0</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-6.8832731648616123</v>
      </c>
      <c r="C20" s="480">
        <f>'Tabelle 3.3'!J17</f>
        <v>0</v>
      </c>
      <c r="D20" s="481">
        <f t="shared" si="3"/>
        <v>-6.8832731648616123</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9.1642651296829971</v>
      </c>
      <c r="C21" s="480" t="str">
        <f>'Tabelle 3.3'!J18</f>
        <v>*</v>
      </c>
      <c r="D21" s="481">
        <f t="shared" si="3"/>
        <v>9.1642651296829971</v>
      </c>
      <c r="E21" s="481" t="str">
        <f t="shared" si="3"/>
        <v>*</v>
      </c>
      <c r="F21" s="476" t="str">
        <f t="shared" si="4"/>
        <v/>
      </c>
      <c r="G21" s="476" t="str">
        <f t="shared" si="4"/>
        <v/>
      </c>
      <c r="H21" s="482" t="str">
        <f t="shared" si="5"/>
        <v/>
      </c>
      <c r="I21" s="482">
        <f t="shared" si="5"/>
        <v>-0.75</v>
      </c>
      <c r="J21" s="476" t="e">
        <f t="shared" si="6"/>
        <v>#N/A</v>
      </c>
      <c r="K21" s="476" t="e">
        <f t="shared" si="7"/>
        <v>#N/A</v>
      </c>
      <c r="L21" s="476">
        <f t="shared" si="8"/>
        <v>77</v>
      </c>
      <c r="M21" s="476">
        <f t="shared" si="9"/>
        <v>45</v>
      </c>
      <c r="N21" s="476">
        <v>77</v>
      </c>
    </row>
    <row r="22" spans="1:14" s="475" customFormat="1" ht="15" customHeight="1" x14ac:dyDescent="0.2">
      <c r="A22" s="475">
        <v>9</v>
      </c>
      <c r="B22" s="479">
        <f>'Tabelle 2.3'!J19</f>
        <v>5.7417245606865546</v>
      </c>
      <c r="C22" s="480">
        <f>'Tabelle 3.3'!J19</f>
        <v>14.708603145235893</v>
      </c>
      <c r="D22" s="481">
        <f t="shared" si="3"/>
        <v>5.7417245606865546</v>
      </c>
      <c r="E22" s="481">
        <f t="shared" si="3"/>
        <v>14.708603145235893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1.7479300827966882</v>
      </c>
      <c r="C23" s="480">
        <f>'Tabelle 3.3'!J20</f>
        <v>8.2781456953642376</v>
      </c>
      <c r="D23" s="481">
        <f t="shared" si="3"/>
        <v>1.7479300827966882</v>
      </c>
      <c r="E23" s="481">
        <f t="shared" si="3"/>
        <v>8.2781456953642376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v>
      </c>
      <c r="C24" s="480">
        <f>'Tabelle 3.3'!J21</f>
        <v>-5.7945566286215975</v>
      </c>
      <c r="D24" s="481">
        <f t="shared" si="3"/>
        <v>0</v>
      </c>
      <c r="E24" s="481">
        <f t="shared" si="3"/>
        <v>-5.7945566286215975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-4.0707964601769913</v>
      </c>
      <c r="C26" s="480">
        <f>'Tabelle 3.3'!J23</f>
        <v>-3.5714285714285716</v>
      </c>
      <c r="D26" s="481">
        <f t="shared" si="3"/>
        <v>-4.0707964601769913</v>
      </c>
      <c r="E26" s="481">
        <f t="shared" si="3"/>
        <v>-3.5714285714285716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3.742690058479532</v>
      </c>
      <c r="C27" s="480">
        <f>'Tabelle 3.3'!J24</f>
        <v>3.5264483627204029</v>
      </c>
      <c r="D27" s="481">
        <f t="shared" si="3"/>
        <v>3.742690058479532</v>
      </c>
      <c r="E27" s="481">
        <f t="shared" si="3"/>
        <v>3.5264483627204029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-4.1338582677165352</v>
      </c>
      <c r="C28" s="480">
        <f>'Tabelle 3.3'!J25</f>
        <v>-1.909307875894988</v>
      </c>
      <c r="D28" s="481">
        <f t="shared" si="3"/>
        <v>-4.1338582677165352</v>
      </c>
      <c r="E28" s="481">
        <f t="shared" si="3"/>
        <v>-1.909307875894988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6.7796610169491522</v>
      </c>
      <c r="C30" s="480">
        <f>'Tabelle 3.3'!J27</f>
        <v>-6.4748201438848918</v>
      </c>
      <c r="D30" s="481">
        <f t="shared" si="3"/>
        <v>6.7796610169491522</v>
      </c>
      <c r="E30" s="481">
        <f t="shared" si="3"/>
        <v>-6.4748201438848918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4.6728971962616823</v>
      </c>
      <c r="C31" s="480">
        <f>'Tabelle 3.3'!J28</f>
        <v>-6.9767441860465116</v>
      </c>
      <c r="D31" s="481">
        <f t="shared" si="3"/>
        <v>4.6728971962616823</v>
      </c>
      <c r="E31" s="481">
        <f t="shared" si="3"/>
        <v>-6.9767441860465116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2.0889487870619945</v>
      </c>
      <c r="C32" s="480">
        <f>'Tabelle 3.3'!J29</f>
        <v>-5.868544600938967</v>
      </c>
      <c r="D32" s="481">
        <f t="shared" si="3"/>
        <v>2.0889487870619945</v>
      </c>
      <c r="E32" s="481">
        <f t="shared" si="3"/>
        <v>-5.868544600938967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2.5080906148867315</v>
      </c>
      <c r="C33" s="480">
        <f>'Tabelle 3.3'!J30</f>
        <v>25.280898876404493</v>
      </c>
      <c r="D33" s="481">
        <f t="shared" si="3"/>
        <v>2.5080906148867315</v>
      </c>
      <c r="E33" s="481">
        <f t="shared" si="3"/>
        <v>25.280898876404493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1.4836795252225519</v>
      </c>
      <c r="C34" s="480">
        <f>'Tabelle 3.3'!J31</f>
        <v>-2.0086083213773316</v>
      </c>
      <c r="D34" s="481">
        <f t="shared" si="3"/>
        <v>1.4836795252225519</v>
      </c>
      <c r="E34" s="481">
        <f t="shared" si="3"/>
        <v>-2.0086083213773316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2.9376736800317587</v>
      </c>
      <c r="C39" s="480">
        <f>'Tabelle 3.3'!J36</f>
        <v>2.2174674187901187</v>
      </c>
      <c r="D39" s="481">
        <f t="shared" si="3"/>
        <v>2.9376736800317587</v>
      </c>
      <c r="E39" s="481">
        <f t="shared" si="3"/>
        <v>2.2174674187901187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2.9376736800317587</v>
      </c>
      <c r="C45" s="480">
        <f>'Tabelle 3.3'!J36</f>
        <v>2.2174674187901187</v>
      </c>
      <c r="D45" s="481">
        <f t="shared" si="3"/>
        <v>2.9376736800317587</v>
      </c>
      <c r="E45" s="481">
        <f t="shared" si="3"/>
        <v>2.2174674187901187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27570</v>
      </c>
      <c r="C51" s="487">
        <v>3829</v>
      </c>
      <c r="D51" s="487">
        <v>2067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27625</v>
      </c>
      <c r="C52" s="487">
        <v>3881</v>
      </c>
      <c r="D52" s="487">
        <v>2098</v>
      </c>
      <c r="E52" s="488">
        <f t="shared" ref="E52:G70" si="11">IF($A$51=37802,IF(COUNTBLANK(B$51:B$70)&gt;0,#N/A,B52/B$51*100),IF(COUNTBLANK(B$51:B$75)&gt;0,#N/A,B52/B$51*100))</f>
        <v>100.19949220166848</v>
      </c>
      <c r="F52" s="488">
        <f t="shared" si="11"/>
        <v>101.3580569339253</v>
      </c>
      <c r="G52" s="488">
        <f t="shared" si="11"/>
        <v>101.49975810353169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27730</v>
      </c>
      <c r="C53" s="487">
        <v>3924</v>
      </c>
      <c r="D53" s="487">
        <v>2136</v>
      </c>
      <c r="E53" s="488">
        <f t="shared" si="11"/>
        <v>100.5803409503083</v>
      </c>
      <c r="F53" s="488">
        <f t="shared" si="11"/>
        <v>102.48106555236353</v>
      </c>
      <c r="G53" s="488">
        <f t="shared" si="11"/>
        <v>103.33817126269957</v>
      </c>
      <c r="H53" s="489">
        <f>IF(ISERROR(L53)=TRUE,IF(MONTH(A53)=MONTH(MAX(A$51:A$75)),A53,""),"")</f>
        <v>41883</v>
      </c>
      <c r="I53" s="488">
        <f t="shared" si="12"/>
        <v>100.5803409503083</v>
      </c>
      <c r="J53" s="488">
        <f t="shared" si="10"/>
        <v>102.48106555236353</v>
      </c>
      <c r="K53" s="488">
        <f t="shared" si="10"/>
        <v>103.33817126269957</v>
      </c>
      <c r="L53" s="488" t="e">
        <f t="shared" si="13"/>
        <v>#N/A</v>
      </c>
    </row>
    <row r="54" spans="1:14" ht="15" customHeight="1" x14ac:dyDescent="0.2">
      <c r="A54" s="490" t="s">
        <v>462</v>
      </c>
      <c r="B54" s="487">
        <v>27486</v>
      </c>
      <c r="C54" s="487">
        <v>3892</v>
      </c>
      <c r="D54" s="487">
        <v>2121</v>
      </c>
      <c r="E54" s="488">
        <f t="shared" si="11"/>
        <v>99.695321001088146</v>
      </c>
      <c r="F54" s="488">
        <f t="shared" si="11"/>
        <v>101.64533820840951</v>
      </c>
      <c r="G54" s="488">
        <f t="shared" si="11"/>
        <v>102.61248185776488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27442</v>
      </c>
      <c r="C55" s="487">
        <v>3647</v>
      </c>
      <c r="D55" s="487">
        <v>2103</v>
      </c>
      <c r="E55" s="488">
        <f t="shared" si="11"/>
        <v>99.535727239753356</v>
      </c>
      <c r="F55" s="488">
        <f t="shared" si="11"/>
        <v>95.24680073126143</v>
      </c>
      <c r="G55" s="488">
        <f t="shared" si="11"/>
        <v>101.74165457184326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27573</v>
      </c>
      <c r="C56" s="487">
        <v>3640</v>
      </c>
      <c r="D56" s="487">
        <v>2173</v>
      </c>
      <c r="E56" s="488">
        <f t="shared" si="11"/>
        <v>100.01088139281829</v>
      </c>
      <c r="F56" s="488">
        <f t="shared" si="11"/>
        <v>95.063985374771477</v>
      </c>
      <c r="G56" s="488">
        <f t="shared" si="11"/>
        <v>105.12820512820514</v>
      </c>
      <c r="H56" s="489" t="str">
        <f t="shared" si="14"/>
        <v/>
      </c>
      <c r="I56" s="488" t="str">
        <f t="shared" si="12"/>
        <v/>
      </c>
      <c r="J56" s="488" t="str">
        <f t="shared" si="10"/>
        <v/>
      </c>
      <c r="K56" s="488" t="str">
        <f t="shared" si="10"/>
        <v/>
      </c>
      <c r="L56" s="488" t="e">
        <f t="shared" si="13"/>
        <v>#N/A</v>
      </c>
    </row>
    <row r="57" spans="1:14" ht="15" customHeight="1" x14ac:dyDescent="0.2">
      <c r="A57" s="490">
        <v>42248</v>
      </c>
      <c r="B57" s="487">
        <v>27747</v>
      </c>
      <c r="C57" s="487">
        <v>3620</v>
      </c>
      <c r="D57" s="487">
        <v>2216</v>
      </c>
      <c r="E57" s="488">
        <f t="shared" si="11"/>
        <v>100.64200217627857</v>
      </c>
      <c r="F57" s="488">
        <f t="shared" si="11"/>
        <v>94.541655784800199</v>
      </c>
      <c r="G57" s="488">
        <f t="shared" si="11"/>
        <v>107.20851475568456</v>
      </c>
      <c r="H57" s="489">
        <f t="shared" si="14"/>
        <v>42248</v>
      </c>
      <c r="I57" s="488">
        <f t="shared" si="12"/>
        <v>100.64200217627857</v>
      </c>
      <c r="J57" s="488">
        <f t="shared" si="10"/>
        <v>94.541655784800199</v>
      </c>
      <c r="K57" s="488">
        <f t="shared" si="10"/>
        <v>107.20851475568456</v>
      </c>
      <c r="L57" s="488" t="e">
        <f t="shared" si="13"/>
        <v>#N/A</v>
      </c>
    </row>
    <row r="58" spans="1:14" ht="15" customHeight="1" x14ac:dyDescent="0.2">
      <c r="A58" s="490" t="s">
        <v>465</v>
      </c>
      <c r="B58" s="487">
        <v>27560</v>
      </c>
      <c r="C58" s="487">
        <v>3564</v>
      </c>
      <c r="D58" s="487">
        <v>2197</v>
      </c>
      <c r="E58" s="488">
        <f t="shared" si="11"/>
        <v>99.963728690605734</v>
      </c>
      <c r="F58" s="488">
        <f t="shared" si="11"/>
        <v>93.079132932880654</v>
      </c>
      <c r="G58" s="488">
        <f t="shared" si="11"/>
        <v>106.28930817610063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27598</v>
      </c>
      <c r="C59" s="487">
        <v>3529</v>
      </c>
      <c r="D59" s="487">
        <v>2171</v>
      </c>
      <c r="E59" s="488">
        <f t="shared" si="11"/>
        <v>100.10155966630396</v>
      </c>
      <c r="F59" s="488">
        <f t="shared" si="11"/>
        <v>92.165056150430928</v>
      </c>
      <c r="G59" s="488">
        <f t="shared" si="11"/>
        <v>105.03144654088049</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27696</v>
      </c>
      <c r="C60" s="487">
        <v>3631</v>
      </c>
      <c r="D60" s="487">
        <v>2239</v>
      </c>
      <c r="E60" s="488">
        <f t="shared" si="11"/>
        <v>100.45701849836779</v>
      </c>
      <c r="F60" s="488">
        <f t="shared" si="11"/>
        <v>94.828937059284414</v>
      </c>
      <c r="G60" s="488">
        <f t="shared" si="11"/>
        <v>108.32123850991775</v>
      </c>
      <c r="H60" s="489" t="str">
        <f t="shared" si="14"/>
        <v/>
      </c>
      <c r="I60" s="488" t="str">
        <f t="shared" si="12"/>
        <v/>
      </c>
      <c r="J60" s="488" t="str">
        <f t="shared" si="10"/>
        <v/>
      </c>
      <c r="K60" s="488" t="str">
        <f t="shared" si="10"/>
        <v/>
      </c>
      <c r="L60" s="488" t="e">
        <f t="shared" si="13"/>
        <v>#N/A</v>
      </c>
    </row>
    <row r="61" spans="1:14" ht="15" customHeight="1" x14ac:dyDescent="0.2">
      <c r="A61" s="490">
        <v>42614</v>
      </c>
      <c r="B61" s="487">
        <v>27981</v>
      </c>
      <c r="C61" s="487">
        <v>3559</v>
      </c>
      <c r="D61" s="487">
        <v>2285</v>
      </c>
      <c r="E61" s="488">
        <f t="shared" si="11"/>
        <v>101.49075081610445</v>
      </c>
      <c r="F61" s="488">
        <f t="shared" si="11"/>
        <v>92.948550535387824</v>
      </c>
      <c r="G61" s="488">
        <f t="shared" si="11"/>
        <v>110.54668601838414</v>
      </c>
      <c r="H61" s="489">
        <f t="shared" si="14"/>
        <v>42614</v>
      </c>
      <c r="I61" s="488">
        <f t="shared" si="12"/>
        <v>101.49075081610445</v>
      </c>
      <c r="J61" s="488">
        <f t="shared" si="10"/>
        <v>92.948550535387824</v>
      </c>
      <c r="K61" s="488">
        <f t="shared" si="10"/>
        <v>110.54668601838414</v>
      </c>
      <c r="L61" s="488" t="e">
        <f t="shared" si="13"/>
        <v>#N/A</v>
      </c>
    </row>
    <row r="62" spans="1:14" ht="15" customHeight="1" x14ac:dyDescent="0.2">
      <c r="A62" s="490" t="s">
        <v>468</v>
      </c>
      <c r="B62" s="487">
        <v>27741</v>
      </c>
      <c r="C62" s="487">
        <v>3492</v>
      </c>
      <c r="D62" s="487">
        <v>2240</v>
      </c>
      <c r="E62" s="488">
        <f t="shared" si="11"/>
        <v>100.620239390642</v>
      </c>
      <c r="F62" s="488">
        <f t="shared" si="11"/>
        <v>91.198746408984064</v>
      </c>
      <c r="G62" s="488">
        <f t="shared" si="11"/>
        <v>108.36961780358007</v>
      </c>
      <c r="H62" s="489" t="str">
        <f t="shared" si="14"/>
        <v/>
      </c>
      <c r="I62" s="488" t="str">
        <f t="shared" si="12"/>
        <v/>
      </c>
      <c r="J62" s="488" t="str">
        <f t="shared" si="10"/>
        <v/>
      </c>
      <c r="K62" s="488" t="str">
        <f t="shared" si="10"/>
        <v/>
      </c>
      <c r="L62" s="488" t="e">
        <f t="shared" si="13"/>
        <v>#N/A</v>
      </c>
    </row>
    <row r="63" spans="1:14" ht="15" customHeight="1" x14ac:dyDescent="0.2">
      <c r="A63" s="490" t="s">
        <v>469</v>
      </c>
      <c r="B63" s="487">
        <v>28010</v>
      </c>
      <c r="C63" s="487">
        <v>3390</v>
      </c>
      <c r="D63" s="487">
        <v>2207</v>
      </c>
      <c r="E63" s="488">
        <f t="shared" si="11"/>
        <v>101.59593761334784</v>
      </c>
      <c r="F63" s="488">
        <f t="shared" si="11"/>
        <v>88.534865500130579</v>
      </c>
      <c r="G63" s="488">
        <f t="shared" si="11"/>
        <v>106.77310111272375</v>
      </c>
      <c r="H63" s="489" t="str">
        <f t="shared" si="14"/>
        <v/>
      </c>
      <c r="I63" s="488" t="str">
        <f t="shared" si="12"/>
        <v/>
      </c>
      <c r="J63" s="488" t="str">
        <f t="shared" si="10"/>
        <v/>
      </c>
      <c r="K63" s="488" t="str">
        <f t="shared" si="10"/>
        <v/>
      </c>
      <c r="L63" s="488" t="e">
        <f t="shared" si="13"/>
        <v>#N/A</v>
      </c>
    </row>
    <row r="64" spans="1:14" ht="15" customHeight="1" x14ac:dyDescent="0.2">
      <c r="A64" s="490" t="s">
        <v>470</v>
      </c>
      <c r="B64" s="487">
        <v>28274</v>
      </c>
      <c r="C64" s="487">
        <v>3477</v>
      </c>
      <c r="D64" s="487">
        <v>2331</v>
      </c>
      <c r="E64" s="488">
        <f t="shared" si="11"/>
        <v>102.55350018135654</v>
      </c>
      <c r="F64" s="488">
        <f t="shared" si="11"/>
        <v>90.806999216505616</v>
      </c>
      <c r="G64" s="488">
        <f t="shared" si="11"/>
        <v>112.77213352685051</v>
      </c>
      <c r="H64" s="489" t="str">
        <f t="shared" si="14"/>
        <v/>
      </c>
      <c r="I64" s="488" t="str">
        <f t="shared" si="12"/>
        <v/>
      </c>
      <c r="J64" s="488" t="str">
        <f t="shared" si="10"/>
        <v/>
      </c>
      <c r="K64" s="488" t="str">
        <f t="shared" si="10"/>
        <v/>
      </c>
      <c r="L64" s="488" t="e">
        <f t="shared" si="13"/>
        <v>#N/A</v>
      </c>
    </row>
    <row r="65" spans="1:12" ht="15" customHeight="1" x14ac:dyDescent="0.2">
      <c r="A65" s="490">
        <v>42979</v>
      </c>
      <c r="B65" s="487">
        <v>28717</v>
      </c>
      <c r="C65" s="487">
        <v>3443</v>
      </c>
      <c r="D65" s="487">
        <v>2416</v>
      </c>
      <c r="E65" s="488">
        <f t="shared" si="11"/>
        <v>104.16031918752266</v>
      </c>
      <c r="F65" s="488">
        <f t="shared" si="11"/>
        <v>89.919038913554445</v>
      </c>
      <c r="G65" s="488">
        <f t="shared" si="11"/>
        <v>116.88437348814706</v>
      </c>
      <c r="H65" s="489">
        <f t="shared" si="14"/>
        <v>42979</v>
      </c>
      <c r="I65" s="488">
        <f t="shared" si="12"/>
        <v>104.16031918752266</v>
      </c>
      <c r="J65" s="488">
        <f t="shared" si="10"/>
        <v>89.919038913554445</v>
      </c>
      <c r="K65" s="488">
        <f t="shared" si="10"/>
        <v>116.88437348814706</v>
      </c>
      <c r="L65" s="488" t="e">
        <f t="shared" si="13"/>
        <v>#N/A</v>
      </c>
    </row>
    <row r="66" spans="1:12" ht="15" customHeight="1" x14ac:dyDescent="0.2">
      <c r="A66" s="490" t="s">
        <v>471</v>
      </c>
      <c r="B66" s="487">
        <v>28495</v>
      </c>
      <c r="C66" s="487">
        <v>3459</v>
      </c>
      <c r="D66" s="487">
        <v>2472</v>
      </c>
      <c r="E66" s="488">
        <f t="shared" si="11"/>
        <v>103.3550961189699</v>
      </c>
      <c r="F66" s="488">
        <f t="shared" si="11"/>
        <v>90.336902585531476</v>
      </c>
      <c r="G66" s="488">
        <f t="shared" si="11"/>
        <v>119.59361393323658</v>
      </c>
      <c r="H66" s="489" t="str">
        <f t="shared" si="14"/>
        <v/>
      </c>
      <c r="I66" s="488" t="str">
        <f t="shared" si="12"/>
        <v/>
      </c>
      <c r="J66" s="488" t="str">
        <f t="shared" si="10"/>
        <v/>
      </c>
      <c r="K66" s="488" t="str">
        <f t="shared" si="10"/>
        <v/>
      </c>
      <c r="L66" s="488" t="e">
        <f t="shared" si="13"/>
        <v>#N/A</v>
      </c>
    </row>
    <row r="67" spans="1:12" ht="15" customHeight="1" x14ac:dyDescent="0.2">
      <c r="A67" s="490" t="s">
        <v>472</v>
      </c>
      <c r="B67" s="487">
        <v>28548</v>
      </c>
      <c r="C67" s="487">
        <v>3434</v>
      </c>
      <c r="D67" s="487">
        <v>2461</v>
      </c>
      <c r="E67" s="488">
        <f t="shared" si="11"/>
        <v>103.5473340587595</v>
      </c>
      <c r="F67" s="488">
        <f t="shared" si="11"/>
        <v>89.683990598067382</v>
      </c>
      <c r="G67" s="488">
        <f t="shared" si="11"/>
        <v>119.06144170295114</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28712</v>
      </c>
      <c r="C68" s="487">
        <v>3514</v>
      </c>
      <c r="D68" s="487">
        <v>2592</v>
      </c>
      <c r="E68" s="488">
        <f t="shared" si="11"/>
        <v>104.14218353282554</v>
      </c>
      <c r="F68" s="488">
        <f t="shared" si="11"/>
        <v>91.773308957952466</v>
      </c>
      <c r="G68" s="488">
        <f t="shared" si="11"/>
        <v>125.39912917271407</v>
      </c>
      <c r="H68" s="489" t="str">
        <f t="shared" si="14"/>
        <v/>
      </c>
      <c r="I68" s="488" t="str">
        <f t="shared" si="12"/>
        <v/>
      </c>
      <c r="J68" s="488" t="str">
        <f t="shared" si="12"/>
        <v/>
      </c>
      <c r="K68" s="488" t="str">
        <f t="shared" si="12"/>
        <v/>
      </c>
      <c r="L68" s="488" t="e">
        <f t="shared" si="13"/>
        <v>#N/A</v>
      </c>
    </row>
    <row r="69" spans="1:12" ht="15" customHeight="1" x14ac:dyDescent="0.2">
      <c r="A69" s="490">
        <v>43344</v>
      </c>
      <c r="B69" s="487">
        <v>29028</v>
      </c>
      <c r="C69" s="487">
        <v>3463</v>
      </c>
      <c r="D69" s="487">
        <v>2663</v>
      </c>
      <c r="E69" s="488">
        <f t="shared" si="11"/>
        <v>105.28835690968444</v>
      </c>
      <c r="F69" s="488">
        <f t="shared" si="11"/>
        <v>90.441368503525723</v>
      </c>
      <c r="G69" s="488">
        <f t="shared" si="11"/>
        <v>128.83405902273827</v>
      </c>
      <c r="H69" s="489">
        <f t="shared" si="14"/>
        <v>43344</v>
      </c>
      <c r="I69" s="488">
        <f t="shared" si="12"/>
        <v>105.28835690968444</v>
      </c>
      <c r="J69" s="488">
        <f t="shared" si="12"/>
        <v>90.441368503525723</v>
      </c>
      <c r="K69" s="488">
        <f t="shared" si="12"/>
        <v>128.83405902273827</v>
      </c>
      <c r="L69" s="488" t="e">
        <f t="shared" si="13"/>
        <v>#N/A</v>
      </c>
    </row>
    <row r="70" spans="1:12" ht="15" customHeight="1" x14ac:dyDescent="0.2">
      <c r="A70" s="490" t="s">
        <v>474</v>
      </c>
      <c r="B70" s="487">
        <v>28808</v>
      </c>
      <c r="C70" s="487">
        <v>3458</v>
      </c>
      <c r="D70" s="487">
        <v>2662</v>
      </c>
      <c r="E70" s="488">
        <f t="shared" si="11"/>
        <v>104.49038810301052</v>
      </c>
      <c r="F70" s="488">
        <f t="shared" si="11"/>
        <v>90.310786106032907</v>
      </c>
      <c r="G70" s="488">
        <f t="shared" si="11"/>
        <v>128.78567972907595</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28769</v>
      </c>
      <c r="C71" s="487">
        <v>3462</v>
      </c>
      <c r="D71" s="487">
        <v>2657</v>
      </c>
      <c r="E71" s="491">
        <f t="shared" ref="E71:G75" si="15">IF($A$51=37802,IF(COUNTBLANK(B$51:B$70)&gt;0,#N/A,IF(ISBLANK(B71)=FALSE,B71/B$51*100,#N/A)),IF(COUNTBLANK(B$51:B$75)&gt;0,#N/A,B71/B$51*100))</f>
        <v>104.34892999637286</v>
      </c>
      <c r="F71" s="491">
        <f t="shared" si="15"/>
        <v>90.415252024027154</v>
      </c>
      <c r="G71" s="491">
        <f t="shared" si="15"/>
        <v>128.5437832607644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28890</v>
      </c>
      <c r="C72" s="487">
        <v>3576</v>
      </c>
      <c r="D72" s="487">
        <v>2712</v>
      </c>
      <c r="E72" s="491">
        <f t="shared" si="15"/>
        <v>104.78781284004353</v>
      </c>
      <c r="F72" s="491">
        <f t="shared" si="15"/>
        <v>93.39253068686341</v>
      </c>
      <c r="G72" s="491">
        <f t="shared" si="15"/>
        <v>131.20464441219158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29231</v>
      </c>
      <c r="C73" s="487">
        <v>3638</v>
      </c>
      <c r="D73" s="487">
        <v>2833</v>
      </c>
      <c r="E73" s="491">
        <f t="shared" si="15"/>
        <v>106.0246644903881</v>
      </c>
      <c r="F73" s="491">
        <f t="shared" si="15"/>
        <v>95.011752415774353</v>
      </c>
      <c r="G73" s="491">
        <f t="shared" si="15"/>
        <v>137.05853894533141</v>
      </c>
      <c r="H73" s="492">
        <f>IF(A$51=37802,IF(ISERROR(L73)=TRUE,IF(ISBLANK(A73)=FALSE,IF(MONTH(A73)=MONTH(MAX(A$51:A$75)),A73,""),""),""),IF(ISERROR(L73)=TRUE,IF(MONTH(A73)=MONTH(MAX(A$51:A$75)),A73,""),""))</f>
        <v>43709</v>
      </c>
      <c r="I73" s="488">
        <f t="shared" si="12"/>
        <v>106.0246644903881</v>
      </c>
      <c r="J73" s="488">
        <f t="shared" si="12"/>
        <v>95.011752415774353</v>
      </c>
      <c r="K73" s="488">
        <f t="shared" si="12"/>
        <v>137.05853894533141</v>
      </c>
      <c r="L73" s="488" t="e">
        <f t="shared" si="13"/>
        <v>#N/A</v>
      </c>
    </row>
    <row r="74" spans="1:12" ht="15" customHeight="1" x14ac:dyDescent="0.2">
      <c r="A74" s="490" t="s">
        <v>477</v>
      </c>
      <c r="B74" s="487">
        <v>29135</v>
      </c>
      <c r="C74" s="487">
        <v>3613</v>
      </c>
      <c r="D74" s="487">
        <v>2850</v>
      </c>
      <c r="E74" s="491">
        <f t="shared" si="15"/>
        <v>105.67645992020311</v>
      </c>
      <c r="F74" s="491">
        <f t="shared" si="15"/>
        <v>94.358840428310259</v>
      </c>
      <c r="G74" s="491">
        <f t="shared" si="15"/>
        <v>137.88098693759073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28886</v>
      </c>
      <c r="C75" s="493">
        <v>3471</v>
      </c>
      <c r="D75" s="493">
        <v>2758</v>
      </c>
      <c r="E75" s="491">
        <f t="shared" si="15"/>
        <v>104.77330431628582</v>
      </c>
      <c r="F75" s="491">
        <f t="shared" si="15"/>
        <v>90.650300339514231</v>
      </c>
      <c r="G75" s="491">
        <f t="shared" si="15"/>
        <v>133.43009192065796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106.0246644903881</v>
      </c>
      <c r="J77" s="488">
        <f>IF(J75&lt;&gt;"",J75,IF(J74&lt;&gt;"",J74,IF(J73&lt;&gt;"",J73,IF(J72&lt;&gt;"",J72,IF(J71&lt;&gt;"",J71,IF(J70&lt;&gt;"",J70,""))))))</f>
        <v>95.011752415774353</v>
      </c>
      <c r="K77" s="488">
        <f>IF(K75&lt;&gt;"",K75,IF(K74&lt;&gt;"",K74,IF(K73&lt;&gt;"",K73,IF(K72&lt;&gt;"",K72,IF(K71&lt;&gt;"",K71,IF(K70&lt;&gt;"",K70,""))))))</f>
        <v>137.05853894533141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+6,0%</v>
      </c>
      <c r="J79" s="488" t="str">
        <f>"GeB - ausschließlich: "&amp;IF(J77&gt;100,"+","")&amp;TEXT(J77-100,"0,0")&amp;"%"</f>
        <v>GeB - ausschließlich: -5,0%</v>
      </c>
      <c r="K79" s="488" t="str">
        <f>"GeB - im Nebenjob: "&amp;IF(K77&gt;100,"+","")&amp;TEXT(K77-100,"0,0")&amp;"%"</f>
        <v>GeB - im Nebenjob: +37,1%</v>
      </c>
    </row>
    <row r="81" spans="9:9" ht="15" customHeight="1" x14ac:dyDescent="0.2">
      <c r="I81" s="488" t="str">
        <f>IF(ISERROR(HLOOKUP(1,I$78:K$79,2,FALSE)),"",HLOOKUP(1,I$78:K$79,2,FALSE))</f>
        <v>GeB - im Nebenjob: +37,1%</v>
      </c>
    </row>
    <row r="82" spans="9:9" ht="15" customHeight="1" x14ac:dyDescent="0.2">
      <c r="I82" s="488" t="str">
        <f>IF(ISERROR(HLOOKUP(2,I$78:K$79,2,FALSE)),"",HLOOKUP(2,I$78:K$79,2,FALSE))</f>
        <v>SvB: +6,0%</v>
      </c>
    </row>
    <row r="83" spans="9:9" ht="15" customHeight="1" x14ac:dyDescent="0.2">
      <c r="I83" s="488" t="str">
        <f>IF(ISERROR(HLOOKUP(3,I$78:K$79,2,FALSE)),"",HLOOKUP(3,I$78:K$79,2,FALSE))</f>
        <v>GeB - ausschließlich: -5,0%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28886</v>
      </c>
      <c r="E12" s="114">
        <v>29135</v>
      </c>
      <c r="F12" s="114">
        <v>29231</v>
      </c>
      <c r="G12" s="114">
        <v>28890</v>
      </c>
      <c r="H12" s="114">
        <v>28769</v>
      </c>
      <c r="I12" s="115">
        <v>117</v>
      </c>
      <c r="J12" s="116">
        <v>0.40668775417984637</v>
      </c>
      <c r="N12" s="117"/>
    </row>
    <row r="13" spans="1:15" s="110" customFormat="1" ht="13.5" customHeight="1" x14ac:dyDescent="0.2">
      <c r="A13" s="118" t="s">
        <v>105</v>
      </c>
      <c r="B13" s="119" t="s">
        <v>106</v>
      </c>
      <c r="C13" s="113">
        <v>50.675067506750672</v>
      </c>
      <c r="D13" s="114">
        <v>14638</v>
      </c>
      <c r="E13" s="114">
        <v>14784</v>
      </c>
      <c r="F13" s="114">
        <v>14867</v>
      </c>
      <c r="G13" s="114">
        <v>14697</v>
      </c>
      <c r="H13" s="114">
        <v>14634</v>
      </c>
      <c r="I13" s="115">
        <v>4</v>
      </c>
      <c r="J13" s="116">
        <v>2.7333606669400028E-2</v>
      </c>
    </row>
    <row r="14" spans="1:15" s="110" customFormat="1" ht="13.5" customHeight="1" x14ac:dyDescent="0.2">
      <c r="A14" s="120"/>
      <c r="B14" s="119" t="s">
        <v>107</v>
      </c>
      <c r="C14" s="113">
        <v>49.324932493249328</v>
      </c>
      <c r="D14" s="114">
        <v>14248</v>
      </c>
      <c r="E14" s="114">
        <v>14351</v>
      </c>
      <c r="F14" s="114">
        <v>14364</v>
      </c>
      <c r="G14" s="114">
        <v>14193</v>
      </c>
      <c r="H14" s="114">
        <v>14135</v>
      </c>
      <c r="I14" s="115">
        <v>113</v>
      </c>
      <c r="J14" s="116">
        <v>0.79943402900601346</v>
      </c>
    </row>
    <row r="15" spans="1:15" s="110" customFormat="1" ht="13.5" customHeight="1" x14ac:dyDescent="0.2">
      <c r="A15" s="118" t="s">
        <v>105</v>
      </c>
      <c r="B15" s="121" t="s">
        <v>108</v>
      </c>
      <c r="C15" s="113">
        <v>10.842622723810843</v>
      </c>
      <c r="D15" s="114">
        <v>3132</v>
      </c>
      <c r="E15" s="114">
        <v>3233</v>
      </c>
      <c r="F15" s="114">
        <v>3271</v>
      </c>
      <c r="G15" s="114">
        <v>3092</v>
      </c>
      <c r="H15" s="114">
        <v>3170</v>
      </c>
      <c r="I15" s="115">
        <v>-38</v>
      </c>
      <c r="J15" s="116">
        <v>-1.1987381703470033</v>
      </c>
    </row>
    <row r="16" spans="1:15" s="110" customFormat="1" ht="13.5" customHeight="1" x14ac:dyDescent="0.2">
      <c r="A16" s="118"/>
      <c r="B16" s="121" t="s">
        <v>109</v>
      </c>
      <c r="C16" s="113">
        <v>65.716956311015721</v>
      </c>
      <c r="D16" s="114">
        <v>18983</v>
      </c>
      <c r="E16" s="114">
        <v>19150</v>
      </c>
      <c r="F16" s="114">
        <v>19267</v>
      </c>
      <c r="G16" s="114">
        <v>19220</v>
      </c>
      <c r="H16" s="114">
        <v>19187</v>
      </c>
      <c r="I16" s="115">
        <v>-204</v>
      </c>
      <c r="J16" s="116">
        <v>-1.063219888466149</v>
      </c>
    </row>
    <row r="17" spans="1:10" s="110" customFormat="1" ht="13.5" customHeight="1" x14ac:dyDescent="0.2">
      <c r="A17" s="118"/>
      <c r="B17" s="121" t="s">
        <v>110</v>
      </c>
      <c r="C17" s="113">
        <v>22.640725611022642</v>
      </c>
      <c r="D17" s="114">
        <v>6540</v>
      </c>
      <c r="E17" s="114">
        <v>6524</v>
      </c>
      <c r="F17" s="114">
        <v>6471</v>
      </c>
      <c r="G17" s="114">
        <v>6371</v>
      </c>
      <c r="H17" s="114">
        <v>6214</v>
      </c>
      <c r="I17" s="115">
        <v>326</v>
      </c>
      <c r="J17" s="116">
        <v>5.2462182169295142</v>
      </c>
    </row>
    <row r="18" spans="1:10" s="110" customFormat="1" ht="13.5" customHeight="1" x14ac:dyDescent="0.2">
      <c r="A18" s="120"/>
      <c r="B18" s="121" t="s">
        <v>111</v>
      </c>
      <c r="C18" s="113">
        <v>0.79969535415079973</v>
      </c>
      <c r="D18" s="114">
        <v>231</v>
      </c>
      <c r="E18" s="114">
        <v>228</v>
      </c>
      <c r="F18" s="114">
        <v>222</v>
      </c>
      <c r="G18" s="114">
        <v>207</v>
      </c>
      <c r="H18" s="114">
        <v>198</v>
      </c>
      <c r="I18" s="115">
        <v>33</v>
      </c>
      <c r="J18" s="116">
        <v>16.666666666666668</v>
      </c>
    </row>
    <row r="19" spans="1:10" s="110" customFormat="1" ht="13.5" customHeight="1" x14ac:dyDescent="0.2">
      <c r="A19" s="120"/>
      <c r="B19" s="121" t="s">
        <v>112</v>
      </c>
      <c r="C19" s="113">
        <v>0.22848438690022849</v>
      </c>
      <c r="D19" s="114">
        <v>66</v>
      </c>
      <c r="E19" s="114">
        <v>66</v>
      </c>
      <c r="F19" s="114">
        <v>63</v>
      </c>
      <c r="G19" s="114">
        <v>59</v>
      </c>
      <c r="H19" s="114">
        <v>50</v>
      </c>
      <c r="I19" s="115">
        <v>16</v>
      </c>
      <c r="J19" s="116">
        <v>32</v>
      </c>
    </row>
    <row r="20" spans="1:10" s="110" customFormat="1" ht="13.5" customHeight="1" x14ac:dyDescent="0.2">
      <c r="A20" s="118" t="s">
        <v>113</v>
      </c>
      <c r="B20" s="122" t="s">
        <v>114</v>
      </c>
      <c r="C20" s="113">
        <v>69.954303122619947</v>
      </c>
      <c r="D20" s="114">
        <v>20207</v>
      </c>
      <c r="E20" s="114">
        <v>20417</v>
      </c>
      <c r="F20" s="114">
        <v>20528</v>
      </c>
      <c r="G20" s="114">
        <v>20364</v>
      </c>
      <c r="H20" s="114">
        <v>20265</v>
      </c>
      <c r="I20" s="115">
        <v>-58</v>
      </c>
      <c r="J20" s="116">
        <v>-0.2862077473476437</v>
      </c>
    </row>
    <row r="21" spans="1:10" s="110" customFormat="1" ht="13.5" customHeight="1" x14ac:dyDescent="0.2">
      <c r="A21" s="120"/>
      <c r="B21" s="122" t="s">
        <v>115</v>
      </c>
      <c r="C21" s="113">
        <v>30.045696877380045</v>
      </c>
      <c r="D21" s="114">
        <v>8679</v>
      </c>
      <c r="E21" s="114">
        <v>8718</v>
      </c>
      <c r="F21" s="114">
        <v>8703</v>
      </c>
      <c r="G21" s="114">
        <v>8526</v>
      </c>
      <c r="H21" s="114">
        <v>8504</v>
      </c>
      <c r="I21" s="115">
        <v>175</v>
      </c>
      <c r="J21" s="116">
        <v>2.0578551269990593</v>
      </c>
    </row>
    <row r="22" spans="1:10" s="110" customFormat="1" ht="13.5" customHeight="1" x14ac:dyDescent="0.2">
      <c r="A22" s="118" t="s">
        <v>113</v>
      </c>
      <c r="B22" s="122" t="s">
        <v>116</v>
      </c>
      <c r="C22" s="113">
        <v>93.045073738143046</v>
      </c>
      <c r="D22" s="114">
        <v>26877</v>
      </c>
      <c r="E22" s="114">
        <v>27202</v>
      </c>
      <c r="F22" s="114">
        <v>27369</v>
      </c>
      <c r="G22" s="114">
        <v>27099</v>
      </c>
      <c r="H22" s="114">
        <v>27115</v>
      </c>
      <c r="I22" s="115">
        <v>-238</v>
      </c>
      <c r="J22" s="116">
        <v>-0.87774294670846398</v>
      </c>
    </row>
    <row r="23" spans="1:10" s="110" customFormat="1" ht="13.5" customHeight="1" x14ac:dyDescent="0.2">
      <c r="A23" s="123"/>
      <c r="B23" s="124" t="s">
        <v>117</v>
      </c>
      <c r="C23" s="125">
        <v>6.916845530706917</v>
      </c>
      <c r="D23" s="114">
        <v>1998</v>
      </c>
      <c r="E23" s="114">
        <v>1924</v>
      </c>
      <c r="F23" s="114">
        <v>1851</v>
      </c>
      <c r="G23" s="114">
        <v>1780</v>
      </c>
      <c r="H23" s="114">
        <v>1643</v>
      </c>
      <c r="I23" s="115">
        <v>355</v>
      </c>
      <c r="J23" s="116">
        <v>21.606816798539256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6229</v>
      </c>
      <c r="E26" s="114">
        <v>6463</v>
      </c>
      <c r="F26" s="114">
        <v>6471</v>
      </c>
      <c r="G26" s="114">
        <v>6288</v>
      </c>
      <c r="H26" s="140">
        <v>6119</v>
      </c>
      <c r="I26" s="115">
        <v>110</v>
      </c>
      <c r="J26" s="116">
        <v>1.7976793593724465</v>
      </c>
    </row>
    <row r="27" spans="1:10" s="110" customFormat="1" ht="13.5" customHeight="1" x14ac:dyDescent="0.2">
      <c r="A27" s="118" t="s">
        <v>105</v>
      </c>
      <c r="B27" s="119" t="s">
        <v>106</v>
      </c>
      <c r="C27" s="113">
        <v>38.930807513244503</v>
      </c>
      <c r="D27" s="115">
        <v>2425</v>
      </c>
      <c r="E27" s="114">
        <v>2509</v>
      </c>
      <c r="F27" s="114">
        <v>2477</v>
      </c>
      <c r="G27" s="114">
        <v>2379</v>
      </c>
      <c r="H27" s="140">
        <v>2285</v>
      </c>
      <c r="I27" s="115">
        <v>140</v>
      </c>
      <c r="J27" s="116">
        <v>6.1269146608315097</v>
      </c>
    </row>
    <row r="28" spans="1:10" s="110" customFormat="1" ht="13.5" customHeight="1" x14ac:dyDescent="0.2">
      <c r="A28" s="120"/>
      <c r="B28" s="119" t="s">
        <v>107</v>
      </c>
      <c r="C28" s="113">
        <v>61.069192486755497</v>
      </c>
      <c r="D28" s="115">
        <v>3804</v>
      </c>
      <c r="E28" s="114">
        <v>3954</v>
      </c>
      <c r="F28" s="114">
        <v>3994</v>
      </c>
      <c r="G28" s="114">
        <v>3909</v>
      </c>
      <c r="H28" s="140">
        <v>3834</v>
      </c>
      <c r="I28" s="115">
        <v>-30</v>
      </c>
      <c r="J28" s="116">
        <v>-0.78247261345852892</v>
      </c>
    </row>
    <row r="29" spans="1:10" s="110" customFormat="1" ht="13.5" customHeight="1" x14ac:dyDescent="0.2">
      <c r="A29" s="118" t="s">
        <v>105</v>
      </c>
      <c r="B29" s="121" t="s">
        <v>108</v>
      </c>
      <c r="C29" s="113">
        <v>13.437148820035318</v>
      </c>
      <c r="D29" s="115">
        <v>837</v>
      </c>
      <c r="E29" s="114">
        <v>871</v>
      </c>
      <c r="F29" s="114">
        <v>905</v>
      </c>
      <c r="G29" s="114">
        <v>899</v>
      </c>
      <c r="H29" s="140">
        <v>828</v>
      </c>
      <c r="I29" s="115">
        <v>9</v>
      </c>
      <c r="J29" s="116">
        <v>1.0869565217391304</v>
      </c>
    </row>
    <row r="30" spans="1:10" s="110" customFormat="1" ht="13.5" customHeight="1" x14ac:dyDescent="0.2">
      <c r="A30" s="118"/>
      <c r="B30" s="121" t="s">
        <v>109</v>
      </c>
      <c r="C30" s="113">
        <v>48.354471022636055</v>
      </c>
      <c r="D30" s="115">
        <v>3012</v>
      </c>
      <c r="E30" s="114">
        <v>3136</v>
      </c>
      <c r="F30" s="114">
        <v>3098</v>
      </c>
      <c r="G30" s="114">
        <v>2981</v>
      </c>
      <c r="H30" s="140">
        <v>2975</v>
      </c>
      <c r="I30" s="115">
        <v>37</v>
      </c>
      <c r="J30" s="116">
        <v>1.2436974789915967</v>
      </c>
    </row>
    <row r="31" spans="1:10" s="110" customFormat="1" ht="13.5" customHeight="1" x14ac:dyDescent="0.2">
      <c r="A31" s="118"/>
      <c r="B31" s="121" t="s">
        <v>110</v>
      </c>
      <c r="C31" s="113">
        <v>21.046716969015893</v>
      </c>
      <c r="D31" s="115">
        <v>1311</v>
      </c>
      <c r="E31" s="114">
        <v>1365</v>
      </c>
      <c r="F31" s="114">
        <v>1373</v>
      </c>
      <c r="G31" s="114">
        <v>1334</v>
      </c>
      <c r="H31" s="140">
        <v>1289</v>
      </c>
      <c r="I31" s="115">
        <v>22</v>
      </c>
      <c r="J31" s="116">
        <v>1.7067494181536074</v>
      </c>
    </row>
    <row r="32" spans="1:10" s="110" customFormat="1" ht="13.5" customHeight="1" x14ac:dyDescent="0.2">
      <c r="A32" s="120"/>
      <c r="B32" s="121" t="s">
        <v>111</v>
      </c>
      <c r="C32" s="113">
        <v>17.16166318831273</v>
      </c>
      <c r="D32" s="115">
        <v>1069</v>
      </c>
      <c r="E32" s="114">
        <v>1091</v>
      </c>
      <c r="F32" s="114">
        <v>1095</v>
      </c>
      <c r="G32" s="114">
        <v>1074</v>
      </c>
      <c r="H32" s="140">
        <v>1027</v>
      </c>
      <c r="I32" s="115">
        <v>42</v>
      </c>
      <c r="J32" s="116">
        <v>4.089581304771178</v>
      </c>
    </row>
    <row r="33" spans="1:10" s="110" customFormat="1" ht="13.5" customHeight="1" x14ac:dyDescent="0.2">
      <c r="A33" s="120"/>
      <c r="B33" s="121" t="s">
        <v>112</v>
      </c>
      <c r="C33" s="113">
        <v>1.7498795954406807</v>
      </c>
      <c r="D33" s="115">
        <v>109</v>
      </c>
      <c r="E33" s="114">
        <v>109</v>
      </c>
      <c r="F33" s="114">
        <v>107</v>
      </c>
      <c r="G33" s="114">
        <v>98</v>
      </c>
      <c r="H33" s="140">
        <v>90</v>
      </c>
      <c r="I33" s="115">
        <v>19</v>
      </c>
      <c r="J33" s="116">
        <v>21.111111111111111</v>
      </c>
    </row>
    <row r="34" spans="1:10" s="110" customFormat="1" ht="13.5" customHeight="1" x14ac:dyDescent="0.2">
      <c r="A34" s="118" t="s">
        <v>113</v>
      </c>
      <c r="B34" s="122" t="s">
        <v>116</v>
      </c>
      <c r="C34" s="113">
        <v>94.862738802375986</v>
      </c>
      <c r="D34" s="115">
        <v>5909</v>
      </c>
      <c r="E34" s="114">
        <v>6125</v>
      </c>
      <c r="F34" s="114">
        <v>6140</v>
      </c>
      <c r="G34" s="114">
        <v>5973</v>
      </c>
      <c r="H34" s="140">
        <v>5821</v>
      </c>
      <c r="I34" s="115">
        <v>88</v>
      </c>
      <c r="J34" s="116">
        <v>1.5117677375021474</v>
      </c>
    </row>
    <row r="35" spans="1:10" s="110" customFormat="1" ht="13.5" customHeight="1" x14ac:dyDescent="0.2">
      <c r="A35" s="118"/>
      <c r="B35" s="119" t="s">
        <v>117</v>
      </c>
      <c r="C35" s="113">
        <v>5.0409375501685663</v>
      </c>
      <c r="D35" s="115">
        <v>314</v>
      </c>
      <c r="E35" s="114">
        <v>332</v>
      </c>
      <c r="F35" s="114">
        <v>326</v>
      </c>
      <c r="G35" s="114">
        <v>310</v>
      </c>
      <c r="H35" s="140">
        <v>293</v>
      </c>
      <c r="I35" s="115">
        <v>21</v>
      </c>
      <c r="J35" s="116">
        <v>7.1672354948805461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3471</v>
      </c>
      <c r="E37" s="114">
        <v>3613</v>
      </c>
      <c r="F37" s="114">
        <v>3638</v>
      </c>
      <c r="G37" s="114">
        <v>3576</v>
      </c>
      <c r="H37" s="140">
        <v>3462</v>
      </c>
      <c r="I37" s="115">
        <v>9</v>
      </c>
      <c r="J37" s="116">
        <v>0.25996533795493937</v>
      </c>
    </row>
    <row r="38" spans="1:10" s="110" customFormat="1" ht="13.5" customHeight="1" x14ac:dyDescent="0.2">
      <c r="A38" s="118" t="s">
        <v>105</v>
      </c>
      <c r="B38" s="119" t="s">
        <v>106</v>
      </c>
      <c r="C38" s="113">
        <v>36.876980697205418</v>
      </c>
      <c r="D38" s="115">
        <v>1280</v>
      </c>
      <c r="E38" s="114">
        <v>1329</v>
      </c>
      <c r="F38" s="114">
        <v>1342</v>
      </c>
      <c r="G38" s="114">
        <v>1305</v>
      </c>
      <c r="H38" s="140">
        <v>1240</v>
      </c>
      <c r="I38" s="115">
        <v>40</v>
      </c>
      <c r="J38" s="116">
        <v>3.225806451612903</v>
      </c>
    </row>
    <row r="39" spans="1:10" s="110" customFormat="1" ht="13.5" customHeight="1" x14ac:dyDescent="0.2">
      <c r="A39" s="120"/>
      <c r="B39" s="119" t="s">
        <v>107</v>
      </c>
      <c r="C39" s="113">
        <v>63.123019302794582</v>
      </c>
      <c r="D39" s="115">
        <v>2191</v>
      </c>
      <c r="E39" s="114">
        <v>2284</v>
      </c>
      <c r="F39" s="114">
        <v>2296</v>
      </c>
      <c r="G39" s="114">
        <v>2271</v>
      </c>
      <c r="H39" s="140">
        <v>2222</v>
      </c>
      <c r="I39" s="115">
        <v>-31</v>
      </c>
      <c r="J39" s="116">
        <v>-1.3951395139513951</v>
      </c>
    </row>
    <row r="40" spans="1:10" s="110" customFormat="1" ht="13.5" customHeight="1" x14ac:dyDescent="0.2">
      <c r="A40" s="118" t="s">
        <v>105</v>
      </c>
      <c r="B40" s="121" t="s">
        <v>108</v>
      </c>
      <c r="C40" s="113">
        <v>15.413425525785076</v>
      </c>
      <c r="D40" s="115">
        <v>535</v>
      </c>
      <c r="E40" s="114">
        <v>556</v>
      </c>
      <c r="F40" s="114">
        <v>587</v>
      </c>
      <c r="G40" s="114">
        <v>586</v>
      </c>
      <c r="H40" s="140">
        <v>519</v>
      </c>
      <c r="I40" s="115">
        <v>16</v>
      </c>
      <c r="J40" s="116">
        <v>3.0828516377649327</v>
      </c>
    </row>
    <row r="41" spans="1:10" s="110" customFormat="1" ht="13.5" customHeight="1" x14ac:dyDescent="0.2">
      <c r="A41" s="118"/>
      <c r="B41" s="121" t="s">
        <v>109</v>
      </c>
      <c r="C41" s="113">
        <v>29.93373667530971</v>
      </c>
      <c r="D41" s="115">
        <v>1039</v>
      </c>
      <c r="E41" s="114">
        <v>1107</v>
      </c>
      <c r="F41" s="114">
        <v>1089</v>
      </c>
      <c r="G41" s="114">
        <v>1081</v>
      </c>
      <c r="H41" s="140">
        <v>1097</v>
      </c>
      <c r="I41" s="115">
        <v>-58</v>
      </c>
      <c r="J41" s="116">
        <v>-5.2871467639015499</v>
      </c>
    </row>
    <row r="42" spans="1:10" s="110" customFormat="1" ht="13.5" customHeight="1" x14ac:dyDescent="0.2">
      <c r="A42" s="118"/>
      <c r="B42" s="121" t="s">
        <v>110</v>
      </c>
      <c r="C42" s="113">
        <v>24.517430135407665</v>
      </c>
      <c r="D42" s="115">
        <v>851</v>
      </c>
      <c r="E42" s="114">
        <v>883</v>
      </c>
      <c r="F42" s="114">
        <v>891</v>
      </c>
      <c r="G42" s="114">
        <v>861</v>
      </c>
      <c r="H42" s="140">
        <v>842</v>
      </c>
      <c r="I42" s="115">
        <v>9</v>
      </c>
      <c r="J42" s="116">
        <v>1.0688836104513064</v>
      </c>
    </row>
    <row r="43" spans="1:10" s="110" customFormat="1" ht="13.5" customHeight="1" x14ac:dyDescent="0.2">
      <c r="A43" s="120"/>
      <c r="B43" s="121" t="s">
        <v>111</v>
      </c>
      <c r="C43" s="113">
        <v>30.135407663497553</v>
      </c>
      <c r="D43" s="115">
        <v>1046</v>
      </c>
      <c r="E43" s="114">
        <v>1067</v>
      </c>
      <c r="F43" s="114">
        <v>1071</v>
      </c>
      <c r="G43" s="114">
        <v>1048</v>
      </c>
      <c r="H43" s="140">
        <v>1004</v>
      </c>
      <c r="I43" s="115">
        <v>42</v>
      </c>
      <c r="J43" s="116">
        <v>4.1832669322709162</v>
      </c>
    </row>
    <row r="44" spans="1:10" s="110" customFormat="1" ht="13.5" customHeight="1" x14ac:dyDescent="0.2">
      <c r="A44" s="120"/>
      <c r="B44" s="121" t="s">
        <v>112</v>
      </c>
      <c r="C44" s="113">
        <v>3.0250648228176318</v>
      </c>
      <c r="D44" s="115">
        <v>105</v>
      </c>
      <c r="E44" s="114">
        <v>104</v>
      </c>
      <c r="F44" s="114">
        <v>101</v>
      </c>
      <c r="G44" s="114">
        <v>90</v>
      </c>
      <c r="H44" s="140">
        <v>83</v>
      </c>
      <c r="I44" s="115">
        <v>22</v>
      </c>
      <c r="J44" s="116">
        <v>26.506024096385541</v>
      </c>
    </row>
    <row r="45" spans="1:10" s="110" customFormat="1" ht="13.5" customHeight="1" x14ac:dyDescent="0.2">
      <c r="A45" s="118" t="s">
        <v>113</v>
      </c>
      <c r="B45" s="122" t="s">
        <v>116</v>
      </c>
      <c r="C45" s="113">
        <v>94.871794871794876</v>
      </c>
      <c r="D45" s="115">
        <v>3293</v>
      </c>
      <c r="E45" s="114">
        <v>3436</v>
      </c>
      <c r="F45" s="114">
        <v>3463</v>
      </c>
      <c r="G45" s="114">
        <v>3409</v>
      </c>
      <c r="H45" s="140">
        <v>3307</v>
      </c>
      <c r="I45" s="115">
        <v>-14</v>
      </c>
      <c r="J45" s="116">
        <v>-0.42334442092530994</v>
      </c>
    </row>
    <row r="46" spans="1:10" s="110" customFormat="1" ht="13.5" customHeight="1" x14ac:dyDescent="0.2">
      <c r="A46" s="118"/>
      <c r="B46" s="119" t="s">
        <v>117</v>
      </c>
      <c r="C46" s="113">
        <v>4.9553442811869779</v>
      </c>
      <c r="D46" s="115">
        <v>172</v>
      </c>
      <c r="E46" s="114">
        <v>171</v>
      </c>
      <c r="F46" s="114">
        <v>170</v>
      </c>
      <c r="G46" s="114">
        <v>162</v>
      </c>
      <c r="H46" s="140">
        <v>150</v>
      </c>
      <c r="I46" s="115">
        <v>22</v>
      </c>
      <c r="J46" s="116">
        <v>14.666666666666666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2758</v>
      </c>
      <c r="E48" s="114">
        <v>2850</v>
      </c>
      <c r="F48" s="114">
        <v>2833</v>
      </c>
      <c r="G48" s="114">
        <v>2712</v>
      </c>
      <c r="H48" s="140">
        <v>2657</v>
      </c>
      <c r="I48" s="115">
        <v>101</v>
      </c>
      <c r="J48" s="116">
        <v>3.8012796386902523</v>
      </c>
    </row>
    <row r="49" spans="1:12" s="110" customFormat="1" ht="13.5" customHeight="1" x14ac:dyDescent="0.2">
      <c r="A49" s="118" t="s">
        <v>105</v>
      </c>
      <c r="B49" s="119" t="s">
        <v>106</v>
      </c>
      <c r="C49" s="113">
        <v>41.515591007976795</v>
      </c>
      <c r="D49" s="115">
        <v>1145</v>
      </c>
      <c r="E49" s="114">
        <v>1180</v>
      </c>
      <c r="F49" s="114">
        <v>1135</v>
      </c>
      <c r="G49" s="114">
        <v>1074</v>
      </c>
      <c r="H49" s="140">
        <v>1045</v>
      </c>
      <c r="I49" s="115">
        <v>100</v>
      </c>
      <c r="J49" s="116">
        <v>9.5693779904306222</v>
      </c>
    </row>
    <row r="50" spans="1:12" s="110" customFormat="1" ht="13.5" customHeight="1" x14ac:dyDescent="0.2">
      <c r="A50" s="120"/>
      <c r="B50" s="119" t="s">
        <v>107</v>
      </c>
      <c r="C50" s="113">
        <v>58.484408992023205</v>
      </c>
      <c r="D50" s="115">
        <v>1613</v>
      </c>
      <c r="E50" s="114">
        <v>1670</v>
      </c>
      <c r="F50" s="114">
        <v>1698</v>
      </c>
      <c r="G50" s="114">
        <v>1638</v>
      </c>
      <c r="H50" s="140">
        <v>1612</v>
      </c>
      <c r="I50" s="115">
        <v>1</v>
      </c>
      <c r="J50" s="116">
        <v>6.2034739454094295E-2</v>
      </c>
    </row>
    <row r="51" spans="1:12" s="110" customFormat="1" ht="13.5" customHeight="1" x14ac:dyDescent="0.2">
      <c r="A51" s="118" t="s">
        <v>105</v>
      </c>
      <c r="B51" s="121" t="s">
        <v>108</v>
      </c>
      <c r="C51" s="113">
        <v>10.949963741841914</v>
      </c>
      <c r="D51" s="115">
        <v>302</v>
      </c>
      <c r="E51" s="114">
        <v>315</v>
      </c>
      <c r="F51" s="114">
        <v>318</v>
      </c>
      <c r="G51" s="114">
        <v>313</v>
      </c>
      <c r="H51" s="140">
        <v>309</v>
      </c>
      <c r="I51" s="115">
        <v>-7</v>
      </c>
      <c r="J51" s="116">
        <v>-2.2653721682847898</v>
      </c>
    </row>
    <row r="52" spans="1:12" s="110" customFormat="1" ht="13.5" customHeight="1" x14ac:dyDescent="0.2">
      <c r="A52" s="118"/>
      <c r="B52" s="121" t="s">
        <v>109</v>
      </c>
      <c r="C52" s="113">
        <v>71.537345902828136</v>
      </c>
      <c r="D52" s="115">
        <v>1973</v>
      </c>
      <c r="E52" s="114">
        <v>2029</v>
      </c>
      <c r="F52" s="114">
        <v>2009</v>
      </c>
      <c r="G52" s="114">
        <v>1900</v>
      </c>
      <c r="H52" s="140">
        <v>1878</v>
      </c>
      <c r="I52" s="115">
        <v>95</v>
      </c>
      <c r="J52" s="116">
        <v>5.0585729499467522</v>
      </c>
    </row>
    <row r="53" spans="1:12" s="110" customFormat="1" ht="13.5" customHeight="1" x14ac:dyDescent="0.2">
      <c r="A53" s="118"/>
      <c r="B53" s="121" t="s">
        <v>110</v>
      </c>
      <c r="C53" s="113">
        <v>16.678752719361857</v>
      </c>
      <c r="D53" s="115">
        <v>460</v>
      </c>
      <c r="E53" s="114">
        <v>482</v>
      </c>
      <c r="F53" s="114">
        <v>482</v>
      </c>
      <c r="G53" s="114">
        <v>473</v>
      </c>
      <c r="H53" s="140">
        <v>447</v>
      </c>
      <c r="I53" s="115">
        <v>13</v>
      </c>
      <c r="J53" s="116">
        <v>2.9082774049217002</v>
      </c>
    </row>
    <row r="54" spans="1:12" s="110" customFormat="1" ht="13.5" customHeight="1" x14ac:dyDescent="0.2">
      <c r="A54" s="120"/>
      <c r="B54" s="121" t="s">
        <v>111</v>
      </c>
      <c r="C54" s="113">
        <v>0.83393763596809278</v>
      </c>
      <c r="D54" s="115">
        <v>23</v>
      </c>
      <c r="E54" s="114">
        <v>24</v>
      </c>
      <c r="F54" s="114">
        <v>24</v>
      </c>
      <c r="G54" s="114">
        <v>26</v>
      </c>
      <c r="H54" s="140">
        <v>23</v>
      </c>
      <c r="I54" s="115">
        <v>0</v>
      </c>
      <c r="J54" s="116">
        <v>0</v>
      </c>
    </row>
    <row r="55" spans="1:12" s="110" customFormat="1" ht="13.5" customHeight="1" x14ac:dyDescent="0.2">
      <c r="A55" s="120"/>
      <c r="B55" s="121" t="s">
        <v>112</v>
      </c>
      <c r="C55" s="113">
        <v>0.14503263234227701</v>
      </c>
      <c r="D55" s="115">
        <v>4</v>
      </c>
      <c r="E55" s="114">
        <v>5</v>
      </c>
      <c r="F55" s="114">
        <v>6</v>
      </c>
      <c r="G55" s="114">
        <v>8</v>
      </c>
      <c r="H55" s="140">
        <v>7</v>
      </c>
      <c r="I55" s="115">
        <v>-3</v>
      </c>
      <c r="J55" s="116">
        <v>-42.857142857142854</v>
      </c>
    </row>
    <row r="56" spans="1:12" s="110" customFormat="1" ht="13.5" customHeight="1" x14ac:dyDescent="0.2">
      <c r="A56" s="118" t="s">
        <v>113</v>
      </c>
      <c r="B56" s="122" t="s">
        <v>116</v>
      </c>
      <c r="C56" s="113">
        <v>94.85134155184916</v>
      </c>
      <c r="D56" s="115">
        <v>2616</v>
      </c>
      <c r="E56" s="114">
        <v>2689</v>
      </c>
      <c r="F56" s="114">
        <v>2677</v>
      </c>
      <c r="G56" s="114">
        <v>2564</v>
      </c>
      <c r="H56" s="140">
        <v>2514</v>
      </c>
      <c r="I56" s="115">
        <v>102</v>
      </c>
      <c r="J56" s="116">
        <v>4.0572792362768499</v>
      </c>
    </row>
    <row r="57" spans="1:12" s="110" customFormat="1" ht="13.5" customHeight="1" x14ac:dyDescent="0.2">
      <c r="A57" s="142"/>
      <c r="B57" s="124" t="s">
        <v>117</v>
      </c>
      <c r="C57" s="125">
        <v>5.148658448150834</v>
      </c>
      <c r="D57" s="143">
        <v>142</v>
      </c>
      <c r="E57" s="144">
        <v>161</v>
      </c>
      <c r="F57" s="144">
        <v>156</v>
      </c>
      <c r="G57" s="144">
        <v>148</v>
      </c>
      <c r="H57" s="145">
        <v>143</v>
      </c>
      <c r="I57" s="143">
        <v>-1</v>
      </c>
      <c r="J57" s="146">
        <v>-0.69930069930069927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28886</v>
      </c>
      <c r="E12" s="236">
        <v>29135</v>
      </c>
      <c r="F12" s="114">
        <v>29231</v>
      </c>
      <c r="G12" s="114">
        <v>28890</v>
      </c>
      <c r="H12" s="140">
        <v>28769</v>
      </c>
      <c r="I12" s="115">
        <v>117</v>
      </c>
      <c r="J12" s="116">
        <v>0.40668775417984637</v>
      </c>
    </row>
    <row r="13" spans="1:15" s="110" customFormat="1" ht="12" customHeight="1" x14ac:dyDescent="0.2">
      <c r="A13" s="118" t="s">
        <v>105</v>
      </c>
      <c r="B13" s="119" t="s">
        <v>106</v>
      </c>
      <c r="C13" s="113">
        <v>50.675067506750672</v>
      </c>
      <c r="D13" s="115">
        <v>14638</v>
      </c>
      <c r="E13" s="114">
        <v>14784</v>
      </c>
      <c r="F13" s="114">
        <v>14867</v>
      </c>
      <c r="G13" s="114">
        <v>14697</v>
      </c>
      <c r="H13" s="140">
        <v>14634</v>
      </c>
      <c r="I13" s="115">
        <v>4</v>
      </c>
      <c r="J13" s="116">
        <v>2.7333606669400028E-2</v>
      </c>
    </row>
    <row r="14" spans="1:15" s="110" customFormat="1" ht="12" customHeight="1" x14ac:dyDescent="0.2">
      <c r="A14" s="118"/>
      <c r="B14" s="119" t="s">
        <v>107</v>
      </c>
      <c r="C14" s="113">
        <v>49.324932493249328</v>
      </c>
      <c r="D14" s="115">
        <v>14248</v>
      </c>
      <c r="E14" s="114">
        <v>14351</v>
      </c>
      <c r="F14" s="114">
        <v>14364</v>
      </c>
      <c r="G14" s="114">
        <v>14193</v>
      </c>
      <c r="H14" s="140">
        <v>14135</v>
      </c>
      <c r="I14" s="115">
        <v>113</v>
      </c>
      <c r="J14" s="116">
        <v>0.79943402900601346</v>
      </c>
    </row>
    <row r="15" spans="1:15" s="110" customFormat="1" ht="12" customHeight="1" x14ac:dyDescent="0.2">
      <c r="A15" s="118" t="s">
        <v>105</v>
      </c>
      <c r="B15" s="121" t="s">
        <v>108</v>
      </c>
      <c r="C15" s="113">
        <v>10.842622723810843</v>
      </c>
      <c r="D15" s="115">
        <v>3132</v>
      </c>
      <c r="E15" s="114">
        <v>3233</v>
      </c>
      <c r="F15" s="114">
        <v>3271</v>
      </c>
      <c r="G15" s="114">
        <v>3092</v>
      </c>
      <c r="H15" s="140">
        <v>3170</v>
      </c>
      <c r="I15" s="115">
        <v>-38</v>
      </c>
      <c r="J15" s="116">
        <v>-1.1987381703470033</v>
      </c>
    </row>
    <row r="16" spans="1:15" s="110" customFormat="1" ht="12" customHeight="1" x14ac:dyDescent="0.2">
      <c r="A16" s="118"/>
      <c r="B16" s="121" t="s">
        <v>109</v>
      </c>
      <c r="C16" s="113">
        <v>65.716956311015721</v>
      </c>
      <c r="D16" s="115">
        <v>18983</v>
      </c>
      <c r="E16" s="114">
        <v>19150</v>
      </c>
      <c r="F16" s="114">
        <v>19267</v>
      </c>
      <c r="G16" s="114">
        <v>19220</v>
      </c>
      <c r="H16" s="140">
        <v>19187</v>
      </c>
      <c r="I16" s="115">
        <v>-204</v>
      </c>
      <c r="J16" s="116">
        <v>-1.063219888466149</v>
      </c>
    </row>
    <row r="17" spans="1:10" s="110" customFormat="1" ht="12" customHeight="1" x14ac:dyDescent="0.2">
      <c r="A17" s="118"/>
      <c r="B17" s="121" t="s">
        <v>110</v>
      </c>
      <c r="C17" s="113">
        <v>22.640725611022642</v>
      </c>
      <c r="D17" s="115">
        <v>6540</v>
      </c>
      <c r="E17" s="114">
        <v>6524</v>
      </c>
      <c r="F17" s="114">
        <v>6471</v>
      </c>
      <c r="G17" s="114">
        <v>6371</v>
      </c>
      <c r="H17" s="140">
        <v>6214</v>
      </c>
      <c r="I17" s="115">
        <v>326</v>
      </c>
      <c r="J17" s="116">
        <v>5.2462182169295142</v>
      </c>
    </row>
    <row r="18" spans="1:10" s="110" customFormat="1" ht="12" customHeight="1" x14ac:dyDescent="0.2">
      <c r="A18" s="120"/>
      <c r="B18" s="121" t="s">
        <v>111</v>
      </c>
      <c r="C18" s="113">
        <v>0.79969535415079973</v>
      </c>
      <c r="D18" s="115">
        <v>231</v>
      </c>
      <c r="E18" s="114">
        <v>228</v>
      </c>
      <c r="F18" s="114">
        <v>222</v>
      </c>
      <c r="G18" s="114">
        <v>207</v>
      </c>
      <c r="H18" s="140">
        <v>198</v>
      </c>
      <c r="I18" s="115">
        <v>33</v>
      </c>
      <c r="J18" s="116">
        <v>16.666666666666668</v>
      </c>
    </row>
    <row r="19" spans="1:10" s="110" customFormat="1" ht="12" customHeight="1" x14ac:dyDescent="0.2">
      <c r="A19" s="120"/>
      <c r="B19" s="121" t="s">
        <v>112</v>
      </c>
      <c r="C19" s="113">
        <v>0.22848438690022849</v>
      </c>
      <c r="D19" s="115">
        <v>66</v>
      </c>
      <c r="E19" s="114">
        <v>66</v>
      </c>
      <c r="F19" s="114">
        <v>63</v>
      </c>
      <c r="G19" s="114">
        <v>59</v>
      </c>
      <c r="H19" s="140">
        <v>50</v>
      </c>
      <c r="I19" s="115">
        <v>16</v>
      </c>
      <c r="J19" s="116">
        <v>32</v>
      </c>
    </row>
    <row r="20" spans="1:10" s="110" customFormat="1" ht="12" customHeight="1" x14ac:dyDescent="0.2">
      <c r="A20" s="118" t="s">
        <v>113</v>
      </c>
      <c r="B20" s="119" t="s">
        <v>181</v>
      </c>
      <c r="C20" s="113">
        <v>69.954303122619947</v>
      </c>
      <c r="D20" s="115">
        <v>20207</v>
      </c>
      <c r="E20" s="114">
        <v>20417</v>
      </c>
      <c r="F20" s="114">
        <v>20528</v>
      </c>
      <c r="G20" s="114">
        <v>20364</v>
      </c>
      <c r="H20" s="140">
        <v>20265</v>
      </c>
      <c r="I20" s="115">
        <v>-58</v>
      </c>
      <c r="J20" s="116">
        <v>-0.2862077473476437</v>
      </c>
    </row>
    <row r="21" spans="1:10" s="110" customFormat="1" ht="12" customHeight="1" x14ac:dyDescent="0.2">
      <c r="A21" s="118"/>
      <c r="B21" s="119" t="s">
        <v>182</v>
      </c>
      <c r="C21" s="113">
        <v>30.045696877380045</v>
      </c>
      <c r="D21" s="115">
        <v>8679</v>
      </c>
      <c r="E21" s="114">
        <v>8718</v>
      </c>
      <c r="F21" s="114">
        <v>8703</v>
      </c>
      <c r="G21" s="114">
        <v>8526</v>
      </c>
      <c r="H21" s="140">
        <v>8504</v>
      </c>
      <c r="I21" s="115">
        <v>175</v>
      </c>
      <c r="J21" s="116">
        <v>2.0578551269990593</v>
      </c>
    </row>
    <row r="22" spans="1:10" s="110" customFormat="1" ht="12" customHeight="1" x14ac:dyDescent="0.2">
      <c r="A22" s="118" t="s">
        <v>113</v>
      </c>
      <c r="B22" s="119" t="s">
        <v>116</v>
      </c>
      <c r="C22" s="113">
        <v>93.045073738143046</v>
      </c>
      <c r="D22" s="115">
        <v>26877</v>
      </c>
      <c r="E22" s="114">
        <v>27202</v>
      </c>
      <c r="F22" s="114">
        <v>27369</v>
      </c>
      <c r="G22" s="114">
        <v>27099</v>
      </c>
      <c r="H22" s="140">
        <v>27115</v>
      </c>
      <c r="I22" s="115">
        <v>-238</v>
      </c>
      <c r="J22" s="116">
        <v>-0.87774294670846398</v>
      </c>
    </row>
    <row r="23" spans="1:10" s="110" customFormat="1" ht="12" customHeight="1" x14ac:dyDescent="0.2">
      <c r="A23" s="118"/>
      <c r="B23" s="119" t="s">
        <v>117</v>
      </c>
      <c r="C23" s="113">
        <v>6.916845530706917</v>
      </c>
      <c r="D23" s="115">
        <v>1998</v>
      </c>
      <c r="E23" s="114">
        <v>1924</v>
      </c>
      <c r="F23" s="114">
        <v>1851</v>
      </c>
      <c r="G23" s="114">
        <v>1780</v>
      </c>
      <c r="H23" s="140">
        <v>1643</v>
      </c>
      <c r="I23" s="115">
        <v>355</v>
      </c>
      <c r="J23" s="116">
        <v>21.606816798539256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29202</v>
      </c>
      <c r="E64" s="236">
        <v>29289</v>
      </c>
      <c r="F64" s="236">
        <v>29528</v>
      </c>
      <c r="G64" s="236">
        <v>29240</v>
      </c>
      <c r="H64" s="140">
        <v>29190</v>
      </c>
      <c r="I64" s="115">
        <v>12</v>
      </c>
      <c r="J64" s="116">
        <v>4.1109969167523124E-2</v>
      </c>
    </row>
    <row r="65" spans="1:12" s="110" customFormat="1" ht="12" customHeight="1" x14ac:dyDescent="0.2">
      <c r="A65" s="118" t="s">
        <v>105</v>
      </c>
      <c r="B65" s="119" t="s">
        <v>106</v>
      </c>
      <c r="C65" s="113">
        <v>52.873090884186013</v>
      </c>
      <c r="D65" s="235">
        <v>15440</v>
      </c>
      <c r="E65" s="236">
        <v>15462</v>
      </c>
      <c r="F65" s="236">
        <v>15660</v>
      </c>
      <c r="G65" s="236">
        <v>15478</v>
      </c>
      <c r="H65" s="140">
        <v>15473</v>
      </c>
      <c r="I65" s="115">
        <v>-33</v>
      </c>
      <c r="J65" s="116">
        <v>-0.21327473663801461</v>
      </c>
    </row>
    <row r="66" spans="1:12" s="110" customFormat="1" ht="12" customHeight="1" x14ac:dyDescent="0.2">
      <c r="A66" s="118"/>
      <c r="B66" s="119" t="s">
        <v>107</v>
      </c>
      <c r="C66" s="113">
        <v>47.126909115813987</v>
      </c>
      <c r="D66" s="235">
        <v>13762</v>
      </c>
      <c r="E66" s="236">
        <v>13827</v>
      </c>
      <c r="F66" s="236">
        <v>13868</v>
      </c>
      <c r="G66" s="236">
        <v>13762</v>
      </c>
      <c r="H66" s="140">
        <v>13717</v>
      </c>
      <c r="I66" s="115">
        <v>45</v>
      </c>
      <c r="J66" s="116">
        <v>0.32806007144419336</v>
      </c>
    </row>
    <row r="67" spans="1:12" s="110" customFormat="1" ht="12" customHeight="1" x14ac:dyDescent="0.2">
      <c r="A67" s="118" t="s">
        <v>105</v>
      </c>
      <c r="B67" s="121" t="s">
        <v>108</v>
      </c>
      <c r="C67" s="113">
        <v>11.564276419423328</v>
      </c>
      <c r="D67" s="235">
        <v>3377</v>
      </c>
      <c r="E67" s="236">
        <v>3501</v>
      </c>
      <c r="F67" s="236">
        <v>3578</v>
      </c>
      <c r="G67" s="236">
        <v>3365</v>
      </c>
      <c r="H67" s="140">
        <v>3455</v>
      </c>
      <c r="I67" s="115">
        <v>-78</v>
      </c>
      <c r="J67" s="116">
        <v>-2.2575976845151953</v>
      </c>
    </row>
    <row r="68" spans="1:12" s="110" customFormat="1" ht="12" customHeight="1" x14ac:dyDescent="0.2">
      <c r="A68" s="118"/>
      <c r="B68" s="121" t="s">
        <v>109</v>
      </c>
      <c r="C68" s="113">
        <v>66.34134648311759</v>
      </c>
      <c r="D68" s="235">
        <v>19373</v>
      </c>
      <c r="E68" s="236">
        <v>19432</v>
      </c>
      <c r="F68" s="236">
        <v>19633</v>
      </c>
      <c r="G68" s="236">
        <v>19654</v>
      </c>
      <c r="H68" s="140">
        <v>19642</v>
      </c>
      <c r="I68" s="115">
        <v>-269</v>
      </c>
      <c r="J68" s="116">
        <v>-1.3695143060788106</v>
      </c>
    </row>
    <row r="69" spans="1:12" s="110" customFormat="1" ht="12" customHeight="1" x14ac:dyDescent="0.2">
      <c r="A69" s="118"/>
      <c r="B69" s="121" t="s">
        <v>110</v>
      </c>
      <c r="C69" s="113">
        <v>21.282788850078763</v>
      </c>
      <c r="D69" s="235">
        <v>6215</v>
      </c>
      <c r="E69" s="236">
        <v>6116</v>
      </c>
      <c r="F69" s="236">
        <v>6078</v>
      </c>
      <c r="G69" s="236">
        <v>5995</v>
      </c>
      <c r="H69" s="140">
        <v>5870</v>
      </c>
      <c r="I69" s="115">
        <v>345</v>
      </c>
      <c r="J69" s="116">
        <v>5.877342419080068</v>
      </c>
    </row>
    <row r="70" spans="1:12" s="110" customFormat="1" ht="12" customHeight="1" x14ac:dyDescent="0.2">
      <c r="A70" s="120"/>
      <c r="B70" s="121" t="s">
        <v>111</v>
      </c>
      <c r="C70" s="113">
        <v>0.81158824738031643</v>
      </c>
      <c r="D70" s="235">
        <v>237</v>
      </c>
      <c r="E70" s="236">
        <v>240</v>
      </c>
      <c r="F70" s="236">
        <v>239</v>
      </c>
      <c r="G70" s="236">
        <v>226</v>
      </c>
      <c r="H70" s="140">
        <v>223</v>
      </c>
      <c r="I70" s="115">
        <v>14</v>
      </c>
      <c r="J70" s="116">
        <v>6.2780269058295968</v>
      </c>
    </row>
    <row r="71" spans="1:12" s="110" customFormat="1" ht="12" customHeight="1" x14ac:dyDescent="0.2">
      <c r="A71" s="120"/>
      <c r="B71" s="121" t="s">
        <v>112</v>
      </c>
      <c r="C71" s="113">
        <v>0.18149441819053488</v>
      </c>
      <c r="D71" s="235">
        <v>53</v>
      </c>
      <c r="E71" s="236">
        <v>61</v>
      </c>
      <c r="F71" s="236">
        <v>67</v>
      </c>
      <c r="G71" s="236">
        <v>62</v>
      </c>
      <c r="H71" s="140">
        <v>56</v>
      </c>
      <c r="I71" s="115">
        <v>-3</v>
      </c>
      <c r="J71" s="116">
        <v>-5.3571428571428568</v>
      </c>
    </row>
    <row r="72" spans="1:12" s="110" customFormat="1" ht="12" customHeight="1" x14ac:dyDescent="0.2">
      <c r="A72" s="118" t="s">
        <v>113</v>
      </c>
      <c r="B72" s="119" t="s">
        <v>181</v>
      </c>
      <c r="C72" s="113">
        <v>70.940346551606055</v>
      </c>
      <c r="D72" s="235">
        <v>20716</v>
      </c>
      <c r="E72" s="236">
        <v>20786</v>
      </c>
      <c r="F72" s="236">
        <v>21032</v>
      </c>
      <c r="G72" s="236">
        <v>20840</v>
      </c>
      <c r="H72" s="140">
        <v>20833</v>
      </c>
      <c r="I72" s="115">
        <v>-117</v>
      </c>
      <c r="J72" s="116">
        <v>-0.56160898574377194</v>
      </c>
    </row>
    <row r="73" spans="1:12" s="110" customFormat="1" ht="12" customHeight="1" x14ac:dyDescent="0.2">
      <c r="A73" s="118"/>
      <c r="B73" s="119" t="s">
        <v>182</v>
      </c>
      <c r="C73" s="113">
        <v>29.059653448393945</v>
      </c>
      <c r="D73" s="115">
        <v>8486</v>
      </c>
      <c r="E73" s="114">
        <v>8503</v>
      </c>
      <c r="F73" s="114">
        <v>8496</v>
      </c>
      <c r="G73" s="114">
        <v>8400</v>
      </c>
      <c r="H73" s="140">
        <v>8357</v>
      </c>
      <c r="I73" s="115">
        <v>129</v>
      </c>
      <c r="J73" s="116">
        <v>1.5436161301902596</v>
      </c>
    </row>
    <row r="74" spans="1:12" s="110" customFormat="1" ht="12" customHeight="1" x14ac:dyDescent="0.2">
      <c r="A74" s="118" t="s">
        <v>113</v>
      </c>
      <c r="B74" s="119" t="s">
        <v>116</v>
      </c>
      <c r="C74" s="113">
        <v>93.322375179782213</v>
      </c>
      <c r="D74" s="115">
        <v>27252</v>
      </c>
      <c r="E74" s="114">
        <v>27423</v>
      </c>
      <c r="F74" s="114">
        <v>27653</v>
      </c>
      <c r="G74" s="114">
        <v>27437</v>
      </c>
      <c r="H74" s="140">
        <v>27464</v>
      </c>
      <c r="I74" s="115">
        <v>-212</v>
      </c>
      <c r="J74" s="116">
        <v>-0.77191960384503355</v>
      </c>
    </row>
    <row r="75" spans="1:12" s="110" customFormat="1" ht="12" customHeight="1" x14ac:dyDescent="0.2">
      <c r="A75" s="142"/>
      <c r="B75" s="124" t="s">
        <v>117</v>
      </c>
      <c r="C75" s="125">
        <v>6.6536538593247041</v>
      </c>
      <c r="D75" s="143">
        <v>1943</v>
      </c>
      <c r="E75" s="144">
        <v>1860</v>
      </c>
      <c r="F75" s="144">
        <v>1867</v>
      </c>
      <c r="G75" s="144">
        <v>1796</v>
      </c>
      <c r="H75" s="145">
        <v>1718</v>
      </c>
      <c r="I75" s="143">
        <v>225</v>
      </c>
      <c r="J75" s="146">
        <v>13.096623981373691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28886</v>
      </c>
      <c r="G11" s="114">
        <v>29135</v>
      </c>
      <c r="H11" s="114">
        <v>29231</v>
      </c>
      <c r="I11" s="114">
        <v>28890</v>
      </c>
      <c r="J11" s="140">
        <v>28769</v>
      </c>
      <c r="K11" s="114">
        <v>117</v>
      </c>
      <c r="L11" s="116">
        <v>0.40668775417984637</v>
      </c>
    </row>
    <row r="12" spans="1:17" s="110" customFormat="1" ht="24.95" customHeight="1" x14ac:dyDescent="0.2">
      <c r="A12" s="604" t="s">
        <v>185</v>
      </c>
      <c r="B12" s="605"/>
      <c r="C12" s="605"/>
      <c r="D12" s="606"/>
      <c r="E12" s="113">
        <v>50.675067506750672</v>
      </c>
      <c r="F12" s="115">
        <v>14638</v>
      </c>
      <c r="G12" s="114">
        <v>14784</v>
      </c>
      <c r="H12" s="114">
        <v>14867</v>
      </c>
      <c r="I12" s="114">
        <v>14697</v>
      </c>
      <c r="J12" s="140">
        <v>14634</v>
      </c>
      <c r="K12" s="114">
        <v>4</v>
      </c>
      <c r="L12" s="116">
        <v>2.7333606669400028E-2</v>
      </c>
    </row>
    <row r="13" spans="1:17" s="110" customFormat="1" ht="15" customHeight="1" x14ac:dyDescent="0.2">
      <c r="A13" s="120"/>
      <c r="B13" s="612" t="s">
        <v>107</v>
      </c>
      <c r="C13" s="612"/>
      <c r="E13" s="113">
        <v>49.324932493249328</v>
      </c>
      <c r="F13" s="115">
        <v>14248</v>
      </c>
      <c r="G13" s="114">
        <v>14351</v>
      </c>
      <c r="H13" s="114">
        <v>14364</v>
      </c>
      <c r="I13" s="114">
        <v>14193</v>
      </c>
      <c r="J13" s="140">
        <v>14135</v>
      </c>
      <c r="K13" s="114">
        <v>113</v>
      </c>
      <c r="L13" s="116">
        <v>0.79943402900601346</v>
      </c>
    </row>
    <row r="14" spans="1:17" s="110" customFormat="1" ht="24.95" customHeight="1" x14ac:dyDescent="0.2">
      <c r="A14" s="604" t="s">
        <v>186</v>
      </c>
      <c r="B14" s="605"/>
      <c r="C14" s="605"/>
      <c r="D14" s="606"/>
      <c r="E14" s="113">
        <v>10.842622723810843</v>
      </c>
      <c r="F14" s="115">
        <v>3132</v>
      </c>
      <c r="G14" s="114">
        <v>3233</v>
      </c>
      <c r="H14" s="114">
        <v>3271</v>
      </c>
      <c r="I14" s="114">
        <v>3092</v>
      </c>
      <c r="J14" s="140">
        <v>3170</v>
      </c>
      <c r="K14" s="114">
        <v>-38</v>
      </c>
      <c r="L14" s="116">
        <v>-1.1987381703470033</v>
      </c>
    </row>
    <row r="15" spans="1:17" s="110" customFormat="1" ht="15" customHeight="1" x14ac:dyDescent="0.2">
      <c r="A15" s="120"/>
      <c r="B15" s="119"/>
      <c r="C15" s="258" t="s">
        <v>106</v>
      </c>
      <c r="E15" s="113">
        <v>54.853128991060025</v>
      </c>
      <c r="F15" s="115">
        <v>1718</v>
      </c>
      <c r="G15" s="114">
        <v>1788</v>
      </c>
      <c r="H15" s="114">
        <v>1821</v>
      </c>
      <c r="I15" s="114">
        <v>1679</v>
      </c>
      <c r="J15" s="140">
        <v>1733</v>
      </c>
      <c r="K15" s="114">
        <v>-15</v>
      </c>
      <c r="L15" s="116">
        <v>-0.86555106751298327</v>
      </c>
    </row>
    <row r="16" spans="1:17" s="110" customFormat="1" ht="15" customHeight="1" x14ac:dyDescent="0.2">
      <c r="A16" s="120"/>
      <c r="B16" s="119"/>
      <c r="C16" s="258" t="s">
        <v>107</v>
      </c>
      <c r="E16" s="113">
        <v>45.146871008939975</v>
      </c>
      <c r="F16" s="115">
        <v>1414</v>
      </c>
      <c r="G16" s="114">
        <v>1445</v>
      </c>
      <c r="H16" s="114">
        <v>1450</v>
      </c>
      <c r="I16" s="114">
        <v>1413</v>
      </c>
      <c r="J16" s="140">
        <v>1437</v>
      </c>
      <c r="K16" s="114">
        <v>-23</v>
      </c>
      <c r="L16" s="116">
        <v>-1.6005567153792624</v>
      </c>
    </row>
    <row r="17" spans="1:12" s="110" customFormat="1" ht="15" customHeight="1" x14ac:dyDescent="0.2">
      <c r="A17" s="120"/>
      <c r="B17" s="121" t="s">
        <v>109</v>
      </c>
      <c r="C17" s="258"/>
      <c r="E17" s="113">
        <v>65.716956311015721</v>
      </c>
      <c r="F17" s="115">
        <v>18983</v>
      </c>
      <c r="G17" s="114">
        <v>19150</v>
      </c>
      <c r="H17" s="114">
        <v>19267</v>
      </c>
      <c r="I17" s="114">
        <v>19220</v>
      </c>
      <c r="J17" s="140">
        <v>19187</v>
      </c>
      <c r="K17" s="114">
        <v>-204</v>
      </c>
      <c r="L17" s="116">
        <v>-1.063219888466149</v>
      </c>
    </row>
    <row r="18" spans="1:12" s="110" customFormat="1" ht="15" customHeight="1" x14ac:dyDescent="0.2">
      <c r="A18" s="120"/>
      <c r="B18" s="119"/>
      <c r="C18" s="258" t="s">
        <v>106</v>
      </c>
      <c r="E18" s="113">
        <v>50.223884528262133</v>
      </c>
      <c r="F18" s="115">
        <v>9534</v>
      </c>
      <c r="G18" s="114">
        <v>9608</v>
      </c>
      <c r="H18" s="114">
        <v>9709</v>
      </c>
      <c r="I18" s="114">
        <v>9723</v>
      </c>
      <c r="J18" s="140">
        <v>9688</v>
      </c>
      <c r="K18" s="114">
        <v>-154</v>
      </c>
      <c r="L18" s="116">
        <v>-1.5895953757225434</v>
      </c>
    </row>
    <row r="19" spans="1:12" s="110" customFormat="1" ht="15" customHeight="1" x14ac:dyDescent="0.2">
      <c r="A19" s="120"/>
      <c r="B19" s="119"/>
      <c r="C19" s="258" t="s">
        <v>107</v>
      </c>
      <c r="E19" s="113">
        <v>49.776115471737867</v>
      </c>
      <c r="F19" s="115">
        <v>9449</v>
      </c>
      <c r="G19" s="114">
        <v>9542</v>
      </c>
      <c r="H19" s="114">
        <v>9558</v>
      </c>
      <c r="I19" s="114">
        <v>9497</v>
      </c>
      <c r="J19" s="140">
        <v>9499</v>
      </c>
      <c r="K19" s="114">
        <v>-50</v>
      </c>
      <c r="L19" s="116">
        <v>-0.52637119696810186</v>
      </c>
    </row>
    <row r="20" spans="1:12" s="110" customFormat="1" ht="15" customHeight="1" x14ac:dyDescent="0.2">
      <c r="A20" s="120"/>
      <c r="B20" s="121" t="s">
        <v>110</v>
      </c>
      <c r="C20" s="258"/>
      <c r="E20" s="113">
        <v>22.640725611022642</v>
      </c>
      <c r="F20" s="115">
        <v>6540</v>
      </c>
      <c r="G20" s="114">
        <v>6524</v>
      </c>
      <c r="H20" s="114">
        <v>6471</v>
      </c>
      <c r="I20" s="114">
        <v>6371</v>
      </c>
      <c r="J20" s="140">
        <v>6214</v>
      </c>
      <c r="K20" s="114">
        <v>326</v>
      </c>
      <c r="L20" s="116">
        <v>5.2462182169295142</v>
      </c>
    </row>
    <row r="21" spans="1:12" s="110" customFormat="1" ht="15" customHeight="1" x14ac:dyDescent="0.2">
      <c r="A21" s="120"/>
      <c r="B21" s="119"/>
      <c r="C21" s="258" t="s">
        <v>106</v>
      </c>
      <c r="E21" s="113">
        <v>49.4954128440367</v>
      </c>
      <c r="F21" s="115">
        <v>3237</v>
      </c>
      <c r="G21" s="114">
        <v>3247</v>
      </c>
      <c r="H21" s="114">
        <v>3198</v>
      </c>
      <c r="I21" s="114">
        <v>3160</v>
      </c>
      <c r="J21" s="140">
        <v>3075</v>
      </c>
      <c r="K21" s="114">
        <v>162</v>
      </c>
      <c r="L21" s="116">
        <v>5.2682926829268295</v>
      </c>
    </row>
    <row r="22" spans="1:12" s="110" customFormat="1" ht="15" customHeight="1" x14ac:dyDescent="0.2">
      <c r="A22" s="120"/>
      <c r="B22" s="119"/>
      <c r="C22" s="258" t="s">
        <v>107</v>
      </c>
      <c r="E22" s="113">
        <v>50.5045871559633</v>
      </c>
      <c r="F22" s="115">
        <v>3303</v>
      </c>
      <c r="G22" s="114">
        <v>3277</v>
      </c>
      <c r="H22" s="114">
        <v>3273</v>
      </c>
      <c r="I22" s="114">
        <v>3211</v>
      </c>
      <c r="J22" s="140">
        <v>3139</v>
      </c>
      <c r="K22" s="114">
        <v>164</v>
      </c>
      <c r="L22" s="116">
        <v>5.224593819687799</v>
      </c>
    </row>
    <row r="23" spans="1:12" s="110" customFormat="1" ht="15" customHeight="1" x14ac:dyDescent="0.2">
      <c r="A23" s="120"/>
      <c r="B23" s="121" t="s">
        <v>111</v>
      </c>
      <c r="C23" s="258"/>
      <c r="E23" s="113">
        <v>0.79969535415079973</v>
      </c>
      <c r="F23" s="115">
        <v>231</v>
      </c>
      <c r="G23" s="114">
        <v>228</v>
      </c>
      <c r="H23" s="114">
        <v>222</v>
      </c>
      <c r="I23" s="114">
        <v>207</v>
      </c>
      <c r="J23" s="140">
        <v>198</v>
      </c>
      <c r="K23" s="114">
        <v>33</v>
      </c>
      <c r="L23" s="116">
        <v>16.666666666666668</v>
      </c>
    </row>
    <row r="24" spans="1:12" s="110" customFormat="1" ht="15" customHeight="1" x14ac:dyDescent="0.2">
      <c r="A24" s="120"/>
      <c r="B24" s="119"/>
      <c r="C24" s="258" t="s">
        <v>106</v>
      </c>
      <c r="E24" s="113">
        <v>64.502164502164504</v>
      </c>
      <c r="F24" s="115">
        <v>149</v>
      </c>
      <c r="G24" s="114">
        <v>141</v>
      </c>
      <c r="H24" s="114">
        <v>139</v>
      </c>
      <c r="I24" s="114">
        <v>135</v>
      </c>
      <c r="J24" s="140">
        <v>138</v>
      </c>
      <c r="K24" s="114">
        <v>11</v>
      </c>
      <c r="L24" s="116">
        <v>7.9710144927536231</v>
      </c>
    </row>
    <row r="25" spans="1:12" s="110" customFormat="1" ht="15" customHeight="1" x14ac:dyDescent="0.2">
      <c r="A25" s="120"/>
      <c r="B25" s="119"/>
      <c r="C25" s="258" t="s">
        <v>107</v>
      </c>
      <c r="E25" s="113">
        <v>35.497835497835496</v>
      </c>
      <c r="F25" s="115">
        <v>82</v>
      </c>
      <c r="G25" s="114">
        <v>87</v>
      </c>
      <c r="H25" s="114">
        <v>83</v>
      </c>
      <c r="I25" s="114">
        <v>72</v>
      </c>
      <c r="J25" s="140">
        <v>60</v>
      </c>
      <c r="K25" s="114">
        <v>22</v>
      </c>
      <c r="L25" s="116">
        <v>36.666666666666664</v>
      </c>
    </row>
    <row r="26" spans="1:12" s="110" customFormat="1" ht="15" customHeight="1" x14ac:dyDescent="0.2">
      <c r="A26" s="120"/>
      <c r="C26" s="121" t="s">
        <v>187</v>
      </c>
      <c r="D26" s="110" t="s">
        <v>188</v>
      </c>
      <c r="E26" s="113">
        <v>0.22848438690022849</v>
      </c>
      <c r="F26" s="115">
        <v>66</v>
      </c>
      <c r="G26" s="114">
        <v>66</v>
      </c>
      <c r="H26" s="114">
        <v>63</v>
      </c>
      <c r="I26" s="114">
        <v>59</v>
      </c>
      <c r="J26" s="140">
        <v>50</v>
      </c>
      <c r="K26" s="114">
        <v>16</v>
      </c>
      <c r="L26" s="116">
        <v>32</v>
      </c>
    </row>
    <row r="27" spans="1:12" s="110" customFormat="1" ht="15" customHeight="1" x14ac:dyDescent="0.2">
      <c r="A27" s="120"/>
      <c r="B27" s="119"/>
      <c r="D27" s="259" t="s">
        <v>106</v>
      </c>
      <c r="E27" s="113">
        <v>56.060606060606062</v>
      </c>
      <c r="F27" s="115">
        <v>37</v>
      </c>
      <c r="G27" s="114">
        <v>30</v>
      </c>
      <c r="H27" s="114">
        <v>30</v>
      </c>
      <c r="I27" s="114">
        <v>30</v>
      </c>
      <c r="J27" s="140">
        <v>30</v>
      </c>
      <c r="K27" s="114">
        <v>7</v>
      </c>
      <c r="L27" s="116">
        <v>23.333333333333332</v>
      </c>
    </row>
    <row r="28" spans="1:12" s="110" customFormat="1" ht="15" customHeight="1" x14ac:dyDescent="0.2">
      <c r="A28" s="120"/>
      <c r="B28" s="119"/>
      <c r="D28" s="259" t="s">
        <v>107</v>
      </c>
      <c r="E28" s="113">
        <v>43.939393939393938</v>
      </c>
      <c r="F28" s="115">
        <v>29</v>
      </c>
      <c r="G28" s="114">
        <v>36</v>
      </c>
      <c r="H28" s="114">
        <v>33</v>
      </c>
      <c r="I28" s="114">
        <v>29</v>
      </c>
      <c r="J28" s="140">
        <v>20</v>
      </c>
      <c r="K28" s="114">
        <v>9</v>
      </c>
      <c r="L28" s="116">
        <v>45</v>
      </c>
    </row>
    <row r="29" spans="1:12" s="110" customFormat="1" ht="24.95" customHeight="1" x14ac:dyDescent="0.2">
      <c r="A29" s="604" t="s">
        <v>189</v>
      </c>
      <c r="B29" s="605"/>
      <c r="C29" s="605"/>
      <c r="D29" s="606"/>
      <c r="E29" s="113">
        <v>93.045073738143046</v>
      </c>
      <c r="F29" s="115">
        <v>26877</v>
      </c>
      <c r="G29" s="114">
        <v>27202</v>
      </c>
      <c r="H29" s="114">
        <v>27369</v>
      </c>
      <c r="I29" s="114">
        <v>27099</v>
      </c>
      <c r="J29" s="140">
        <v>27115</v>
      </c>
      <c r="K29" s="114">
        <v>-238</v>
      </c>
      <c r="L29" s="116">
        <v>-0.87774294670846398</v>
      </c>
    </row>
    <row r="30" spans="1:12" s="110" customFormat="1" ht="15" customHeight="1" x14ac:dyDescent="0.2">
      <c r="A30" s="120"/>
      <c r="B30" s="119"/>
      <c r="C30" s="258" t="s">
        <v>106</v>
      </c>
      <c r="E30" s="113">
        <v>49.771179819176247</v>
      </c>
      <c r="F30" s="115">
        <v>13377</v>
      </c>
      <c r="G30" s="114">
        <v>13556</v>
      </c>
      <c r="H30" s="114">
        <v>13677</v>
      </c>
      <c r="I30" s="114">
        <v>13562</v>
      </c>
      <c r="J30" s="140">
        <v>13574</v>
      </c>
      <c r="K30" s="114">
        <v>-197</v>
      </c>
      <c r="L30" s="116">
        <v>-1.451303963459555</v>
      </c>
    </row>
    <row r="31" spans="1:12" s="110" customFormat="1" ht="15" customHeight="1" x14ac:dyDescent="0.2">
      <c r="A31" s="120"/>
      <c r="B31" s="119"/>
      <c r="C31" s="258" t="s">
        <v>107</v>
      </c>
      <c r="E31" s="113">
        <v>50.228820180823753</v>
      </c>
      <c r="F31" s="115">
        <v>13500</v>
      </c>
      <c r="G31" s="114">
        <v>13646</v>
      </c>
      <c r="H31" s="114">
        <v>13692</v>
      </c>
      <c r="I31" s="114">
        <v>13537</v>
      </c>
      <c r="J31" s="140">
        <v>13541</v>
      </c>
      <c r="K31" s="114">
        <v>-41</v>
      </c>
      <c r="L31" s="116">
        <v>-0.30278413706520935</v>
      </c>
    </row>
    <row r="32" spans="1:12" s="110" customFormat="1" ht="15" customHeight="1" x14ac:dyDescent="0.2">
      <c r="A32" s="120"/>
      <c r="B32" s="119" t="s">
        <v>117</v>
      </c>
      <c r="C32" s="258"/>
      <c r="E32" s="113">
        <v>6.916845530706917</v>
      </c>
      <c r="F32" s="115">
        <v>1998</v>
      </c>
      <c r="G32" s="114">
        <v>1924</v>
      </c>
      <c r="H32" s="114">
        <v>1851</v>
      </c>
      <c r="I32" s="114">
        <v>1780</v>
      </c>
      <c r="J32" s="140">
        <v>1643</v>
      </c>
      <c r="K32" s="114">
        <v>355</v>
      </c>
      <c r="L32" s="116">
        <v>21.606816798539256</v>
      </c>
    </row>
    <row r="33" spans="1:12" s="110" customFormat="1" ht="15" customHeight="1" x14ac:dyDescent="0.2">
      <c r="A33" s="120"/>
      <c r="B33" s="119"/>
      <c r="C33" s="258" t="s">
        <v>106</v>
      </c>
      <c r="E33" s="113">
        <v>62.612612612612615</v>
      </c>
      <c r="F33" s="115">
        <v>1251</v>
      </c>
      <c r="G33" s="114">
        <v>1220</v>
      </c>
      <c r="H33" s="114">
        <v>1180</v>
      </c>
      <c r="I33" s="114">
        <v>1125</v>
      </c>
      <c r="J33" s="140">
        <v>1050</v>
      </c>
      <c r="K33" s="114">
        <v>201</v>
      </c>
      <c r="L33" s="116">
        <v>19.142857142857142</v>
      </c>
    </row>
    <row r="34" spans="1:12" s="110" customFormat="1" ht="15" customHeight="1" x14ac:dyDescent="0.2">
      <c r="A34" s="120"/>
      <c r="B34" s="119"/>
      <c r="C34" s="258" t="s">
        <v>107</v>
      </c>
      <c r="E34" s="113">
        <v>37.387387387387385</v>
      </c>
      <c r="F34" s="115">
        <v>747</v>
      </c>
      <c r="G34" s="114">
        <v>704</v>
      </c>
      <c r="H34" s="114">
        <v>671</v>
      </c>
      <c r="I34" s="114">
        <v>655</v>
      </c>
      <c r="J34" s="140">
        <v>593</v>
      </c>
      <c r="K34" s="114">
        <v>154</v>
      </c>
      <c r="L34" s="116">
        <v>25.969645868465431</v>
      </c>
    </row>
    <row r="35" spans="1:12" s="110" customFormat="1" ht="24.95" customHeight="1" x14ac:dyDescent="0.2">
      <c r="A35" s="604" t="s">
        <v>190</v>
      </c>
      <c r="B35" s="605"/>
      <c r="C35" s="605"/>
      <c r="D35" s="606"/>
      <c r="E35" s="113">
        <v>69.954303122619947</v>
      </c>
      <c r="F35" s="115">
        <v>20207</v>
      </c>
      <c r="G35" s="114">
        <v>20417</v>
      </c>
      <c r="H35" s="114">
        <v>20528</v>
      </c>
      <c r="I35" s="114">
        <v>20364</v>
      </c>
      <c r="J35" s="140">
        <v>20265</v>
      </c>
      <c r="K35" s="114">
        <v>-58</v>
      </c>
      <c r="L35" s="116">
        <v>-0.2862077473476437</v>
      </c>
    </row>
    <row r="36" spans="1:12" s="110" customFormat="1" ht="15" customHeight="1" x14ac:dyDescent="0.2">
      <c r="A36" s="120"/>
      <c r="B36" s="119"/>
      <c r="C36" s="258" t="s">
        <v>106</v>
      </c>
      <c r="E36" s="113">
        <v>67.011431682090361</v>
      </c>
      <c r="F36" s="115">
        <v>13541</v>
      </c>
      <c r="G36" s="114">
        <v>13699</v>
      </c>
      <c r="H36" s="114">
        <v>13794</v>
      </c>
      <c r="I36" s="114">
        <v>13676</v>
      </c>
      <c r="J36" s="140">
        <v>13616</v>
      </c>
      <c r="K36" s="114">
        <v>-75</v>
      </c>
      <c r="L36" s="116">
        <v>-0.55082256169212696</v>
      </c>
    </row>
    <row r="37" spans="1:12" s="110" customFormat="1" ht="15" customHeight="1" x14ac:dyDescent="0.2">
      <c r="A37" s="120"/>
      <c r="B37" s="119"/>
      <c r="C37" s="258" t="s">
        <v>107</v>
      </c>
      <c r="E37" s="113">
        <v>32.988568317909632</v>
      </c>
      <c r="F37" s="115">
        <v>6666</v>
      </c>
      <c r="G37" s="114">
        <v>6718</v>
      </c>
      <c r="H37" s="114">
        <v>6734</v>
      </c>
      <c r="I37" s="114">
        <v>6688</v>
      </c>
      <c r="J37" s="140">
        <v>6649</v>
      </c>
      <c r="K37" s="114">
        <v>17</v>
      </c>
      <c r="L37" s="116">
        <v>0.25567754549556326</v>
      </c>
    </row>
    <row r="38" spans="1:12" s="110" customFormat="1" ht="15" customHeight="1" x14ac:dyDescent="0.2">
      <c r="A38" s="120"/>
      <c r="B38" s="119" t="s">
        <v>182</v>
      </c>
      <c r="C38" s="258"/>
      <c r="E38" s="113">
        <v>30.045696877380045</v>
      </c>
      <c r="F38" s="115">
        <v>8679</v>
      </c>
      <c r="G38" s="114">
        <v>8718</v>
      </c>
      <c r="H38" s="114">
        <v>8703</v>
      </c>
      <c r="I38" s="114">
        <v>8526</v>
      </c>
      <c r="J38" s="140">
        <v>8504</v>
      </c>
      <c r="K38" s="114">
        <v>175</v>
      </c>
      <c r="L38" s="116">
        <v>2.0578551269990593</v>
      </c>
    </row>
    <row r="39" spans="1:12" s="110" customFormat="1" ht="15" customHeight="1" x14ac:dyDescent="0.2">
      <c r="A39" s="120"/>
      <c r="B39" s="119"/>
      <c r="C39" s="258" t="s">
        <v>106</v>
      </c>
      <c r="E39" s="113">
        <v>12.639705035142297</v>
      </c>
      <c r="F39" s="115">
        <v>1097</v>
      </c>
      <c r="G39" s="114">
        <v>1085</v>
      </c>
      <c r="H39" s="114">
        <v>1073</v>
      </c>
      <c r="I39" s="114">
        <v>1021</v>
      </c>
      <c r="J39" s="140">
        <v>1018</v>
      </c>
      <c r="K39" s="114">
        <v>79</v>
      </c>
      <c r="L39" s="116">
        <v>7.7603143418467582</v>
      </c>
    </row>
    <row r="40" spans="1:12" s="110" customFormat="1" ht="15" customHeight="1" x14ac:dyDescent="0.2">
      <c r="A40" s="120"/>
      <c r="B40" s="119"/>
      <c r="C40" s="258" t="s">
        <v>107</v>
      </c>
      <c r="E40" s="113">
        <v>87.360294964857701</v>
      </c>
      <c r="F40" s="115">
        <v>7582</v>
      </c>
      <c r="G40" s="114">
        <v>7633</v>
      </c>
      <c r="H40" s="114">
        <v>7630</v>
      </c>
      <c r="I40" s="114">
        <v>7505</v>
      </c>
      <c r="J40" s="140">
        <v>7486</v>
      </c>
      <c r="K40" s="114">
        <v>96</v>
      </c>
      <c r="L40" s="116">
        <v>1.2823938017632914</v>
      </c>
    </row>
    <row r="41" spans="1:12" s="110" customFormat="1" ht="24.75" customHeight="1" x14ac:dyDescent="0.2">
      <c r="A41" s="604" t="s">
        <v>519</v>
      </c>
      <c r="B41" s="605"/>
      <c r="C41" s="605"/>
      <c r="D41" s="606"/>
      <c r="E41" s="113">
        <v>4.4104410441044104</v>
      </c>
      <c r="F41" s="115">
        <v>1274</v>
      </c>
      <c r="G41" s="114">
        <v>1419</v>
      </c>
      <c r="H41" s="114">
        <v>1413</v>
      </c>
      <c r="I41" s="114">
        <v>1262</v>
      </c>
      <c r="J41" s="140">
        <v>1290</v>
      </c>
      <c r="K41" s="114">
        <v>-16</v>
      </c>
      <c r="L41" s="116">
        <v>-1.2403100775193798</v>
      </c>
    </row>
    <row r="42" spans="1:12" s="110" customFormat="1" ht="15" customHeight="1" x14ac:dyDescent="0.2">
      <c r="A42" s="120"/>
      <c r="B42" s="119"/>
      <c r="C42" s="258" t="s">
        <v>106</v>
      </c>
      <c r="E42" s="113">
        <v>56.514913657770798</v>
      </c>
      <c r="F42" s="115">
        <v>720</v>
      </c>
      <c r="G42" s="114">
        <v>835</v>
      </c>
      <c r="H42" s="114">
        <v>849</v>
      </c>
      <c r="I42" s="114">
        <v>728</v>
      </c>
      <c r="J42" s="140">
        <v>743</v>
      </c>
      <c r="K42" s="114">
        <v>-23</v>
      </c>
      <c r="L42" s="116">
        <v>-3.0955585464333781</v>
      </c>
    </row>
    <row r="43" spans="1:12" s="110" customFormat="1" ht="15" customHeight="1" x14ac:dyDescent="0.2">
      <c r="A43" s="123"/>
      <c r="B43" s="124"/>
      <c r="C43" s="260" t="s">
        <v>107</v>
      </c>
      <c r="D43" s="261"/>
      <c r="E43" s="125">
        <v>43.485086342229202</v>
      </c>
      <c r="F43" s="143">
        <v>554</v>
      </c>
      <c r="G43" s="144">
        <v>584</v>
      </c>
      <c r="H43" s="144">
        <v>564</v>
      </c>
      <c r="I43" s="144">
        <v>534</v>
      </c>
      <c r="J43" s="145">
        <v>547</v>
      </c>
      <c r="K43" s="144">
        <v>7</v>
      </c>
      <c r="L43" s="146">
        <v>1.2797074954296161</v>
      </c>
    </row>
    <row r="44" spans="1:12" s="110" customFormat="1" ht="45.75" customHeight="1" x14ac:dyDescent="0.2">
      <c r="A44" s="604" t="s">
        <v>191</v>
      </c>
      <c r="B44" s="605"/>
      <c r="C44" s="605"/>
      <c r="D44" s="606"/>
      <c r="E44" s="113">
        <v>1.4574534376514574</v>
      </c>
      <c r="F44" s="115">
        <v>421</v>
      </c>
      <c r="G44" s="114">
        <v>424</v>
      </c>
      <c r="H44" s="114">
        <v>426</v>
      </c>
      <c r="I44" s="114">
        <v>421</v>
      </c>
      <c r="J44" s="140">
        <v>423</v>
      </c>
      <c r="K44" s="114">
        <v>-2</v>
      </c>
      <c r="L44" s="116">
        <v>-0.4728132387706856</v>
      </c>
    </row>
    <row r="45" spans="1:12" s="110" customFormat="1" ht="15" customHeight="1" x14ac:dyDescent="0.2">
      <c r="A45" s="120"/>
      <c r="B45" s="119"/>
      <c r="C45" s="258" t="s">
        <v>106</v>
      </c>
      <c r="E45" s="113">
        <v>48.693586698337292</v>
      </c>
      <c r="F45" s="115">
        <v>205</v>
      </c>
      <c r="G45" s="114">
        <v>207</v>
      </c>
      <c r="H45" s="114">
        <v>210</v>
      </c>
      <c r="I45" s="114">
        <v>206</v>
      </c>
      <c r="J45" s="140">
        <v>211</v>
      </c>
      <c r="K45" s="114">
        <v>-6</v>
      </c>
      <c r="L45" s="116">
        <v>-2.8436018957345972</v>
      </c>
    </row>
    <row r="46" spans="1:12" s="110" customFormat="1" ht="15" customHeight="1" x14ac:dyDescent="0.2">
      <c r="A46" s="123"/>
      <c r="B46" s="124"/>
      <c r="C46" s="260" t="s">
        <v>107</v>
      </c>
      <c r="D46" s="261"/>
      <c r="E46" s="125">
        <v>51.306413301662708</v>
      </c>
      <c r="F46" s="143">
        <v>216</v>
      </c>
      <c r="G46" s="144">
        <v>217</v>
      </c>
      <c r="H46" s="144">
        <v>216</v>
      </c>
      <c r="I46" s="144">
        <v>215</v>
      </c>
      <c r="J46" s="145">
        <v>212</v>
      </c>
      <c r="K46" s="144">
        <v>4</v>
      </c>
      <c r="L46" s="146">
        <v>1.8867924528301887</v>
      </c>
    </row>
    <row r="47" spans="1:12" s="110" customFormat="1" ht="39" customHeight="1" x14ac:dyDescent="0.2">
      <c r="A47" s="604" t="s">
        <v>520</v>
      </c>
      <c r="B47" s="607"/>
      <c r="C47" s="607"/>
      <c r="D47" s="608"/>
      <c r="E47" s="113">
        <v>0.11078030880011078</v>
      </c>
      <c r="F47" s="115">
        <v>32</v>
      </c>
      <c r="G47" s="114">
        <v>33</v>
      </c>
      <c r="H47" s="114">
        <v>28</v>
      </c>
      <c r="I47" s="114">
        <v>30</v>
      </c>
      <c r="J47" s="140">
        <v>34</v>
      </c>
      <c r="K47" s="114">
        <v>-2</v>
      </c>
      <c r="L47" s="116">
        <v>-5.882352941176471</v>
      </c>
    </row>
    <row r="48" spans="1:12" s="110" customFormat="1" ht="15" customHeight="1" x14ac:dyDescent="0.2">
      <c r="A48" s="120"/>
      <c r="B48" s="119"/>
      <c r="C48" s="258" t="s">
        <v>106</v>
      </c>
      <c r="E48" s="113">
        <v>37.5</v>
      </c>
      <c r="F48" s="115">
        <v>12</v>
      </c>
      <c r="G48" s="114">
        <v>12</v>
      </c>
      <c r="H48" s="114">
        <v>10</v>
      </c>
      <c r="I48" s="114">
        <v>13</v>
      </c>
      <c r="J48" s="140">
        <v>15</v>
      </c>
      <c r="K48" s="114">
        <v>-3</v>
      </c>
      <c r="L48" s="116">
        <v>-20</v>
      </c>
    </row>
    <row r="49" spans="1:12" s="110" customFormat="1" ht="15" customHeight="1" x14ac:dyDescent="0.2">
      <c r="A49" s="123"/>
      <c r="B49" s="124"/>
      <c r="C49" s="260" t="s">
        <v>107</v>
      </c>
      <c r="D49" s="261"/>
      <c r="E49" s="125">
        <v>62.5</v>
      </c>
      <c r="F49" s="143">
        <v>20</v>
      </c>
      <c r="G49" s="144">
        <v>21</v>
      </c>
      <c r="H49" s="144">
        <v>18</v>
      </c>
      <c r="I49" s="144">
        <v>17</v>
      </c>
      <c r="J49" s="145">
        <v>19</v>
      </c>
      <c r="K49" s="144">
        <v>1</v>
      </c>
      <c r="L49" s="146">
        <v>5.2631578947368425</v>
      </c>
    </row>
    <row r="50" spans="1:12" s="110" customFormat="1" ht="24.95" customHeight="1" x14ac:dyDescent="0.2">
      <c r="A50" s="609" t="s">
        <v>192</v>
      </c>
      <c r="B50" s="610"/>
      <c r="C50" s="610"/>
      <c r="D50" s="611"/>
      <c r="E50" s="262">
        <v>14.28027418126428</v>
      </c>
      <c r="F50" s="263">
        <v>4125</v>
      </c>
      <c r="G50" s="264">
        <v>4220</v>
      </c>
      <c r="H50" s="264">
        <v>4275</v>
      </c>
      <c r="I50" s="264">
        <v>4088</v>
      </c>
      <c r="J50" s="265">
        <v>4153</v>
      </c>
      <c r="K50" s="263">
        <v>-28</v>
      </c>
      <c r="L50" s="266">
        <v>-0.67421141343607027</v>
      </c>
    </row>
    <row r="51" spans="1:12" s="110" customFormat="1" ht="15" customHeight="1" x14ac:dyDescent="0.2">
      <c r="A51" s="120"/>
      <c r="B51" s="119"/>
      <c r="C51" s="258" t="s">
        <v>106</v>
      </c>
      <c r="E51" s="113">
        <v>50.836363636363636</v>
      </c>
      <c r="F51" s="115">
        <v>2097</v>
      </c>
      <c r="G51" s="114">
        <v>2136</v>
      </c>
      <c r="H51" s="114">
        <v>2196</v>
      </c>
      <c r="I51" s="114">
        <v>2050</v>
      </c>
      <c r="J51" s="140">
        <v>2084</v>
      </c>
      <c r="K51" s="114">
        <v>13</v>
      </c>
      <c r="L51" s="116">
        <v>0.6238003838771593</v>
      </c>
    </row>
    <row r="52" spans="1:12" s="110" customFormat="1" ht="15" customHeight="1" x14ac:dyDescent="0.2">
      <c r="A52" s="120"/>
      <c r="B52" s="119"/>
      <c r="C52" s="258" t="s">
        <v>107</v>
      </c>
      <c r="E52" s="113">
        <v>49.163636363636364</v>
      </c>
      <c r="F52" s="115">
        <v>2028</v>
      </c>
      <c r="G52" s="114">
        <v>2084</v>
      </c>
      <c r="H52" s="114">
        <v>2079</v>
      </c>
      <c r="I52" s="114">
        <v>2038</v>
      </c>
      <c r="J52" s="140">
        <v>2069</v>
      </c>
      <c r="K52" s="114">
        <v>-41</v>
      </c>
      <c r="L52" s="116">
        <v>-1.9816336394393428</v>
      </c>
    </row>
    <row r="53" spans="1:12" s="110" customFormat="1" ht="15" customHeight="1" x14ac:dyDescent="0.2">
      <c r="A53" s="120"/>
      <c r="B53" s="119"/>
      <c r="C53" s="258" t="s">
        <v>187</v>
      </c>
      <c r="D53" s="110" t="s">
        <v>193</v>
      </c>
      <c r="E53" s="113">
        <v>23.151515151515152</v>
      </c>
      <c r="F53" s="115">
        <v>955</v>
      </c>
      <c r="G53" s="114">
        <v>1082</v>
      </c>
      <c r="H53" s="114">
        <v>1120</v>
      </c>
      <c r="I53" s="114">
        <v>872</v>
      </c>
      <c r="J53" s="140">
        <v>960</v>
      </c>
      <c r="K53" s="114">
        <v>-5</v>
      </c>
      <c r="L53" s="116">
        <v>-0.52083333333333337</v>
      </c>
    </row>
    <row r="54" spans="1:12" s="110" customFormat="1" ht="15" customHeight="1" x14ac:dyDescent="0.2">
      <c r="A54" s="120"/>
      <c r="B54" s="119"/>
      <c r="D54" s="267" t="s">
        <v>194</v>
      </c>
      <c r="E54" s="113">
        <v>60.837696335078533</v>
      </c>
      <c r="F54" s="115">
        <v>581</v>
      </c>
      <c r="G54" s="114">
        <v>648</v>
      </c>
      <c r="H54" s="114">
        <v>702</v>
      </c>
      <c r="I54" s="114">
        <v>537</v>
      </c>
      <c r="J54" s="140">
        <v>587</v>
      </c>
      <c r="K54" s="114">
        <v>-6</v>
      </c>
      <c r="L54" s="116">
        <v>-1.0221465076660987</v>
      </c>
    </row>
    <row r="55" spans="1:12" s="110" customFormat="1" ht="15" customHeight="1" x14ac:dyDescent="0.2">
      <c r="A55" s="120"/>
      <c r="B55" s="119"/>
      <c r="D55" s="267" t="s">
        <v>195</v>
      </c>
      <c r="E55" s="113">
        <v>39.162303664921467</v>
      </c>
      <c r="F55" s="115">
        <v>374</v>
      </c>
      <c r="G55" s="114">
        <v>434</v>
      </c>
      <c r="H55" s="114">
        <v>418</v>
      </c>
      <c r="I55" s="114">
        <v>335</v>
      </c>
      <c r="J55" s="140">
        <v>373</v>
      </c>
      <c r="K55" s="114">
        <v>1</v>
      </c>
      <c r="L55" s="116">
        <v>0.26809651474530832</v>
      </c>
    </row>
    <row r="56" spans="1:12" s="110" customFormat="1" ht="15" customHeight="1" x14ac:dyDescent="0.2">
      <c r="A56" s="120"/>
      <c r="B56" s="119" t="s">
        <v>196</v>
      </c>
      <c r="C56" s="258"/>
      <c r="E56" s="113">
        <v>72.664958803572659</v>
      </c>
      <c r="F56" s="115">
        <v>20990</v>
      </c>
      <c r="G56" s="114">
        <v>21176</v>
      </c>
      <c r="H56" s="114">
        <v>21249</v>
      </c>
      <c r="I56" s="114">
        <v>21155</v>
      </c>
      <c r="J56" s="140">
        <v>21025</v>
      </c>
      <c r="K56" s="114">
        <v>-35</v>
      </c>
      <c r="L56" s="116">
        <v>-0.16646848989298454</v>
      </c>
    </row>
    <row r="57" spans="1:12" s="110" customFormat="1" ht="15" customHeight="1" x14ac:dyDescent="0.2">
      <c r="A57" s="120"/>
      <c r="B57" s="119"/>
      <c r="C57" s="258" t="s">
        <v>106</v>
      </c>
      <c r="E57" s="113">
        <v>50.767031919961887</v>
      </c>
      <c r="F57" s="115">
        <v>10656</v>
      </c>
      <c r="G57" s="114">
        <v>10777</v>
      </c>
      <c r="H57" s="114">
        <v>10815</v>
      </c>
      <c r="I57" s="114">
        <v>10836</v>
      </c>
      <c r="J57" s="140">
        <v>10761</v>
      </c>
      <c r="K57" s="114">
        <v>-105</v>
      </c>
      <c r="L57" s="116">
        <v>-0.97574574853638141</v>
      </c>
    </row>
    <row r="58" spans="1:12" s="110" customFormat="1" ht="15" customHeight="1" x14ac:dyDescent="0.2">
      <c r="A58" s="120"/>
      <c r="B58" s="119"/>
      <c r="C58" s="258" t="s">
        <v>107</v>
      </c>
      <c r="E58" s="113">
        <v>49.232968080038113</v>
      </c>
      <c r="F58" s="115">
        <v>10334</v>
      </c>
      <c r="G58" s="114">
        <v>10399</v>
      </c>
      <c r="H58" s="114">
        <v>10434</v>
      </c>
      <c r="I58" s="114">
        <v>10319</v>
      </c>
      <c r="J58" s="140">
        <v>10264</v>
      </c>
      <c r="K58" s="114">
        <v>70</v>
      </c>
      <c r="L58" s="116">
        <v>0.68199532346063918</v>
      </c>
    </row>
    <row r="59" spans="1:12" s="110" customFormat="1" ht="15" customHeight="1" x14ac:dyDescent="0.2">
      <c r="A59" s="120"/>
      <c r="B59" s="119"/>
      <c r="C59" s="258" t="s">
        <v>105</v>
      </c>
      <c r="D59" s="110" t="s">
        <v>197</v>
      </c>
      <c r="E59" s="113">
        <v>92.915674130538349</v>
      </c>
      <c r="F59" s="115">
        <v>19503</v>
      </c>
      <c r="G59" s="114">
        <v>19683</v>
      </c>
      <c r="H59" s="114">
        <v>19778</v>
      </c>
      <c r="I59" s="114">
        <v>19702</v>
      </c>
      <c r="J59" s="140">
        <v>19579</v>
      </c>
      <c r="K59" s="114">
        <v>-76</v>
      </c>
      <c r="L59" s="116">
        <v>-0.3881709995403238</v>
      </c>
    </row>
    <row r="60" spans="1:12" s="110" customFormat="1" ht="15" customHeight="1" x14ac:dyDescent="0.2">
      <c r="A60" s="120"/>
      <c r="B60" s="119"/>
      <c r="C60" s="258"/>
      <c r="D60" s="267" t="s">
        <v>198</v>
      </c>
      <c r="E60" s="113">
        <v>49.120648105419676</v>
      </c>
      <c r="F60" s="115">
        <v>9580</v>
      </c>
      <c r="G60" s="114">
        <v>9700</v>
      </c>
      <c r="H60" s="114">
        <v>9748</v>
      </c>
      <c r="I60" s="114">
        <v>9779</v>
      </c>
      <c r="J60" s="140">
        <v>9710</v>
      </c>
      <c r="K60" s="114">
        <v>-130</v>
      </c>
      <c r="L60" s="116">
        <v>-1.3388259526261586</v>
      </c>
    </row>
    <row r="61" spans="1:12" s="110" customFormat="1" ht="15" customHeight="1" x14ac:dyDescent="0.2">
      <c r="A61" s="120"/>
      <c r="B61" s="119"/>
      <c r="C61" s="258"/>
      <c r="D61" s="267" t="s">
        <v>199</v>
      </c>
      <c r="E61" s="113">
        <v>50.879351894580324</v>
      </c>
      <c r="F61" s="115">
        <v>9923</v>
      </c>
      <c r="G61" s="114">
        <v>9983</v>
      </c>
      <c r="H61" s="114">
        <v>10030</v>
      </c>
      <c r="I61" s="114">
        <v>9923</v>
      </c>
      <c r="J61" s="140">
        <v>9869</v>
      </c>
      <c r="K61" s="114">
        <v>54</v>
      </c>
      <c r="L61" s="116">
        <v>0.5471678994832303</v>
      </c>
    </row>
    <row r="62" spans="1:12" s="110" customFormat="1" ht="15" customHeight="1" x14ac:dyDescent="0.2">
      <c r="A62" s="120"/>
      <c r="B62" s="119"/>
      <c r="C62" s="258"/>
      <c r="D62" s="258" t="s">
        <v>200</v>
      </c>
      <c r="E62" s="113">
        <v>7.0843258694616482</v>
      </c>
      <c r="F62" s="115">
        <v>1487</v>
      </c>
      <c r="G62" s="114">
        <v>1493</v>
      </c>
      <c r="H62" s="114">
        <v>1471</v>
      </c>
      <c r="I62" s="114">
        <v>1453</v>
      </c>
      <c r="J62" s="140">
        <v>1446</v>
      </c>
      <c r="K62" s="114">
        <v>41</v>
      </c>
      <c r="L62" s="116">
        <v>2.835408022130014</v>
      </c>
    </row>
    <row r="63" spans="1:12" s="110" customFormat="1" ht="15" customHeight="1" x14ac:dyDescent="0.2">
      <c r="A63" s="120"/>
      <c r="B63" s="119"/>
      <c r="C63" s="258"/>
      <c r="D63" s="267" t="s">
        <v>198</v>
      </c>
      <c r="E63" s="113">
        <v>72.360457296570274</v>
      </c>
      <c r="F63" s="115">
        <v>1076</v>
      </c>
      <c r="G63" s="114">
        <v>1077</v>
      </c>
      <c r="H63" s="114">
        <v>1067</v>
      </c>
      <c r="I63" s="114">
        <v>1057</v>
      </c>
      <c r="J63" s="140">
        <v>1051</v>
      </c>
      <c r="K63" s="114">
        <v>25</v>
      </c>
      <c r="L63" s="116">
        <v>2.378686964795433</v>
      </c>
    </row>
    <row r="64" spans="1:12" s="110" customFormat="1" ht="15" customHeight="1" x14ac:dyDescent="0.2">
      <c r="A64" s="120"/>
      <c r="B64" s="119"/>
      <c r="C64" s="258"/>
      <c r="D64" s="267" t="s">
        <v>199</v>
      </c>
      <c r="E64" s="113">
        <v>27.639542703429726</v>
      </c>
      <c r="F64" s="115">
        <v>411</v>
      </c>
      <c r="G64" s="114">
        <v>416</v>
      </c>
      <c r="H64" s="114">
        <v>404</v>
      </c>
      <c r="I64" s="114">
        <v>396</v>
      </c>
      <c r="J64" s="140">
        <v>395</v>
      </c>
      <c r="K64" s="114">
        <v>16</v>
      </c>
      <c r="L64" s="116">
        <v>4.0506329113924053</v>
      </c>
    </row>
    <row r="65" spans="1:12" s="110" customFormat="1" ht="15" customHeight="1" x14ac:dyDescent="0.2">
      <c r="A65" s="120"/>
      <c r="B65" s="119" t="s">
        <v>201</v>
      </c>
      <c r="C65" s="258"/>
      <c r="E65" s="113">
        <v>8.9005054351588999</v>
      </c>
      <c r="F65" s="115">
        <v>2571</v>
      </c>
      <c r="G65" s="114">
        <v>2550</v>
      </c>
      <c r="H65" s="114">
        <v>2531</v>
      </c>
      <c r="I65" s="114">
        <v>2495</v>
      </c>
      <c r="J65" s="140">
        <v>2441</v>
      </c>
      <c r="K65" s="114">
        <v>130</v>
      </c>
      <c r="L65" s="116">
        <v>5.3256861941827118</v>
      </c>
    </row>
    <row r="66" spans="1:12" s="110" customFormat="1" ht="15" customHeight="1" x14ac:dyDescent="0.2">
      <c r="A66" s="120"/>
      <c r="B66" s="119"/>
      <c r="C66" s="258" t="s">
        <v>106</v>
      </c>
      <c r="E66" s="113">
        <v>49.669389342668225</v>
      </c>
      <c r="F66" s="115">
        <v>1277</v>
      </c>
      <c r="G66" s="114">
        <v>1268</v>
      </c>
      <c r="H66" s="114">
        <v>1267</v>
      </c>
      <c r="I66" s="114">
        <v>1244</v>
      </c>
      <c r="J66" s="140">
        <v>1219</v>
      </c>
      <c r="K66" s="114">
        <v>58</v>
      </c>
      <c r="L66" s="116">
        <v>4.7579983593109105</v>
      </c>
    </row>
    <row r="67" spans="1:12" s="110" customFormat="1" ht="15" customHeight="1" x14ac:dyDescent="0.2">
      <c r="A67" s="120"/>
      <c r="B67" s="119"/>
      <c r="C67" s="258" t="s">
        <v>107</v>
      </c>
      <c r="E67" s="113">
        <v>50.330610657331775</v>
      </c>
      <c r="F67" s="115">
        <v>1294</v>
      </c>
      <c r="G67" s="114">
        <v>1282</v>
      </c>
      <c r="H67" s="114">
        <v>1264</v>
      </c>
      <c r="I67" s="114">
        <v>1251</v>
      </c>
      <c r="J67" s="140">
        <v>1222</v>
      </c>
      <c r="K67" s="114">
        <v>72</v>
      </c>
      <c r="L67" s="116">
        <v>5.8919803600654665</v>
      </c>
    </row>
    <row r="68" spans="1:12" s="110" customFormat="1" ht="15" customHeight="1" x14ac:dyDescent="0.2">
      <c r="A68" s="120"/>
      <c r="B68" s="119"/>
      <c r="C68" s="258" t="s">
        <v>105</v>
      </c>
      <c r="D68" s="110" t="s">
        <v>202</v>
      </c>
      <c r="E68" s="113">
        <v>18.358615324776352</v>
      </c>
      <c r="F68" s="115">
        <v>472</v>
      </c>
      <c r="G68" s="114">
        <v>465</v>
      </c>
      <c r="H68" s="114">
        <v>472</v>
      </c>
      <c r="I68" s="114">
        <v>464</v>
      </c>
      <c r="J68" s="140">
        <v>425</v>
      </c>
      <c r="K68" s="114">
        <v>47</v>
      </c>
      <c r="L68" s="116">
        <v>11.058823529411764</v>
      </c>
    </row>
    <row r="69" spans="1:12" s="110" customFormat="1" ht="15" customHeight="1" x14ac:dyDescent="0.2">
      <c r="A69" s="120"/>
      <c r="B69" s="119"/>
      <c r="C69" s="258"/>
      <c r="D69" s="267" t="s">
        <v>198</v>
      </c>
      <c r="E69" s="113">
        <v>50.423728813559322</v>
      </c>
      <c r="F69" s="115">
        <v>238</v>
      </c>
      <c r="G69" s="114">
        <v>239</v>
      </c>
      <c r="H69" s="114">
        <v>240</v>
      </c>
      <c r="I69" s="114">
        <v>227</v>
      </c>
      <c r="J69" s="140">
        <v>207</v>
      </c>
      <c r="K69" s="114">
        <v>31</v>
      </c>
      <c r="L69" s="116">
        <v>14.97584541062802</v>
      </c>
    </row>
    <row r="70" spans="1:12" s="110" customFormat="1" ht="15" customHeight="1" x14ac:dyDescent="0.2">
      <c r="A70" s="120"/>
      <c r="B70" s="119"/>
      <c r="C70" s="258"/>
      <c r="D70" s="267" t="s">
        <v>199</v>
      </c>
      <c r="E70" s="113">
        <v>49.576271186440678</v>
      </c>
      <c r="F70" s="115">
        <v>234</v>
      </c>
      <c r="G70" s="114">
        <v>226</v>
      </c>
      <c r="H70" s="114">
        <v>232</v>
      </c>
      <c r="I70" s="114">
        <v>237</v>
      </c>
      <c r="J70" s="140">
        <v>218</v>
      </c>
      <c r="K70" s="114">
        <v>16</v>
      </c>
      <c r="L70" s="116">
        <v>7.3394495412844041</v>
      </c>
    </row>
    <row r="71" spans="1:12" s="110" customFormat="1" ht="15" customHeight="1" x14ac:dyDescent="0.2">
      <c r="A71" s="120"/>
      <c r="B71" s="119"/>
      <c r="C71" s="258"/>
      <c r="D71" s="110" t="s">
        <v>203</v>
      </c>
      <c r="E71" s="113">
        <v>73.395565927654616</v>
      </c>
      <c r="F71" s="115">
        <v>1887</v>
      </c>
      <c r="G71" s="114">
        <v>1869</v>
      </c>
      <c r="H71" s="114">
        <v>1843</v>
      </c>
      <c r="I71" s="114">
        <v>1825</v>
      </c>
      <c r="J71" s="140">
        <v>1813</v>
      </c>
      <c r="K71" s="114">
        <v>74</v>
      </c>
      <c r="L71" s="116">
        <v>4.0816326530612246</v>
      </c>
    </row>
    <row r="72" spans="1:12" s="110" customFormat="1" ht="15" customHeight="1" x14ac:dyDescent="0.2">
      <c r="A72" s="120"/>
      <c r="B72" s="119"/>
      <c r="C72" s="258"/>
      <c r="D72" s="267" t="s">
        <v>198</v>
      </c>
      <c r="E72" s="113">
        <v>47.906730259671434</v>
      </c>
      <c r="F72" s="115">
        <v>904</v>
      </c>
      <c r="G72" s="114">
        <v>893</v>
      </c>
      <c r="H72" s="114">
        <v>891</v>
      </c>
      <c r="I72" s="114">
        <v>888</v>
      </c>
      <c r="J72" s="140">
        <v>883</v>
      </c>
      <c r="K72" s="114">
        <v>21</v>
      </c>
      <c r="L72" s="116">
        <v>2.378255945639864</v>
      </c>
    </row>
    <row r="73" spans="1:12" s="110" customFormat="1" ht="15" customHeight="1" x14ac:dyDescent="0.2">
      <c r="A73" s="120"/>
      <c r="B73" s="119"/>
      <c r="C73" s="258"/>
      <c r="D73" s="267" t="s">
        <v>199</v>
      </c>
      <c r="E73" s="113">
        <v>52.093269740328566</v>
      </c>
      <c r="F73" s="115">
        <v>983</v>
      </c>
      <c r="G73" s="114">
        <v>976</v>
      </c>
      <c r="H73" s="114">
        <v>952</v>
      </c>
      <c r="I73" s="114">
        <v>937</v>
      </c>
      <c r="J73" s="140">
        <v>930</v>
      </c>
      <c r="K73" s="114">
        <v>53</v>
      </c>
      <c r="L73" s="116">
        <v>5.698924731182796</v>
      </c>
    </row>
    <row r="74" spans="1:12" s="110" customFormat="1" ht="15" customHeight="1" x14ac:dyDescent="0.2">
      <c r="A74" s="120"/>
      <c r="B74" s="119"/>
      <c r="C74" s="258"/>
      <c r="D74" s="110" t="s">
        <v>204</v>
      </c>
      <c r="E74" s="113">
        <v>8.2458187475690394</v>
      </c>
      <c r="F74" s="115">
        <v>212</v>
      </c>
      <c r="G74" s="114">
        <v>216</v>
      </c>
      <c r="H74" s="114">
        <v>216</v>
      </c>
      <c r="I74" s="114">
        <v>206</v>
      </c>
      <c r="J74" s="140">
        <v>203</v>
      </c>
      <c r="K74" s="114">
        <v>9</v>
      </c>
      <c r="L74" s="116">
        <v>4.4334975369458132</v>
      </c>
    </row>
    <row r="75" spans="1:12" s="110" customFormat="1" ht="15" customHeight="1" x14ac:dyDescent="0.2">
      <c r="A75" s="120"/>
      <c r="B75" s="119"/>
      <c r="C75" s="258"/>
      <c r="D75" s="267" t="s">
        <v>198</v>
      </c>
      <c r="E75" s="113">
        <v>63.679245283018865</v>
      </c>
      <c r="F75" s="115">
        <v>135</v>
      </c>
      <c r="G75" s="114">
        <v>136</v>
      </c>
      <c r="H75" s="114">
        <v>136</v>
      </c>
      <c r="I75" s="114">
        <v>129</v>
      </c>
      <c r="J75" s="140">
        <v>129</v>
      </c>
      <c r="K75" s="114">
        <v>6</v>
      </c>
      <c r="L75" s="116">
        <v>4.6511627906976747</v>
      </c>
    </row>
    <row r="76" spans="1:12" s="110" customFormat="1" ht="15" customHeight="1" x14ac:dyDescent="0.2">
      <c r="A76" s="120"/>
      <c r="B76" s="119"/>
      <c r="C76" s="258"/>
      <c r="D76" s="267" t="s">
        <v>199</v>
      </c>
      <c r="E76" s="113">
        <v>36.320754716981135</v>
      </c>
      <c r="F76" s="115">
        <v>77</v>
      </c>
      <c r="G76" s="114">
        <v>80</v>
      </c>
      <c r="H76" s="114">
        <v>80</v>
      </c>
      <c r="I76" s="114">
        <v>77</v>
      </c>
      <c r="J76" s="140">
        <v>74</v>
      </c>
      <c r="K76" s="114">
        <v>3</v>
      </c>
      <c r="L76" s="116">
        <v>4.0540540540540544</v>
      </c>
    </row>
    <row r="77" spans="1:12" s="110" customFormat="1" ht="15" customHeight="1" x14ac:dyDescent="0.2">
      <c r="A77" s="534"/>
      <c r="B77" s="119" t="s">
        <v>205</v>
      </c>
      <c r="C77" s="268"/>
      <c r="D77" s="182"/>
      <c r="E77" s="113">
        <v>4.154261580004154</v>
      </c>
      <c r="F77" s="115">
        <v>1200</v>
      </c>
      <c r="G77" s="114">
        <v>1189</v>
      </c>
      <c r="H77" s="114">
        <v>1176</v>
      </c>
      <c r="I77" s="114">
        <v>1152</v>
      </c>
      <c r="J77" s="140">
        <v>1150</v>
      </c>
      <c r="K77" s="114">
        <v>50</v>
      </c>
      <c r="L77" s="116">
        <v>4.3478260869565215</v>
      </c>
    </row>
    <row r="78" spans="1:12" s="110" customFormat="1" ht="15" customHeight="1" x14ac:dyDescent="0.2">
      <c r="A78" s="120"/>
      <c r="B78" s="119"/>
      <c r="C78" s="268" t="s">
        <v>106</v>
      </c>
      <c r="D78" s="182"/>
      <c r="E78" s="113">
        <v>50.666666666666664</v>
      </c>
      <c r="F78" s="115">
        <v>608</v>
      </c>
      <c r="G78" s="114">
        <v>603</v>
      </c>
      <c r="H78" s="114">
        <v>589</v>
      </c>
      <c r="I78" s="114">
        <v>567</v>
      </c>
      <c r="J78" s="140">
        <v>570</v>
      </c>
      <c r="K78" s="114">
        <v>38</v>
      </c>
      <c r="L78" s="116">
        <v>6.666666666666667</v>
      </c>
    </row>
    <row r="79" spans="1:12" s="110" customFormat="1" ht="15" customHeight="1" x14ac:dyDescent="0.2">
      <c r="A79" s="123"/>
      <c r="B79" s="124"/>
      <c r="C79" s="260" t="s">
        <v>107</v>
      </c>
      <c r="D79" s="261"/>
      <c r="E79" s="125">
        <v>49.333333333333336</v>
      </c>
      <c r="F79" s="143">
        <v>592</v>
      </c>
      <c r="G79" s="144">
        <v>586</v>
      </c>
      <c r="H79" s="144">
        <v>587</v>
      </c>
      <c r="I79" s="144">
        <v>585</v>
      </c>
      <c r="J79" s="145">
        <v>580</v>
      </c>
      <c r="K79" s="144">
        <v>12</v>
      </c>
      <c r="L79" s="146">
        <v>2.0689655172413794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28886</v>
      </c>
      <c r="E11" s="114">
        <v>29135</v>
      </c>
      <c r="F11" s="114">
        <v>29231</v>
      </c>
      <c r="G11" s="114">
        <v>28890</v>
      </c>
      <c r="H11" s="140">
        <v>28769</v>
      </c>
      <c r="I11" s="115">
        <v>117</v>
      </c>
      <c r="J11" s="116">
        <v>0.40668775417984637</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29.33947240877934</v>
      </c>
      <c r="D14" s="115">
        <v>8475</v>
      </c>
      <c r="E14" s="114">
        <v>8724</v>
      </c>
      <c r="F14" s="114">
        <v>8816</v>
      </c>
      <c r="G14" s="114">
        <v>8904</v>
      </c>
      <c r="H14" s="140">
        <v>9039</v>
      </c>
      <c r="I14" s="115">
        <v>-564</v>
      </c>
      <c r="J14" s="116">
        <v>-6.2396282774643215</v>
      </c>
      <c r="K14" s="110"/>
      <c r="L14" s="110"/>
      <c r="M14" s="110"/>
      <c r="N14" s="110"/>
      <c r="O14" s="110"/>
    </row>
    <row r="15" spans="1:15" s="110" customFormat="1" ht="24.75" customHeight="1" x14ac:dyDescent="0.2">
      <c r="A15" s="193" t="s">
        <v>216</v>
      </c>
      <c r="B15" s="199" t="s">
        <v>217</v>
      </c>
      <c r="C15" s="113">
        <v>6.7887557986567888</v>
      </c>
      <c r="D15" s="115">
        <v>1961</v>
      </c>
      <c r="E15" s="114">
        <v>2068</v>
      </c>
      <c r="F15" s="114">
        <v>2088</v>
      </c>
      <c r="G15" s="114">
        <v>2206</v>
      </c>
      <c r="H15" s="140">
        <v>2261</v>
      </c>
      <c r="I15" s="115">
        <v>-300</v>
      </c>
      <c r="J15" s="116">
        <v>-13.268465280849181</v>
      </c>
    </row>
    <row r="16" spans="1:15" s="287" customFormat="1" ht="24.95" customHeight="1" x14ac:dyDescent="0.2">
      <c r="A16" s="193" t="s">
        <v>218</v>
      </c>
      <c r="B16" s="199" t="s">
        <v>141</v>
      </c>
      <c r="C16" s="113">
        <v>9.1566848992591563</v>
      </c>
      <c r="D16" s="115">
        <v>2645</v>
      </c>
      <c r="E16" s="114">
        <v>2685</v>
      </c>
      <c r="F16" s="114">
        <v>2704</v>
      </c>
      <c r="G16" s="114">
        <v>2648</v>
      </c>
      <c r="H16" s="140">
        <v>2623</v>
      </c>
      <c r="I16" s="115">
        <v>22</v>
      </c>
      <c r="J16" s="116">
        <v>0.83873427373236753</v>
      </c>
      <c r="K16" s="110"/>
      <c r="L16" s="110"/>
      <c r="M16" s="110"/>
      <c r="N16" s="110"/>
      <c r="O16" s="110"/>
    </row>
    <row r="17" spans="1:15" s="110" customFormat="1" ht="24.95" customHeight="1" x14ac:dyDescent="0.2">
      <c r="A17" s="193" t="s">
        <v>219</v>
      </c>
      <c r="B17" s="199" t="s">
        <v>220</v>
      </c>
      <c r="C17" s="113">
        <v>13.394031710863395</v>
      </c>
      <c r="D17" s="115">
        <v>3869</v>
      </c>
      <c r="E17" s="114">
        <v>3971</v>
      </c>
      <c r="F17" s="114">
        <v>4024</v>
      </c>
      <c r="G17" s="114">
        <v>4050</v>
      </c>
      <c r="H17" s="140">
        <v>4155</v>
      </c>
      <c r="I17" s="115">
        <v>-286</v>
      </c>
      <c r="J17" s="116">
        <v>-6.8832731648616123</v>
      </c>
    </row>
    <row r="18" spans="1:15" s="287" customFormat="1" ht="24.95" customHeight="1" x14ac:dyDescent="0.2">
      <c r="A18" s="201" t="s">
        <v>144</v>
      </c>
      <c r="B18" s="202" t="s">
        <v>145</v>
      </c>
      <c r="C18" s="113">
        <v>6.556809527106557</v>
      </c>
      <c r="D18" s="115">
        <v>1894</v>
      </c>
      <c r="E18" s="114">
        <v>1884</v>
      </c>
      <c r="F18" s="114">
        <v>1926</v>
      </c>
      <c r="G18" s="114">
        <v>1856</v>
      </c>
      <c r="H18" s="140">
        <v>1735</v>
      </c>
      <c r="I18" s="115">
        <v>159</v>
      </c>
      <c r="J18" s="116">
        <v>9.1642651296829971</v>
      </c>
      <c r="K18" s="110"/>
      <c r="L18" s="110"/>
      <c r="M18" s="110"/>
      <c r="N18" s="110"/>
      <c r="O18" s="110"/>
    </row>
    <row r="19" spans="1:15" s="110" customFormat="1" ht="24.95" customHeight="1" x14ac:dyDescent="0.2">
      <c r="A19" s="193" t="s">
        <v>146</v>
      </c>
      <c r="B19" s="199" t="s">
        <v>147</v>
      </c>
      <c r="C19" s="113">
        <v>17.915253063767913</v>
      </c>
      <c r="D19" s="115">
        <v>5175</v>
      </c>
      <c r="E19" s="114">
        <v>5205</v>
      </c>
      <c r="F19" s="114">
        <v>5174</v>
      </c>
      <c r="G19" s="114">
        <v>4971</v>
      </c>
      <c r="H19" s="140">
        <v>4894</v>
      </c>
      <c r="I19" s="115">
        <v>281</v>
      </c>
      <c r="J19" s="116">
        <v>5.7417245606865546</v>
      </c>
    </row>
    <row r="20" spans="1:15" s="287" customFormat="1" ht="24.95" customHeight="1" x14ac:dyDescent="0.2">
      <c r="A20" s="193" t="s">
        <v>148</v>
      </c>
      <c r="B20" s="199" t="s">
        <v>149</v>
      </c>
      <c r="C20" s="113">
        <v>3.828844422903829</v>
      </c>
      <c r="D20" s="115">
        <v>1106</v>
      </c>
      <c r="E20" s="114">
        <v>1106</v>
      </c>
      <c r="F20" s="114">
        <v>1082</v>
      </c>
      <c r="G20" s="114">
        <v>1069</v>
      </c>
      <c r="H20" s="140">
        <v>1087</v>
      </c>
      <c r="I20" s="115">
        <v>19</v>
      </c>
      <c r="J20" s="116">
        <v>1.7479300827966882</v>
      </c>
      <c r="K20" s="110"/>
      <c r="L20" s="110"/>
      <c r="M20" s="110"/>
      <c r="N20" s="110"/>
      <c r="O20" s="110"/>
    </row>
    <row r="21" spans="1:15" s="110" customFormat="1" ht="24.95" customHeight="1" x14ac:dyDescent="0.2">
      <c r="A21" s="201" t="s">
        <v>150</v>
      </c>
      <c r="B21" s="202" t="s">
        <v>151</v>
      </c>
      <c r="C21" s="113">
        <v>2.5964134875025966</v>
      </c>
      <c r="D21" s="115">
        <v>750</v>
      </c>
      <c r="E21" s="114">
        <v>739</v>
      </c>
      <c r="F21" s="114">
        <v>786</v>
      </c>
      <c r="G21" s="114">
        <v>781</v>
      </c>
      <c r="H21" s="140">
        <v>750</v>
      </c>
      <c r="I21" s="115">
        <v>0</v>
      </c>
      <c r="J21" s="116">
        <v>0</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1.8763414803018763</v>
      </c>
      <c r="D23" s="115">
        <v>542</v>
      </c>
      <c r="E23" s="114">
        <v>543</v>
      </c>
      <c r="F23" s="114">
        <v>548</v>
      </c>
      <c r="G23" s="114">
        <v>551</v>
      </c>
      <c r="H23" s="140">
        <v>565</v>
      </c>
      <c r="I23" s="115">
        <v>-23</v>
      </c>
      <c r="J23" s="116">
        <v>-4.0707964601769913</v>
      </c>
    </row>
    <row r="24" spans="1:15" s="110" customFormat="1" ht="24.95" customHeight="1" x14ac:dyDescent="0.2">
      <c r="A24" s="193" t="s">
        <v>156</v>
      </c>
      <c r="B24" s="199" t="s">
        <v>221</v>
      </c>
      <c r="C24" s="113">
        <v>3.0706916845530707</v>
      </c>
      <c r="D24" s="115">
        <v>887</v>
      </c>
      <c r="E24" s="114">
        <v>899</v>
      </c>
      <c r="F24" s="114">
        <v>883</v>
      </c>
      <c r="G24" s="114">
        <v>867</v>
      </c>
      <c r="H24" s="140">
        <v>855</v>
      </c>
      <c r="I24" s="115">
        <v>32</v>
      </c>
      <c r="J24" s="116">
        <v>3.742690058479532</v>
      </c>
    </row>
    <row r="25" spans="1:15" s="110" customFormat="1" ht="24.95" customHeight="1" x14ac:dyDescent="0.2">
      <c r="A25" s="193" t="s">
        <v>222</v>
      </c>
      <c r="B25" s="204" t="s">
        <v>159</v>
      </c>
      <c r="C25" s="113">
        <v>5.0578134736550577</v>
      </c>
      <c r="D25" s="115">
        <v>1461</v>
      </c>
      <c r="E25" s="114">
        <v>1455</v>
      </c>
      <c r="F25" s="114">
        <v>1489</v>
      </c>
      <c r="G25" s="114">
        <v>1524</v>
      </c>
      <c r="H25" s="140">
        <v>1524</v>
      </c>
      <c r="I25" s="115">
        <v>-63</v>
      </c>
      <c r="J25" s="116">
        <v>-4.1338582677165352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3.0533822613030535</v>
      </c>
      <c r="D27" s="115">
        <v>882</v>
      </c>
      <c r="E27" s="114">
        <v>877</v>
      </c>
      <c r="F27" s="114">
        <v>867</v>
      </c>
      <c r="G27" s="114">
        <v>839</v>
      </c>
      <c r="H27" s="140">
        <v>826</v>
      </c>
      <c r="I27" s="115">
        <v>56</v>
      </c>
      <c r="J27" s="116">
        <v>6.7796610169491522</v>
      </c>
    </row>
    <row r="28" spans="1:15" s="110" customFormat="1" ht="24.95" customHeight="1" x14ac:dyDescent="0.2">
      <c r="A28" s="193" t="s">
        <v>163</v>
      </c>
      <c r="B28" s="199" t="s">
        <v>164</v>
      </c>
      <c r="C28" s="113">
        <v>2.7141175656027143</v>
      </c>
      <c r="D28" s="115">
        <v>784</v>
      </c>
      <c r="E28" s="114">
        <v>770</v>
      </c>
      <c r="F28" s="114">
        <v>771</v>
      </c>
      <c r="G28" s="114">
        <v>758</v>
      </c>
      <c r="H28" s="140">
        <v>749</v>
      </c>
      <c r="I28" s="115">
        <v>35</v>
      </c>
      <c r="J28" s="116">
        <v>4.6728971962616823</v>
      </c>
    </row>
    <row r="29" spans="1:15" s="110" customFormat="1" ht="24.95" customHeight="1" x14ac:dyDescent="0.2">
      <c r="A29" s="193">
        <v>86</v>
      </c>
      <c r="B29" s="199" t="s">
        <v>165</v>
      </c>
      <c r="C29" s="113">
        <v>10.48951048951049</v>
      </c>
      <c r="D29" s="115">
        <v>3030</v>
      </c>
      <c r="E29" s="114">
        <v>3049</v>
      </c>
      <c r="F29" s="114">
        <v>3002</v>
      </c>
      <c r="G29" s="114">
        <v>2975</v>
      </c>
      <c r="H29" s="140">
        <v>2968</v>
      </c>
      <c r="I29" s="115">
        <v>62</v>
      </c>
      <c r="J29" s="116">
        <v>2.0889487870619945</v>
      </c>
    </row>
    <row r="30" spans="1:15" s="110" customFormat="1" ht="24.95" customHeight="1" x14ac:dyDescent="0.2">
      <c r="A30" s="193">
        <v>87.88</v>
      </c>
      <c r="B30" s="204" t="s">
        <v>166</v>
      </c>
      <c r="C30" s="113">
        <v>8.7724157031087717</v>
      </c>
      <c r="D30" s="115">
        <v>2534</v>
      </c>
      <c r="E30" s="114">
        <v>2530</v>
      </c>
      <c r="F30" s="114">
        <v>2502</v>
      </c>
      <c r="G30" s="114">
        <v>2454</v>
      </c>
      <c r="H30" s="140">
        <v>2472</v>
      </c>
      <c r="I30" s="115">
        <v>62</v>
      </c>
      <c r="J30" s="116">
        <v>2.5080906148867315</v>
      </c>
    </row>
    <row r="31" spans="1:15" s="110" customFormat="1" ht="24.95" customHeight="1" x14ac:dyDescent="0.2">
      <c r="A31" s="193" t="s">
        <v>167</v>
      </c>
      <c r="B31" s="199" t="s">
        <v>168</v>
      </c>
      <c r="C31" s="113">
        <v>2.3679291006023679</v>
      </c>
      <c r="D31" s="115">
        <v>684</v>
      </c>
      <c r="E31" s="114">
        <v>683</v>
      </c>
      <c r="F31" s="114">
        <v>689</v>
      </c>
      <c r="G31" s="114">
        <v>674</v>
      </c>
      <c r="H31" s="140">
        <v>674</v>
      </c>
      <c r="I31" s="115">
        <v>10</v>
      </c>
      <c r="J31" s="116">
        <v>1.4836795252225519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62.836668282212834</v>
      </c>
      <c r="D36" s="143">
        <v>18151</v>
      </c>
      <c r="E36" s="144">
        <v>18172</v>
      </c>
      <c r="F36" s="144">
        <v>18111</v>
      </c>
      <c r="G36" s="144">
        <v>17760</v>
      </c>
      <c r="H36" s="145">
        <v>17633</v>
      </c>
      <c r="I36" s="143">
        <v>518</v>
      </c>
      <c r="J36" s="146">
        <v>2.9376736800317587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2020-09-25T11:37:17Z</dcterms:created>
  <dcterms:modified xsi:type="dcterms:W3CDTF">2020-09-28T08:11:37Z</dcterms:modified>
</cp:coreProperties>
</file>