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K44" i="24"/>
  <c r="I44" i="24"/>
  <c r="G44" i="24"/>
  <c r="C44" i="24"/>
  <c r="M44" i="24" s="1"/>
  <c r="B44" i="24"/>
  <c r="D44" i="24" s="1"/>
  <c r="K43" i="24"/>
  <c r="H43" i="24"/>
  <c r="F43" i="24"/>
  <c r="C43" i="24"/>
  <c r="M43" i="24" s="1"/>
  <c r="B43" i="24"/>
  <c r="D43" i="24" s="1"/>
  <c r="K42" i="24"/>
  <c r="I42" i="24"/>
  <c r="G42" i="24"/>
  <c r="C42" i="24"/>
  <c r="M42" i="24" s="1"/>
  <c r="B42" i="24"/>
  <c r="D42" i="24" s="1"/>
  <c r="K41" i="24"/>
  <c r="H41" i="24"/>
  <c r="F41" i="24"/>
  <c r="C41" i="24"/>
  <c r="M41" i="24" s="1"/>
  <c r="B41" i="24"/>
  <c r="D41" i="24" s="1"/>
  <c r="K40" i="24"/>
  <c r="I40" i="24"/>
  <c r="G40" i="24"/>
  <c r="C40" i="24"/>
  <c r="M40" i="24" s="1"/>
  <c r="B40" i="24"/>
  <c r="D40" i="24" s="1"/>
  <c r="K37" i="24"/>
  <c r="M36" i="24"/>
  <c r="L36" i="24"/>
  <c r="K36" i="24"/>
  <c r="J36" i="24"/>
  <c r="I36" i="24"/>
  <c r="H36" i="24"/>
  <c r="G36" i="24"/>
  <c r="F36" i="24"/>
  <c r="E36" i="24"/>
  <c r="D36" i="24"/>
  <c r="C27" i="24"/>
  <c r="C19" i="24"/>
  <c r="C7" i="24"/>
  <c r="K57" i="15"/>
  <c r="L57" i="15" s="1"/>
  <c r="C38" i="24"/>
  <c r="I38" i="24" s="1"/>
  <c r="C37" i="24"/>
  <c r="C35" i="24"/>
  <c r="C34" i="24"/>
  <c r="G34" i="24" s="1"/>
  <c r="C33" i="24"/>
  <c r="C32" i="24"/>
  <c r="G32" i="24" s="1"/>
  <c r="C31" i="24"/>
  <c r="C30" i="24"/>
  <c r="C29" i="24"/>
  <c r="I29" i="24" s="1"/>
  <c r="C28" i="24"/>
  <c r="C26" i="24"/>
  <c r="G26" i="24" s="1"/>
  <c r="C25" i="24"/>
  <c r="C24" i="24"/>
  <c r="C23" i="24"/>
  <c r="C22" i="24"/>
  <c r="C21" i="24"/>
  <c r="C20" i="24"/>
  <c r="C18" i="24"/>
  <c r="G18" i="24" s="1"/>
  <c r="C17" i="24"/>
  <c r="C16" i="24"/>
  <c r="G16" i="24" s="1"/>
  <c r="C15" i="24"/>
  <c r="C9" i="24"/>
  <c r="C8"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M34" i="24" l="1"/>
  <c r="M18" i="24"/>
  <c r="M26" i="24"/>
  <c r="G9" i="24"/>
  <c r="M9" i="24"/>
  <c r="E9" i="24"/>
  <c r="L9" i="24"/>
  <c r="I9" i="24"/>
  <c r="F29" i="24"/>
  <c r="D29" i="24"/>
  <c r="J29" i="24"/>
  <c r="H29" i="24"/>
  <c r="K29" i="24"/>
  <c r="G33" i="24"/>
  <c r="M33" i="24"/>
  <c r="E33" i="24"/>
  <c r="L33" i="24"/>
  <c r="I33" i="24"/>
  <c r="K8" i="24"/>
  <c r="J8" i="24"/>
  <c r="H8" i="24"/>
  <c r="F8" i="24"/>
  <c r="D8" i="24"/>
  <c r="K26" i="24"/>
  <c r="J26" i="24"/>
  <c r="H26" i="24"/>
  <c r="F26" i="24"/>
  <c r="D26" i="24"/>
  <c r="F33" i="24"/>
  <c r="D33" i="24"/>
  <c r="J33" i="24"/>
  <c r="H33" i="24"/>
  <c r="K33" i="24"/>
  <c r="G35" i="24"/>
  <c r="M35" i="24"/>
  <c r="E35" i="24"/>
  <c r="L35" i="24"/>
  <c r="I35" i="24"/>
  <c r="D38" i="24"/>
  <c r="K38" i="24"/>
  <c r="J38" i="24"/>
  <c r="H38" i="24"/>
  <c r="F38" i="24"/>
  <c r="F17" i="24"/>
  <c r="D17" i="24"/>
  <c r="J17" i="24"/>
  <c r="H17" i="24"/>
  <c r="K17" i="24"/>
  <c r="F21" i="24"/>
  <c r="D21" i="24"/>
  <c r="J21" i="24"/>
  <c r="H21" i="24"/>
  <c r="K21" i="24"/>
  <c r="G25" i="24"/>
  <c r="M25" i="24"/>
  <c r="E25" i="24"/>
  <c r="L25" i="24"/>
  <c r="I25" i="24"/>
  <c r="K63" i="24"/>
  <c r="I63" i="24"/>
  <c r="F7" i="24"/>
  <c r="D7" i="24"/>
  <c r="J7" i="24"/>
  <c r="H7" i="24"/>
  <c r="K7" i="24"/>
  <c r="K16" i="24"/>
  <c r="J16" i="24"/>
  <c r="H16" i="24"/>
  <c r="F16" i="24"/>
  <c r="D16" i="24"/>
  <c r="F19" i="24"/>
  <c r="D19" i="24"/>
  <c r="J19" i="24"/>
  <c r="H19" i="24"/>
  <c r="K19" i="24"/>
  <c r="K22" i="24"/>
  <c r="J22" i="24"/>
  <c r="H22" i="24"/>
  <c r="F22" i="24"/>
  <c r="D22" i="24"/>
  <c r="F25" i="24"/>
  <c r="D25" i="24"/>
  <c r="J25" i="24"/>
  <c r="H25" i="24"/>
  <c r="K25" i="24"/>
  <c r="F31" i="24"/>
  <c r="D31" i="24"/>
  <c r="J31" i="24"/>
  <c r="H31" i="24"/>
  <c r="K31" i="24"/>
  <c r="K34" i="24"/>
  <c r="J34" i="24"/>
  <c r="H34" i="24"/>
  <c r="F34" i="24"/>
  <c r="D34" i="24"/>
  <c r="G17" i="24"/>
  <c r="M17" i="24"/>
  <c r="E17" i="24"/>
  <c r="L17" i="24"/>
  <c r="I17" i="24"/>
  <c r="I20" i="24"/>
  <c r="L20" i="24"/>
  <c r="M20" i="24"/>
  <c r="G20" i="24"/>
  <c r="E20" i="24"/>
  <c r="G23" i="24"/>
  <c r="M23" i="24"/>
  <c r="E23" i="24"/>
  <c r="L23" i="24"/>
  <c r="I23" i="24"/>
  <c r="G29" i="24"/>
  <c r="M29" i="24"/>
  <c r="E29" i="24"/>
  <c r="L29" i="24"/>
  <c r="G27" i="24"/>
  <c r="M27" i="24"/>
  <c r="E27" i="24"/>
  <c r="L27" i="24"/>
  <c r="I27" i="24"/>
  <c r="J63" i="24"/>
  <c r="I37" i="24"/>
  <c r="G37" i="24"/>
  <c r="L37" i="24"/>
  <c r="E37" i="24"/>
  <c r="K74" i="24"/>
  <c r="I74" i="24"/>
  <c r="J74" i="24"/>
  <c r="B14" i="24"/>
  <c r="B6" i="24"/>
  <c r="F23" i="24"/>
  <c r="D23" i="24"/>
  <c r="J23" i="24"/>
  <c r="H23" i="24"/>
  <c r="K23" i="24"/>
  <c r="G15" i="24"/>
  <c r="M15" i="24"/>
  <c r="E15" i="24"/>
  <c r="L15" i="24"/>
  <c r="I15" i="24"/>
  <c r="G21" i="24"/>
  <c r="M21" i="24"/>
  <c r="E21" i="24"/>
  <c r="L21" i="24"/>
  <c r="I30" i="24"/>
  <c r="L30" i="24"/>
  <c r="M30" i="24"/>
  <c r="G30" i="24"/>
  <c r="E30" i="24"/>
  <c r="I21" i="24"/>
  <c r="E32" i="24"/>
  <c r="K58" i="24"/>
  <c r="I58" i="24"/>
  <c r="J58" i="24"/>
  <c r="H37" i="24"/>
  <c r="F37" i="24"/>
  <c r="D37" i="24"/>
  <c r="J37" i="24"/>
  <c r="G7" i="24"/>
  <c r="M7" i="24"/>
  <c r="E7" i="24"/>
  <c r="L7" i="24"/>
  <c r="I7" i="24"/>
  <c r="K55" i="24"/>
  <c r="I55" i="24"/>
  <c r="B45" i="24"/>
  <c r="B39" i="24"/>
  <c r="I24" i="24"/>
  <c r="L24" i="24"/>
  <c r="M24" i="24"/>
  <c r="G19" i="24"/>
  <c r="M19" i="24"/>
  <c r="E19" i="24"/>
  <c r="L19" i="24"/>
  <c r="I19" i="24"/>
  <c r="M37" i="24"/>
  <c r="K24" i="24"/>
  <c r="J24" i="24"/>
  <c r="H24" i="24"/>
  <c r="F24" i="24"/>
  <c r="D24" i="24"/>
  <c r="F27" i="24"/>
  <c r="D27" i="24"/>
  <c r="J27" i="24"/>
  <c r="H27" i="24"/>
  <c r="K27" i="24"/>
  <c r="K30" i="24"/>
  <c r="J30" i="24"/>
  <c r="H30" i="24"/>
  <c r="F30" i="24"/>
  <c r="D30" i="24"/>
  <c r="I16" i="24"/>
  <c r="L16" i="24"/>
  <c r="M16" i="24"/>
  <c r="I28" i="24"/>
  <c r="L28" i="24"/>
  <c r="M28" i="24"/>
  <c r="G28" i="24"/>
  <c r="E28" i="24"/>
  <c r="G31" i="24"/>
  <c r="M31" i="24"/>
  <c r="E31" i="24"/>
  <c r="L31" i="24"/>
  <c r="I31" i="24"/>
  <c r="E24" i="24"/>
  <c r="K20" i="24"/>
  <c r="J20" i="24"/>
  <c r="H20" i="24"/>
  <c r="F20" i="24"/>
  <c r="D20" i="24"/>
  <c r="F35" i="24"/>
  <c r="D35" i="24"/>
  <c r="J35" i="24"/>
  <c r="H35" i="24"/>
  <c r="K35" i="24"/>
  <c r="F9" i="24"/>
  <c r="D9" i="24"/>
  <c r="J9" i="24"/>
  <c r="H9" i="24"/>
  <c r="F15" i="24"/>
  <c r="D15" i="24"/>
  <c r="J15" i="24"/>
  <c r="H15" i="24"/>
  <c r="K15" i="24"/>
  <c r="K18" i="24"/>
  <c r="J18" i="24"/>
  <c r="H18" i="24"/>
  <c r="F18" i="24"/>
  <c r="D18" i="24"/>
  <c r="I22" i="24"/>
  <c r="L22" i="24"/>
  <c r="M22" i="24"/>
  <c r="G22" i="24"/>
  <c r="E22" i="24"/>
  <c r="K9" i="24"/>
  <c r="G24" i="24"/>
  <c r="K66" i="24"/>
  <c r="I66" i="24"/>
  <c r="J66" i="24"/>
  <c r="K71" i="24"/>
  <c r="I71" i="24"/>
  <c r="C14" i="24"/>
  <c r="C6" i="24"/>
  <c r="K32" i="24"/>
  <c r="J32" i="24"/>
  <c r="H32" i="24"/>
  <c r="F32" i="24"/>
  <c r="D32" i="24"/>
  <c r="K28" i="24"/>
  <c r="J28" i="24"/>
  <c r="H28" i="24"/>
  <c r="F28" i="24"/>
  <c r="D28" i="24"/>
  <c r="I32" i="24"/>
  <c r="L32" i="24"/>
  <c r="M32" i="24"/>
  <c r="C45" i="24"/>
  <c r="C39" i="24"/>
  <c r="E16" i="24"/>
  <c r="E41" i="24"/>
  <c r="K53" i="24"/>
  <c r="I53" i="24"/>
  <c r="K61" i="24"/>
  <c r="I61" i="24"/>
  <c r="K69" i="24"/>
  <c r="I69" i="24"/>
  <c r="G38" i="24"/>
  <c r="I43" i="24"/>
  <c r="G43" i="24"/>
  <c r="L43" i="24"/>
  <c r="K52" i="24"/>
  <c r="I52" i="24"/>
  <c r="K60" i="24"/>
  <c r="I60" i="24"/>
  <c r="K68" i="24"/>
  <c r="I68" i="24"/>
  <c r="E43" i="24"/>
  <c r="K57" i="24"/>
  <c r="I57" i="24"/>
  <c r="K65" i="24"/>
  <c r="I65" i="24"/>
  <c r="K73" i="24"/>
  <c r="I73" i="24"/>
  <c r="I8" i="24"/>
  <c r="L8" i="24"/>
  <c r="I18" i="24"/>
  <c r="L18" i="24"/>
  <c r="I26" i="24"/>
  <c r="L26" i="24"/>
  <c r="I34" i="24"/>
  <c r="L34" i="24"/>
  <c r="E8" i="24"/>
  <c r="K54" i="24"/>
  <c r="I54" i="24"/>
  <c r="K62" i="24"/>
  <c r="I62" i="24"/>
  <c r="K70" i="24"/>
  <c r="I70" i="24"/>
  <c r="J77" i="24"/>
  <c r="M38" i="24"/>
  <c r="E38" i="24"/>
  <c r="L38" i="24"/>
  <c r="G8" i="24"/>
  <c r="K51" i="24"/>
  <c r="I51" i="24"/>
  <c r="K59" i="24"/>
  <c r="I59" i="24"/>
  <c r="K67" i="24"/>
  <c r="I67" i="24"/>
  <c r="K75" i="24"/>
  <c r="K77" i="24" s="1"/>
  <c r="I75" i="24"/>
  <c r="M8" i="24"/>
  <c r="E18" i="24"/>
  <c r="E26" i="24"/>
  <c r="E34" i="24"/>
  <c r="I41" i="24"/>
  <c r="G41" i="24"/>
  <c r="L41" i="24"/>
  <c r="K56" i="24"/>
  <c r="I56" i="24"/>
  <c r="K64" i="24"/>
  <c r="I64" i="24"/>
  <c r="K72" i="24"/>
  <c r="I72" i="24"/>
  <c r="F40" i="24"/>
  <c r="J41" i="24"/>
  <c r="F42" i="24"/>
  <c r="J43" i="24"/>
  <c r="F44" i="24"/>
  <c r="H40" i="24"/>
  <c r="H42" i="24"/>
  <c r="H44" i="24"/>
  <c r="J40" i="24"/>
  <c r="J42" i="24"/>
  <c r="J44" i="24"/>
  <c r="L40" i="24"/>
  <c r="L42" i="24"/>
  <c r="L44" i="24"/>
  <c r="E40" i="24"/>
  <c r="E42" i="24"/>
  <c r="E44" i="24"/>
  <c r="J79" i="24" l="1"/>
  <c r="I39" i="24"/>
  <c r="G39" i="24"/>
  <c r="L39" i="24"/>
  <c r="E39" i="24"/>
  <c r="M39" i="24"/>
  <c r="I14" i="24"/>
  <c r="L14" i="24"/>
  <c r="M14" i="24"/>
  <c r="G14" i="24"/>
  <c r="E14" i="24"/>
  <c r="K6" i="24"/>
  <c r="J6" i="24"/>
  <c r="H6" i="24"/>
  <c r="F6" i="24"/>
  <c r="D6" i="24"/>
  <c r="I45" i="24"/>
  <c r="G45" i="24"/>
  <c r="L45" i="24"/>
  <c r="E45" i="24"/>
  <c r="M45" i="24"/>
  <c r="K14" i="24"/>
  <c r="J14" i="24"/>
  <c r="H14" i="24"/>
  <c r="F14" i="24"/>
  <c r="D14" i="24"/>
  <c r="I77" i="24"/>
  <c r="H39" i="24"/>
  <c r="F39" i="24"/>
  <c r="D39" i="24"/>
  <c r="J39" i="24"/>
  <c r="K39" i="24"/>
  <c r="I6" i="24"/>
  <c r="L6" i="24"/>
  <c r="E6" i="24"/>
  <c r="G6" i="24"/>
  <c r="M6" i="24"/>
  <c r="K79" i="24"/>
  <c r="K78" i="24"/>
  <c r="H45" i="24"/>
  <c r="F45" i="24"/>
  <c r="D45" i="24"/>
  <c r="J45" i="24"/>
  <c r="K45" i="24"/>
  <c r="I78" i="24" l="1"/>
  <c r="I79" i="24"/>
  <c r="J78" i="24"/>
  <c r="I83" i="24" l="1"/>
  <c r="I82" i="24"/>
  <c r="I81" i="24"/>
</calcChain>
</file>

<file path=xl/sharedStrings.xml><?xml version="1.0" encoding="utf-8"?>
<sst xmlns="http://schemas.openxmlformats.org/spreadsheetml/2006/main" count="1734" uniqueCount="521">
  <si>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</si>
  <si>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</si>
  <si>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</si>
  <si>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</si>
  <si>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</si>
  <si>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</si>
  <si>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</si>
  <si>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</si>
  <si>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</si>
  <si>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</si>
  <si>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</si>
  <si>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</si>
  <si>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</si>
  <si>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Wunsiedel i.Fichtelgebirge (09479)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</si>
  <si>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</si>
  <si>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</si>
  <si>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</si>
  <si>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</si>
  <si>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</si>
  <si>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</si>
  <si>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</si>
  <si>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</si>
  <si>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</si>
  <si>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</si>
  <si>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</si>
  <si>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</si>
  <si>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</si>
  <si>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</si>
  <si>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</si>
  <si>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</si>
  <si>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</si>
  <si>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</si>
  <si>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</si>
  <si>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</si>
  <si>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</si>
  <si>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</si>
  <si>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</si>
  <si>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</si>
  <si>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</si>
  <si>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</si>
  <si>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</si>
  <si>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</si>
  <si>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</si>
  <si>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</si>
  <si>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</si>
  <si>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</si>
  <si>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</si>
  <si>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</si>
  <si>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</si>
  <si>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</si>
  <si>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</si>
  <si>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</si>
  <si>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</si>
  <si>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</si>
  <si>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</si>
  <si>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</si>
  <si>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</si>
  <si>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</si>
  <si>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</si>
  <si>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</si>
  <si>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</si>
  <si>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</si>
  <si>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</si>
  <si>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</si>
  <si>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</si>
  <si>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</si>
  <si>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</si>
  <si>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</si>
  <si>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</si>
  <si>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</si>
  <si>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</si>
  <si>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</si>
  <si>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</si>
  <si>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</si>
  <si>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</si>
  <si>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</si>
  <si>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</si>
  <si>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</si>
  <si>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</si>
  <si>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</si>
  <si>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</si>
  <si>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</si>
  <si>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</si>
  <si>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</si>
  <si>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</si>
  <si>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</si>
  <si>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</si>
  <si>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</si>
  <si>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</si>
  <si>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</si>
  <si>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</si>
  <si>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</si>
  <si>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Wunsiedel i.Fichtelgebirge (09479);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</si>
  <si>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</si>
  <si>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</si>
  <si>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</si>
  <si>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</si>
  <si>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</si>
  <si>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</si>
  <si>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</si>
  <si>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</si>
  <si>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</si>
  <si>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</si>
  <si>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</si>
  <si>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</si>
  <si>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</si>
  <si>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</si>
  <si>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</si>
  <si>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</si>
  <si>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</si>
  <si>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</si>
  <si>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</si>
  <si>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</si>
  <si>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</si>
  <si>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</si>
  <si>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</si>
  <si>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</si>
  <si>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</si>
  <si>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</si>
  <si>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</si>
  <si>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</si>
  <si>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</si>
  <si>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</si>
  <si>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</si>
  <si>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</si>
  <si>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</si>
  <si>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</si>
  <si>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</si>
  <si>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</si>
  <si>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</si>
  <si>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</si>
  <si>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</si>
  <si>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</si>
  <si>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</si>
  <si>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</si>
  <si>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</si>
  <si>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</si>
  <si>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</si>
  <si>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</si>
  <si>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</si>
  <si>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</si>
  <si>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</si>
  <si>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</si>
  <si>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</si>
  <si>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</si>
  <si>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</si>
  <si>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</si>
  <si>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</si>
  <si>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</si>
  <si>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</si>
  <si>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</si>
  <si>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</si>
  <si>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</si>
  <si>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</si>
  <si>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</si>
  <si>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</si>
  <si>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</si>
  <si>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</si>
  <si>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</si>
  <si>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</si>
  <si>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</si>
  <si>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</si>
  <si>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</si>
  <si>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</si>
  <si>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</si>
  <si>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</si>
  <si>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</si>
  <si>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</si>
  <si>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</si>
  <si>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</si>
  <si>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</si>
  <si>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</si>
  <si>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</si>
  <si>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</si>
  <si>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</si>
  <si>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</si>
  <si>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</si>
  <si>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</si>
  <si>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</si>
  <si>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</si>
  <si>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</si>
  <si>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</si>
  <si>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</si>
  <si>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Wunsiedel i.Fichtelgebirge (09479)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</si>
  <si>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</si>
  <si>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</si>
  <si>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</si>
  <si>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</si>
  <si>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</si>
  <si>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</si>
  <si>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</si>
  <si>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</si>
  <si>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</si>
  <si>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</si>
  <si>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</si>
  <si>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</si>
  <si>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</si>
  <si>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</si>
  <si>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</si>
  <si>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</si>
  <si>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</si>
  <si>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</si>
  <si>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</si>
  <si>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</si>
  <si>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</si>
  <si>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</si>
  <si>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</si>
  <si>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</si>
  <si>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</si>
  <si>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</si>
  <si>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</si>
  <si>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</si>
  <si>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</si>
  <si>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</si>
  <si>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</si>
  <si>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</si>
  <si>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</si>
  <si>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</si>
  <si>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</si>
  <si>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</si>
  <si>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</si>
  <si>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</si>
  <si>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</si>
  <si>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</si>
  <si>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</si>
  <si>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</si>
  <si>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</si>
  <si>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</si>
  <si>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</si>
  <si>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</si>
  <si>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</si>
  <si>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</si>
  <si>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</si>
  <si>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</si>
  <si>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</si>
  <si>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</si>
  <si>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</si>
  <si>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</si>
  <si>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</si>
  <si>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</si>
  <si>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</si>
  <si>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</si>
  <si>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</si>
  <si>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</si>
  <si>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</si>
  <si>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</si>
  <si>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</si>
  <si>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</si>
  <si>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</si>
  <si>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</si>
  <si>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</si>
  <si>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</si>
  <si>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</si>
  <si>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</si>
  <si>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</si>
  <si>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</si>
  <si>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</si>
  <si>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</si>
  <si>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</si>
  <si>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</si>
  <si>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</si>
  <si>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</si>
  <si>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</si>
  <si>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</si>
  <si>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</si>
  <si>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</si>
  <si>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</si>
  <si>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</si>
  <si>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</si>
  <si>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</si>
  <si>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</si>
  <si>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</si>
  <si>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</si>
  <si>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</si>
  <si>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</si>
  <si>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</si>
  <si>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</si>
  <si>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</si>
  <si>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</si>
  <si>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</si>
  <si>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</si>
  <si>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</si>
  <si>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</si>
  <si>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</si>
  <si>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</si>
  <si>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</si>
  <si>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</si>
  <si>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</si>
  <si>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</si>
  <si>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</si>
  <si>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</si>
  <si>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</si>
  <si>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</si>
  <si>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</si>
  <si>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</si>
  <si>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</si>
  <si>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</si>
  <si>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</si>
  <si>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</si>
  <si>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</si>
  <si>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</si>
  <si>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</si>
  <si>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</si>
  <si>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</si>
  <si>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</si>
  <si>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</si>
  <si>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</si>
  <si>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</si>
  <si>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</si>
  <si>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</si>
  <si>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</si>
  <si>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</si>
  <si>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</si>
  <si>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</si>
  <si>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</si>
  <si>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</si>
  <si>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</si>
  <si>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</si>
  <si>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</si>
  <si>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</si>
  <si>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</si>
  <si>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</si>
  <si>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</si>
  <si>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</si>
  <si>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</si>
  <si>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</si>
  <si>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</si>
  <si>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</si>
  <si>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</si>
  <si>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</si>
  <si>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</si>
  <si>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</si>
  <si>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</si>
  <si>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</si>
  <si>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</si>
  <si>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</si>
  <si>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</si>
  <si>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</si>
  <si>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</si>
  <si>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</si>
  <si>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</si>
  <si>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</si>
  <si>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</si>
  <si>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</si>
  <si>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</si>
  <si>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</si>
  <si>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</si>
  <si>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</si>
  <si>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</si>
  <si>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</si>
  <si>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</si>
  <si>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</si>
  <si>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</si>
  <si>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</si>
  <si>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</si>
  <si>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</si>
  <si>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</si>
  <si>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</si>
  <si>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</si>
  <si>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</si>
  <si>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</si>
  <si>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</si>
  <si>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</si>
  <si>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</si>
  <si>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</si>
  <si>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</si>
  <si>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</si>
  <si>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</si>
  <si>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</si>
  <si>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</si>
  <si>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</si>
  <si>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</si>
  <si>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</si>
  <si>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Wunsiedel i.Fichtelgebirge (09479);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</si>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</sst>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{5BFCDC6B-EA60-4E7E-BCD7-C7C3090FA463}</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7196-4F79-BE44-2D503DF0B69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{943AB69F-72F9-413A-9453-CA1FD8A1EA79}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7196-4F79-BE44-2D503DF0B69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{35587547-5FA8-43CD-9337-722C33368B16}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196-4F79-BE44-2D503DF0B69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{CD5A44F7-8BC1-40B3-A671-F08C0B80A320}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196-4F79-BE44-2D503DF0B69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0.73873263300576075</c:v>
                </c:pt>
                <c:pt idx="1">
                  <c:v>1.0013227114154917</c:v>
                </c:pt>
                <c:pt idx="2">
                  <c:v>1.1186464311118853</c:v>
                </c:pt>
                <c:pt idx="3">
                  <c:v>1.0875687030768</c:v>
                </c:pt>
              </c:numCache>
            </c:numRef>
          </c:val>
          <c:extLst>
            <c:ext xmlns:c16="http://schemas.microsoft.com/office/drawing/2014/chart" uri="{C3380CC4-5D6E-409C-BE32-E72D297353CC}">
              <c16:uniqueId val="{00000004-7196-4F79-BE44-2D503DF0B69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{BA02544D-67E0-4662-AB4A-D4326D7076CF}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196-4F79-BE44-2D503DF0B69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{054C6832-2922-437C-8F8C-20266769D49D}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196-4F79-BE44-2D503DF0B69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{7C2A2B86-AFEF-489A-A708-CD0C05723701}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196-4F79-BE44-2D503DF0B69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{32042BC5-C43A-4D10-B428-CBAAF3B4F515}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196-4F79-BE44-2D503DF0B6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196-4F79-BE44-2D503DF0B69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196-4F79-BE44-2D503DF0B69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{8F52F43D-CFFE-4B84-871F-D74EC85DB00D}</c15:txfldGUID>
                      <c15:f>Daten_Diagramme!$E$6</c15:f>
                      <c15:dlblFieldTableCache>
                        <c:ptCount val="1"/>
                        <c:pt idx="0">
                          <c:v>-4.5</c:v>
                        </c:pt>
                      </c15:dlblFieldTableCache>
                    </c15:dlblFTEntry>
                  </c15:dlblFieldTable>
                  <c15:showDataLabelsRange val="0"/>
                </c:ext>
                <c:ext xmlns:c16="http://schemas.microsoft.com/office/drawing/2014/chart" uri="{C3380CC4-5D6E-409C-BE32-E72D297353CC}">
                  <c16:uniqueId val="{00000000-BFB9-4DFA-8FA1-D8F19AD009FF}"/>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{E5EF1AE6-0707-4450-A5CD-888965BA37B3}</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BFB9-4DFA-8FA1-D8F19AD009F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{62019CBD-D83F-4AAA-A753-7D2319706BDD}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FB9-4DFA-8FA1-D8F19AD009F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{5B6D6933-75F3-4C9C-993C-37AFA6BD7B9E}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FB9-4DFA-8FA1-D8F19AD009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-4.450118548240015</c:v>
                </c:pt>
                <c:pt idx="1">
                  <c:v>-1.8915068707011207</c:v>
                </c:pt>
                <c:pt idx="2">
                  <c:v>-2.7637010795899166</c:v>
                </c:pt>
                <c:pt idx="3">
                  <c:v>-2.8655893304673015</c:v>
                </c:pt>
              </c:numCache>
            </c:numRef>
          </c:val>
          <c:extLst>
            <c:ext xmlns:c16="http://schemas.microsoft.com/office/drawing/2014/chart" uri="{C3380CC4-5D6E-409C-BE32-E72D297353CC}">
              <c16:uniqueId val="{00000004-BFB9-4DFA-8FA1-D8F19AD009F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{0A0E9614-2CEC-4ECC-A024-E3C05710DBCD}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FB9-4DFA-8FA1-D8F19AD009F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{5840AD40-AAC1-4FF7-A661-3A748244F911}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FB9-4DFA-8FA1-D8F19AD009F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{DEB41C36-E39A-42CF-82BB-34C293D8ED14}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FB9-4DFA-8FA1-D8F19AD009F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{3BF4DC5E-0349-4B0E-8A94-F4FB52D06223}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FB9-4DFA-8FA1-D8F19AD009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B9-4DFA-8FA1-D8F19AD009F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B9-4DFA-8FA1-D8F19AD009F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{1E4B36F2-F17F-4B78-B552-24F3F652B22F}</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4439-4430-99AD-1A8CA784150F}"/>
                </c:ext>
              </c:extLst>
            </c:dLbl>
            <c:dLbl>
              <c:idx val="1"/>
              <c:tx>
                <c:strRef>
                  <c:f>Daten_Diagramme!$D$15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{70AF1763-314F-43D8-A601-38F3468207FD}</c15:txfldGUID>
                      <c15:f>Daten_Diagramme!$D$15</c15:f>
                      <c15:dlblFieldTableCache>
                        <c:ptCount val="1"/>
                        <c:pt idx="0">
                          <c:v>-5.3</c:v>
                        </c:pt>
                      </c15:dlblFieldTableCache>
                    </c15:dlblFTEntry>
                  </c15:dlblFieldTable>
                  <c15:showDataLabelsRange val="0"/>
                </c:ext>
                <c:ext xmlns:c16="http://schemas.microsoft.com/office/drawing/2014/chart" uri="{C3380CC4-5D6E-409C-BE32-E72D297353CC}">
                  <c16:uniqueId val="{00000001-4439-4430-99AD-1A8CA784150F}"/>
                </c:ext>
              </c:extLst>
            </c:dLbl>
            <c:dLbl>
              <c:idx val="2"/>
              <c:tx>
                <c:strRef>
                  <c:f>Daten_Diagramme!$D$16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{102112FA-B7B7-47D5-B2C4-B88590F2DDAE}</c15:txfldGUID>
                      <c15:f>Daten_Diagramme!$D$16</c15:f>
                      <c15:dlblFieldTableCache>
                        <c:ptCount val="1"/>
                        <c:pt idx="0">
                          <c:v>5.4</c:v>
                        </c:pt>
                      </c15:dlblFieldTableCache>
                    </c15:dlblFTEntry>
                  </c15:dlblFieldTable>
                  <c15:showDataLabelsRange val="0"/>
                </c:ext>
                <c:ext xmlns:c16="http://schemas.microsoft.com/office/drawing/2014/chart" uri="{C3380CC4-5D6E-409C-BE32-E72D297353CC}">
                  <c16:uniqueId val="{00000002-4439-4430-99AD-1A8CA784150F}"/>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{A3EFECBE-6876-49CF-9165-6DDCBADE15A1}</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4439-4430-99AD-1A8CA784150F}"/>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{FC0C11A7-2BFD-4E45-96E9-275E432C91E7}</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4439-4430-99AD-1A8CA784150F}"/>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{CF2DF09F-A88A-4D8A-A698-7D9FA2DA1375}</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4439-4430-99AD-1A8CA784150F}"/>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{364F34A2-3991-430C-A5E3-FCB677F30F9D}</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4439-4430-99AD-1A8CA784150F}"/>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{086A7226-C94F-4409-A69E-CAC00A827390}</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4439-4430-99AD-1A8CA784150F}"/>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{2B2868D8-B967-4F33-89C7-7D3ECA39FCDA}</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4439-4430-99AD-1A8CA784150F}"/>
                </c:ext>
              </c:extLst>
            </c:dLbl>
            <c:dLbl>
              <c:idx val="9"/>
              <c:tx>
                <c:strRef>
                  <c:f>Daten_Diagramme!$D$23</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{16FEA1C5-FC67-4871-BADC-6FC164AE8BEE}</c15:txfldGUID>
                      <c15:f>Daten_Diagramme!$D$23</c15:f>
                      <c15:dlblFieldTableCache>
                        <c:ptCount val="1"/>
                        <c:pt idx="0">
                          <c:v>8.5</c:v>
                        </c:pt>
                      </c15:dlblFieldTableCache>
                    </c15:dlblFTEntry>
                  </c15:dlblFieldTable>
                  <c15:showDataLabelsRange val="0"/>
                </c:ext>
                <c:ext xmlns:c16="http://schemas.microsoft.com/office/drawing/2014/chart" uri="{C3380CC4-5D6E-409C-BE32-E72D297353CC}">
                  <c16:uniqueId val="{00000009-4439-4430-99AD-1A8CA784150F}"/>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{376210C6-31A4-410A-9D69-3DDCCDCD1592}</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4439-4430-99AD-1A8CA784150F}"/>
                </c:ext>
              </c:extLst>
            </c:dLbl>
            <c:dLbl>
              <c:idx val="11"/>
              <c:tx>
                <c:strRef>
                  <c:f>Daten_Diagramme!$D$25</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{BAB546CF-68A7-4660-B398-1BE3692B285B}</c15:txfldGUID>
                      <c15:f>Daten_Diagramme!$D$25</c15:f>
                      <c15:dlblFieldTableCache>
                        <c:ptCount val="1"/>
                        <c:pt idx="0">
                          <c:v>25.0</c:v>
                        </c:pt>
                      </c15:dlblFieldTableCache>
                    </c15:dlblFTEntry>
                  </c15:dlblFieldTable>
                  <c15:showDataLabelsRange val="0"/>
                </c:ext>
                <c:ext xmlns:c16="http://schemas.microsoft.com/office/drawing/2014/chart" uri="{C3380CC4-5D6E-409C-BE32-E72D297353CC}">
                  <c16:uniqueId val="{0000000B-4439-4430-99AD-1A8CA784150F}"/>
                </c:ext>
              </c:extLst>
            </c:dLbl>
            <c:dLbl>
              <c:idx val="12"/>
              <c:tx>
                <c:strRef>
                  <c:f>Daten_Diagramme!$D$26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{35EFF033-0746-49D1-9177-D3B215DDECB3}</c15:txfldGUID>
                      <c15:f>Daten_Diagramme!$D$26</c15:f>
                      <c15:dlblFieldTableCache>
                        <c:ptCount val="1"/>
                        <c:pt idx="0">
                          <c:v>4.7</c:v>
                        </c:pt>
                      </c15:dlblFieldTableCache>
                    </c15:dlblFTEntry>
                  </c15:dlblFieldTable>
                  <c15:showDataLabelsRange val="0"/>
                </c:ext>
                <c:ext xmlns:c16="http://schemas.microsoft.com/office/drawing/2014/chart" uri="{C3380CC4-5D6E-409C-BE32-E72D297353CC}">
                  <c16:uniqueId val="{0000000C-4439-4430-99AD-1A8CA784150F}"/>
                </c:ext>
              </c:extLst>
            </c:dLbl>
            <c:dLbl>
              <c:idx val="13"/>
              <c:tx>
                <c:strRef>
                  <c:f>Daten_Diagramme!$D$27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{2BDBDEC4-5D63-4778-8CCC-E08049A3CA13}</c15:txfldGUID>
                      <c15:f>Daten_Diagramme!$D$27</c15:f>
                      <c15:dlblFieldTableCache>
                        <c:ptCount val="1"/>
                        <c:pt idx="0">
                          <c:v>0.0</c:v>
                        </c:pt>
                      </c15:dlblFieldTableCache>
                    </c15:dlblFTEntry>
                  </c15:dlblFieldTable>
                  <c15:showDataLabelsRange val="0"/>
                </c:ext>
                <c:ext xmlns:c16="http://schemas.microsoft.com/office/drawing/2014/chart" uri="{C3380CC4-5D6E-409C-BE32-E72D297353CC}">
                  <c16:uniqueId val="{0000000D-4439-4430-99AD-1A8CA784150F}"/>
                </c:ext>
              </c:extLst>
            </c:dLbl>
            <c:dLbl>
              <c:idx val="14"/>
              <c:tx>
                <c:strRef>
                  <c:f>Daten_Diagramme!$D$28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{A01F6991-751C-4E93-944B-270DE13063B4}</c15:txfldGUID>
                      <c15:f>Daten_Diagramme!$D$28</c15:f>
                      <c15:dlblFieldTableCache>
                        <c:ptCount val="1"/>
                        <c:pt idx="0">
                          <c:v>2.2</c:v>
                        </c:pt>
                      </c15:dlblFieldTableCache>
                    </c15:dlblFTEntry>
                  </c15:dlblFieldTable>
                  <c15:showDataLabelsRange val="0"/>
                </c:ext>
                <c:ext xmlns:c16="http://schemas.microsoft.com/office/drawing/2014/chart" uri="{C3380CC4-5D6E-409C-BE32-E72D297353CC}">
                  <c16:uniqueId val="{0000000E-4439-4430-99AD-1A8CA784150F}"/>
                </c:ext>
              </c:extLst>
            </c:dLbl>
            <c:dLbl>
              <c:idx val="15"/>
              <c:tx>
                <c:strRef>
                  <c:f>Daten_Diagramme!$D$29</c:f>
                  <c:strCache>
                    <c:ptCount val="1"/>
                    <c:pt idx="0">
                      <c:v>-36.9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{E344BE8A-06B4-4EA9-B883-C76C365E51C0}</c15:txfldGUID>
                      <c15:f>Daten_Diagramme!$D$29</c15:f>
                      <c15:dlblFieldTableCache>
                        <c:ptCount val="1"/>
                        <c:pt idx="0">
                          <c:v>-36.9</c:v>
                        </c:pt>
                      </c15:dlblFieldTableCache>
                    </c15:dlblFTEntry>
                  </c15:dlblFieldTable>
                  <c15:showDataLabelsRange val="0"/>
                </c:ext>
                <c:ext xmlns:c16="http://schemas.microsoft.com/office/drawing/2014/chart" uri="{C3380CC4-5D6E-409C-BE32-E72D297353CC}">
                  <c16:uniqueId val="{0000000F-4439-4430-99AD-1A8CA784150F}"/>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{E4D81103-5316-41BA-A284-6C8802F03025}</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4439-4430-99AD-1A8CA784150F}"/>
                </c:ext>
              </c:extLst>
            </c:dLbl>
            <c:dLbl>
              <c:idx val="17"/>
              <c:tx>
                <c:strRef>
                  <c:f>Daten_Diagramme!$D$31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{DE237000-4094-4F8B-A5F6-A2487CDE3953}</c15:txfldGUID>
                      <c15:f>Daten_Diagramme!$D$31</c15:f>
                      <c15:dlblFieldTableCache>
                        <c:ptCount val="1"/>
                        <c:pt idx="0">
                          <c:v>5.7</c:v>
                        </c:pt>
                      </c15:dlblFieldTableCache>
                    </c15:dlblFTEntry>
                  </c15:dlblFieldTable>
                  <c15:showDataLabelsRange val="0"/>
                </c:ext>
                <c:ext xmlns:c16="http://schemas.microsoft.com/office/drawing/2014/chart" uri="{C3380CC4-5D6E-409C-BE32-E72D297353CC}">
                  <c16:uniqueId val="{00000011-4439-4430-99AD-1A8CA784150F}"/>
                </c:ext>
              </c:extLst>
            </c:dLbl>
            <c:dLbl>
              <c:idx val="18"/>
              <c:tx>
                <c:strRef>
                  <c:f>Daten_Diagramme!$D$32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{8DD6D84F-A56E-441D-8D39-D7D5DA3874C4}</c15:txfldGUID>
                      <c15:f>Daten_Diagramme!$D$32</c15:f>
                      <c15:dlblFieldTableCache>
                        <c:ptCount val="1"/>
                        <c:pt idx="0">
                          <c:v>3.2</c:v>
                        </c:pt>
                      </c15:dlblFieldTableCache>
                    </c15:dlblFTEntry>
                  </c15:dlblFieldTable>
                  <c15:showDataLabelsRange val="0"/>
                </c:ext>
                <c:ext xmlns:c16="http://schemas.microsoft.com/office/drawing/2014/chart" uri="{C3380CC4-5D6E-409C-BE32-E72D297353CC}">
                  <c16:uniqueId val="{00000012-4439-4430-99AD-1A8CA784150F}"/>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{11C9274D-10A4-4287-866E-0BCBC3697061}</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4439-4430-99AD-1A8CA784150F}"/>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{228DB161-7B24-42EC-94DC-67F154A44EAB}</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4439-4430-99AD-1A8CA784150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{6E3C9042-E74E-4461-BBD7-572E0D175C0F}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439-4430-99AD-1A8CA784150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{3A3FE1D9-3CD5-4B88-98C7-DBF6ACE8F252}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439-4430-99AD-1A8CA784150F}"/>
                </c:ext>
              </c:extLst>
            </c:dLbl>
            <c:dLbl>
              <c:idx val="23"/>
              <c:tx>
                <c:strRef>
                  <c:f>Daten_Diagramme!$D$37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{6A85D829-72BD-40EF-AAB1-6F36BB98DE16}</c15:txfldGUID>
                      <c15:f>Daten_Diagramme!$D$37</c15:f>
                      <c15:dlblFieldTableCache>
                        <c:ptCount val="1"/>
                        <c:pt idx="0">
                          <c:v>-5.3</c:v>
                        </c:pt>
                      </c15:dlblFieldTableCache>
                    </c15:dlblFTEntry>
                  </c15:dlblFieldTable>
                  <c15:showDataLabelsRange val="0"/>
                </c:ext>
                <c:ext xmlns:c16="http://schemas.microsoft.com/office/drawing/2014/chart" uri="{C3380CC4-5D6E-409C-BE32-E72D297353CC}">
                  <c16:uniqueId val="{00000017-4439-4430-99AD-1A8CA784150F}"/>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{93D94387-4460-4C0C-954A-F2E17757A62A}</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4439-4430-99AD-1A8CA784150F}"/>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{3A415C17-4BC9-41C0-ACCC-F5C020B02C83}</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4439-4430-99AD-1A8CA784150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{9E2E6E93-72CA-4582-AD16-B0A280683B4E}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439-4430-99AD-1A8CA784150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{E250AA22-4BB7-499F-88BC-2371EE095942}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439-4430-99AD-1A8CA784150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{AEB512F1-8432-4D3C-9D56-A2AA5C53D51F}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439-4430-99AD-1A8CA784150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{10A4F05C-4D36-4901-9792-55FF0689A542}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439-4430-99AD-1A8CA784150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{205811BC-6B19-41EA-9AA0-22FA7C6C7809}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439-4430-99AD-1A8CA784150F}"/>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{92F730C8-8232-41E0-AAD4-D8E8A82FE1C5}</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4439-4430-99AD-1A8CA78415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0.73873263300576075</c:v>
                </c:pt>
                <c:pt idx="1">
                  <c:v>-5.2910052910052912</c:v>
                </c:pt>
                <c:pt idx="2">
                  <c:v>5.4298642533936654</c:v>
                </c:pt>
                <c:pt idx="3">
                  <c:v>0.68453608247422681</c:v>
                </c:pt>
                <c:pt idx="4">
                  <c:v>-2.2222222222222223</c:v>
                </c:pt>
                <c:pt idx="5">
                  <c:v>2.6499756137213462</c:v>
                </c:pt>
                <c:pt idx="6">
                  <c:v>-1.0701026424983622</c:v>
                </c:pt>
                <c:pt idx="7">
                  <c:v>0.23790642347343377</c:v>
                </c:pt>
                <c:pt idx="8">
                  <c:v>-1.2771996215704824</c:v>
                </c:pt>
                <c:pt idx="9">
                  <c:v>8.5158150851581507</c:v>
                </c:pt>
                <c:pt idx="10">
                  <c:v>-1.853997682502897</c:v>
                </c:pt>
                <c:pt idx="11">
                  <c:v>25</c:v>
                </c:pt>
                <c:pt idx="12">
                  <c:v>4.7128129602356408</c:v>
                </c:pt>
                <c:pt idx="13">
                  <c:v>0</c:v>
                </c:pt>
                <c:pt idx="14">
                  <c:v>2.157164869029276</c:v>
                </c:pt>
                <c:pt idx="15">
                  <c:v>-36.893203883495147</c:v>
                </c:pt>
                <c:pt idx="16">
                  <c:v>1.5925680159256801</c:v>
                </c:pt>
                <c:pt idx="17">
                  <c:v>5.7228915662650603</c:v>
                </c:pt>
                <c:pt idx="18">
                  <c:v>3.2037815126050422</c:v>
                </c:pt>
                <c:pt idx="19">
                  <c:v>2.3759239704329462</c:v>
                </c:pt>
                <c:pt idx="20">
                  <c:v>1.6107382550335569</c:v>
                </c:pt>
                <c:pt idx="21">
                  <c:v>0</c:v>
                </c:pt>
                <c:pt idx="23">
                  <c:v>-5.2910052910052912</c:v>
                </c:pt>
                <c:pt idx="24">
                  <c:v>0.79548741683540647</c:v>
                </c:pt>
                <c:pt idx="25">
                  <c:v>0.76163428645194609</c:v>
                </c:pt>
              </c:numCache>
            </c:numRef>
          </c:val>
          <c:extLst>
            <c:ext xmlns:c16="http://schemas.microsoft.com/office/drawing/2014/chart" uri="{C3380CC4-5D6E-409C-BE32-E72D297353CC}">
              <c16:uniqueId val="{00000020-4439-4430-99AD-1A8CA784150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{88D6CE50-1149-46C7-9BC8-56BEA79FB2DB}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439-4430-99AD-1A8CA784150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{013FCFA6-F9E4-4D66-806B-E4AE9BF4F414}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439-4430-99AD-1A8CA784150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{0F1C94EF-E6E5-4100-96CA-8CF1A5A30539}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439-4430-99AD-1A8CA784150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{1364797B-535C-453D-8FED-2BD968966755}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439-4430-99AD-1A8CA784150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{BB5EBE45-36F6-4027-9BD1-9E1C32B9F8D1}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439-4430-99AD-1A8CA784150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{279B7A74-9149-4C34-A64C-2B13AAFF76E9}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439-4430-99AD-1A8CA784150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{20870F95-9522-4BC2-9964-796C01C00D12}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439-4430-99AD-1A8CA784150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{3C195512-EE4E-4F7B-A3E7-136C2A02E21D}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439-4430-99AD-1A8CA784150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{59993340-17BB-4642-A8A6-87F44083956F}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439-4430-99AD-1A8CA784150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{F4B40026-7656-4AD7-9458-1C9C8E1CE999}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439-4430-99AD-1A8CA784150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{7FD660F0-DAE0-46E4-A069-48B028E1D108}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439-4430-99AD-1A8CA784150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{6CBA9DAB-E011-43A7-8A6C-B101CB945D38}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439-4430-99AD-1A8CA784150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{A5ED47BF-F1CB-451C-98E4-DE00885FC055}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439-4430-99AD-1A8CA784150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{E0F0EAEF-6867-4F44-B16D-B37D4704749B}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439-4430-99AD-1A8CA784150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{D7574D37-8083-43F7-A1FD-CBB1A23C36D7}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439-4430-99AD-1A8CA784150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{F55A614A-0FEA-4872-BD2C-8A64EEE8EFBB}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439-4430-99AD-1A8CA784150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{BCF81903-77AE-401E-9413-3E3CE35DF2E8}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439-4430-99AD-1A8CA784150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{868D84B7-9DCE-487D-B981-A10E9690F260}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439-4430-99AD-1A8CA784150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{C62CD198-6104-4C52-A72A-1679A27A951E}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439-4430-99AD-1A8CA784150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{83125606-723D-419F-A3D4-6593FEC3F9DA}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439-4430-99AD-1A8CA784150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{859DF077-D950-46E9-9D7B-FF2D3B0D720F}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439-4430-99AD-1A8CA784150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{09B50725-181C-473B-991E-06BDDB94C08C}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439-4430-99AD-1A8CA784150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{B904402F-2137-4B07-81A3-2B666C7423CC}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439-4430-99AD-1A8CA784150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{50CECA0B-7FA8-4B3A-B1E2-2892FBD21A99}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439-4430-99AD-1A8CA784150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{8641AB91-F1B3-47D6-A6B6-F23B9102279C}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439-4430-99AD-1A8CA784150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{864271B0-C221-4EAD-9B67-AE2BBC86495C}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439-4430-99AD-1A8CA784150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{5A02ABC7-EEE0-4DCB-8F5A-2E71201691EE}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439-4430-99AD-1A8CA784150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{AA4866AB-8383-4673-8F11-63B429FEBA77}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439-4430-99AD-1A8CA784150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{5EB8F34D-C7DB-4C3C-850D-31BAC40B7666}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439-4430-99AD-1A8CA784150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{05450C55-7193-4058-902B-0C840080951F}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439-4430-99AD-1A8CA784150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{1564E85B-1F6F-4965-BC07-CFF54D63C938}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439-4430-99AD-1A8CA784150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{AC18339A-DB1D-49A9-A86A-5D8EDD7A2B1E}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439-4430-99AD-1A8CA78415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439-4430-99AD-1A8CA784150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439-4430-99AD-1A8CA784150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{FCDC8BD5-433D-4708-B437-E51945274E66}</c15:txfldGUID>
                      <c15:f>Daten_Diagramme!$E$14</c15:f>
                      <c15:dlblFieldTableCache>
                        <c:ptCount val="1"/>
                        <c:pt idx="0">
                          <c:v>-4.5</c:v>
                        </c:pt>
                      </c15:dlblFieldTableCache>
                    </c15:dlblFTEntry>
                  </c15:dlblFieldTable>
                  <c15:showDataLabelsRange val="0"/>
                </c:ext>
                <c:ext xmlns:c16="http://schemas.microsoft.com/office/drawing/2014/chart" uri="{C3380CC4-5D6E-409C-BE32-E72D297353CC}">
                  <c16:uniqueId val="{00000000-08F4-483A-B5CD-A0A2307A4A9C}"/>
                </c:ext>
              </c:extLst>
            </c:dLbl>
            <c:dLbl>
              <c:idx val="1"/>
              <c:tx>
                <c:strRef>
                  <c:f>Daten_Diagramme!$E$15</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{BED0D1C5-3EF9-4EE8-8E7C-D613063874E9}</c15:txfldGUID>
                      <c15:f>Daten_Diagramme!$E$15</c15:f>
                      <c15:dlblFieldTableCache>
                        <c:ptCount val="1"/>
                        <c:pt idx="0">
                          <c:v>13.9</c:v>
                        </c:pt>
                      </c15:dlblFieldTableCache>
                    </c15:dlblFTEntry>
                  </c15:dlblFieldTable>
                  <c15:showDataLabelsRange val="0"/>
                </c:ext>
                <c:ext xmlns:c16="http://schemas.microsoft.com/office/drawing/2014/chart" uri="{C3380CC4-5D6E-409C-BE32-E72D297353CC}">
                  <c16:uniqueId val="{00000001-08F4-483A-B5CD-A0A2307A4A9C}"/>
                </c:ext>
              </c:extLst>
            </c:dLbl>
            <c:dLbl>
              <c:idx val="2"/>
              <c:tx>
                <c:strRef>
                  <c:f>Daten_Diagramme!$E$16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{44B4718C-8A0E-4EA1-AF55-045F128B4DEF}</c15:txfldGUID>
                      <c15:f>Daten_Diagramme!$E$16</c15:f>
                      <c15:dlblFieldTableCache>
                        <c:ptCount val="1"/>
                        <c:pt idx="0">
                          <c:v>2.5</c:v>
                        </c:pt>
                      </c15:dlblFieldTableCache>
                    </c15:dlblFTEntry>
                  </c15:dlblFieldTable>
                  <c15:showDataLabelsRange val="0"/>
                </c:ext>
                <c:ext xmlns:c16="http://schemas.microsoft.com/office/drawing/2014/chart" uri="{C3380CC4-5D6E-409C-BE32-E72D297353CC}">
                  <c16:uniqueId val="{00000002-08F4-483A-B5CD-A0A2307A4A9C}"/>
                </c:ext>
              </c:extLst>
            </c:dLbl>
            <c:dLbl>
              <c:idx val="3"/>
              <c:tx>
                <c:strRef>
                  <c:f>Daten_Diagramme!$E$17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{F475EC42-D19E-4B73-B89C-30234A14A6F5}</c15:txfldGUID>
                      <c15:f>Daten_Diagramme!$E$17</c15:f>
                      <c15:dlblFieldTableCache>
                        <c:ptCount val="1"/>
                        <c:pt idx="0">
                          <c:v>-5.0</c:v>
                        </c:pt>
                      </c15:dlblFieldTableCache>
                    </c15:dlblFTEntry>
                  </c15:dlblFieldTable>
                  <c15:showDataLabelsRange val="0"/>
                </c:ext>
                <c:ext xmlns:c16="http://schemas.microsoft.com/office/drawing/2014/chart" uri="{C3380CC4-5D6E-409C-BE32-E72D297353CC}">
                  <c16:uniqueId val="{00000003-08F4-483A-B5CD-A0A2307A4A9C}"/>
                </c:ext>
              </c:extLst>
            </c:dLbl>
            <c:dLbl>
              <c:idx val="4"/>
              <c:tx>
                <c:strRef>
                  <c:f>Daten_Diagramme!$E$18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{0CBC7BF6-8ACD-43F2-A038-63CE03504F6A}</c15:txfldGUID>
                      <c15:f>Daten_Diagramme!$E$18</c15:f>
                      <c15:dlblFieldTableCache>
                        <c:ptCount val="1"/>
                        <c:pt idx="0">
                          <c:v>0.5</c:v>
                        </c:pt>
                      </c15:dlblFieldTableCache>
                    </c15:dlblFTEntry>
                  </c15:dlblFieldTable>
                  <c15:showDataLabelsRange val="0"/>
                </c:ext>
                <c:ext xmlns:c16="http://schemas.microsoft.com/office/drawing/2014/chart" uri="{C3380CC4-5D6E-409C-BE32-E72D297353CC}">
                  <c16:uniqueId val="{00000004-08F4-483A-B5CD-A0A2307A4A9C}"/>
                </c:ext>
              </c:extLst>
            </c:dLbl>
            <c:dLbl>
              <c:idx val="5"/>
              <c:tx>
                <c:strRef>
                  <c:f>Daten_Diagramme!$E$19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{0D33EC4A-C2B6-44CD-97A5-4F71FF2E7503}</c15:txfldGUID>
                      <c15:f>Daten_Diagramme!$E$19</c15:f>
                      <c15:dlblFieldTableCache>
                        <c:ptCount val="1"/>
                        <c:pt idx="0">
                          <c:v>-6.9</c:v>
                        </c:pt>
                      </c15:dlblFieldTableCache>
                    </c15:dlblFTEntry>
                  </c15:dlblFieldTable>
                  <c15:showDataLabelsRange val="0"/>
                </c:ext>
                <c:ext xmlns:c16="http://schemas.microsoft.com/office/drawing/2014/chart" uri="{C3380CC4-5D6E-409C-BE32-E72D297353CC}">
                  <c16:uniqueId val="{00000005-08F4-483A-B5CD-A0A2307A4A9C}"/>
                </c:ext>
              </c:extLst>
            </c:dLbl>
            <c:dLbl>
              <c:idx val="6"/>
              <c:tx>
                <c:strRef>
                  <c:f>Daten_Diagramme!$E$20</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{3EF18556-AE94-42F0-B2C7-55CB9C0908BC}</c15:txfldGUID>
                      <c15:f>Daten_Diagramme!$E$20</c15:f>
                      <c15:dlblFieldTableCache>
                        <c:ptCount val="1"/>
                        <c:pt idx="0">
                          <c:v>-9.0</c:v>
                        </c:pt>
                      </c15:dlblFieldTableCache>
                    </c15:dlblFTEntry>
                  </c15:dlblFieldTable>
                  <c15:showDataLabelsRange val="0"/>
                </c:ext>
                <c:ext xmlns:c16="http://schemas.microsoft.com/office/drawing/2014/chart" uri="{C3380CC4-5D6E-409C-BE32-E72D297353CC}">
                  <c16:uniqueId val="{00000006-08F4-483A-B5CD-A0A2307A4A9C}"/>
                </c:ext>
              </c:extLst>
            </c:dLbl>
            <c:dLbl>
              <c:idx val="7"/>
              <c:tx>
                <c:strRef>
                  <c:f>Daten_Diagramme!$E$21</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{3EA79622-9460-4A1D-80B1-0E4CD45CD95E}</c15:txfldGUID>
                      <c15:f>Daten_Diagramme!$E$21</c15:f>
                      <c15:dlblFieldTableCache>
                        <c:ptCount val="1"/>
                        <c:pt idx="0">
                          <c:v>14.6</c:v>
                        </c:pt>
                      </c15:dlblFieldTableCache>
                    </c15:dlblFTEntry>
                  </c15:dlblFieldTable>
                  <c15:showDataLabelsRange val="0"/>
                </c:ext>
                <c:ext xmlns:c16="http://schemas.microsoft.com/office/drawing/2014/chart" uri="{C3380CC4-5D6E-409C-BE32-E72D297353CC}">
                  <c16:uniqueId val="{00000007-08F4-483A-B5CD-A0A2307A4A9C}"/>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{2AEA0538-FC0D-48A3-AA03-F748DD79A949}</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08F4-483A-B5CD-A0A2307A4A9C}"/>
                </c:ext>
              </c:extLst>
            </c:dLbl>
            <c:dLbl>
              <c:idx val="9"/>
              <c:tx>
                <c:strRef>
                  <c:f>Daten_Diagramme!$E$23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{2E3452C2-D865-46C8-8C1D-B65DCB2A4FA6}</c15:txfldGUID>
                      <c15:f>Daten_Diagramme!$E$23</c15:f>
                      <c15:dlblFieldTableCache>
                        <c:ptCount val="1"/>
                        <c:pt idx="0">
                          <c:v>2.0</c:v>
                        </c:pt>
                      </c15:dlblFieldTableCache>
                    </c15:dlblFTEntry>
                  </c15:dlblFieldTable>
                  <c15:showDataLabelsRange val="0"/>
                </c:ext>
                <c:ext xmlns:c16="http://schemas.microsoft.com/office/drawing/2014/chart" uri="{C3380CC4-5D6E-409C-BE32-E72D297353CC}">
                  <c16:uniqueId val="{00000009-08F4-483A-B5CD-A0A2307A4A9C}"/>
                </c:ext>
              </c:extLst>
            </c:dLbl>
            <c:dLbl>
              <c:idx val="10"/>
              <c:tx>
                <c:strRef>
                  <c:f>Daten_Diagramme!$E$24</c:f>
                  <c:strCache>
                    <c:ptCount val="1"/>
                    <c:pt idx="0">
                      <c:v>-19.9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{C727AAF1-F96A-4D05-9F0F-EC7810ACCDFB}</c15:txfldGUID>
                      <c15:f>Daten_Diagramme!$E$24</c15:f>
                      <c15:dlblFieldTableCache>
                        <c:ptCount val="1"/>
                        <c:pt idx="0">
                          <c:v>-19.9</c:v>
                        </c:pt>
                      </c15:dlblFieldTableCache>
                    </c15:dlblFTEntry>
                  </c15:dlblFieldTable>
                  <c15:showDataLabelsRange val="0"/>
                </c:ext>
                <c:ext xmlns:c16="http://schemas.microsoft.com/office/drawing/2014/chart" uri="{C3380CC4-5D6E-409C-BE32-E72D297353CC}">
                  <c16:uniqueId val="{0000000A-08F4-483A-B5CD-A0A2307A4A9C}"/>
                </c:ext>
              </c:extLst>
            </c:dLbl>
            <c:dLbl>
              <c:idx val="11"/>
              <c:tx>
                <c:strRef>
                  <c:f>Daten_Diagramme!$E$25</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{444D40EA-752F-48BF-90B1-9181D3C7D9C5}</c15:txfldGUID>
                      <c15:f>Daten_Diagramme!$E$25</c15:f>
                      <c15:dlblFieldTableCache>
                        <c:ptCount val="1"/>
                        <c:pt idx="0">
                          <c:v>-20.0</c:v>
                        </c:pt>
                      </c15:dlblFieldTableCache>
                    </c15:dlblFTEntry>
                  </c15:dlblFieldTable>
                  <c15:showDataLabelsRange val="0"/>
                </c:ext>
                <c:ext xmlns:c16="http://schemas.microsoft.com/office/drawing/2014/chart" uri="{C3380CC4-5D6E-409C-BE32-E72D297353CC}">
                  <c16:uniqueId val="{0000000B-08F4-483A-B5CD-A0A2307A4A9C}"/>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{8E9E85C2-28BA-4A74-A986-BA728E0D885F}</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08F4-483A-B5CD-A0A2307A4A9C}"/>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{2BDAA258-DDA7-4D22-99CC-EAB0757702AD}</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08F4-483A-B5CD-A0A2307A4A9C}"/>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{A1E2E665-89A2-4D35-8FAC-795FE573F24A}</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08F4-483A-B5CD-A0A2307A4A9C}"/>
                </c:ext>
              </c:extLst>
            </c:dLbl>
            <c:dLbl>
              <c:idx val="15"/>
              <c:tx>
                <c:strRef>
                  <c:f>Daten_Diagramme!$E$29</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{E7FB0C0B-F03F-4FED-A76B-8F0075C4EE06}</c15:txfldGUID>
                      <c15:f>Daten_Diagramme!$E$29</c15:f>
                      <c15:dlblFieldTableCache>
                        <c:ptCount val="1"/>
                        <c:pt idx="0">
                          <c:v>-16.7</c:v>
                        </c:pt>
                      </c15:dlblFieldTableCache>
                    </c15:dlblFTEntry>
                  </c15:dlblFieldTable>
                  <c15:showDataLabelsRange val="0"/>
                </c:ext>
                <c:ext xmlns:c16="http://schemas.microsoft.com/office/drawing/2014/chart" uri="{C3380CC4-5D6E-409C-BE32-E72D297353CC}">
                  <c16:uniqueId val="{0000000F-08F4-483A-B5CD-A0A2307A4A9C}"/>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{DB31DB6C-9AC5-4D3C-9C64-B66C04EC6AFB}</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08F4-483A-B5CD-A0A2307A4A9C}"/>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{FEECE74F-7E5A-4F0C-BD45-88B5C6835710}</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08F4-483A-B5CD-A0A2307A4A9C}"/>
                </c:ext>
              </c:extLst>
            </c:dLbl>
            <c:dLbl>
              <c:idx val="18"/>
              <c:tx>
                <c:strRef>
                  <c:f>Daten_Diagramme!$E$32</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{25F9649C-4569-45CB-BD53-2D47161ABDE4}</c15:txfldGUID>
                      <c15:f>Daten_Diagramme!$E$32</c15:f>
                      <c15:dlblFieldTableCache>
                        <c:ptCount val="1"/>
                        <c:pt idx="0">
                          <c:v>-6.5</c:v>
                        </c:pt>
                      </c15:dlblFieldTableCache>
                    </c15:dlblFTEntry>
                  </c15:dlblFieldTable>
                  <c15:showDataLabelsRange val="0"/>
                </c:ext>
                <c:ext xmlns:c16="http://schemas.microsoft.com/office/drawing/2014/chart" uri="{C3380CC4-5D6E-409C-BE32-E72D297353CC}">
                  <c16:uniqueId val="{00000012-08F4-483A-B5CD-A0A2307A4A9C}"/>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{A7DD4B6D-3806-494F-9237-A7D97F98A7CA}</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08F4-483A-B5CD-A0A2307A4A9C}"/>
                </c:ext>
              </c:extLst>
            </c:dLbl>
            <c:dLbl>
              <c:idx val="20"/>
              <c:tx>
                <c:strRef>
                  <c:f>Daten_Diagramme!$E$34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{23178690-C1F4-4225-97DD-A70FEBD4C121}</c15:txfldGUID>
                      <c15:f>Daten_Diagramme!$E$34</c15:f>
                      <c15:dlblFieldTableCache>
                        <c:ptCount val="1"/>
                        <c:pt idx="0">
                          <c:v>-6.2</c:v>
                        </c:pt>
                      </c15:dlblFieldTableCache>
                    </c15:dlblFTEntry>
                  </c15:dlblFieldTable>
                  <c15:showDataLabelsRange val="0"/>
                </c:ext>
                <c:ext xmlns:c16="http://schemas.microsoft.com/office/drawing/2014/chart" uri="{C3380CC4-5D6E-409C-BE32-E72D297353CC}">
                  <c16:uniqueId val="{00000014-08F4-483A-B5CD-A0A2307A4A9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{F8F88F05-F79C-4CD0-8DF7-13280DC4437A}</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8F4-483A-B5CD-A0A2307A4A9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{B30ECB5B-133F-4657-9E06-3049B8944B5B}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8F4-483A-B5CD-A0A2307A4A9C}"/>
                </c:ext>
              </c:extLst>
            </c:dLbl>
            <c:dLbl>
              <c:idx val="23"/>
              <c:tx>
                <c:strRef>
                  <c:f>Daten_Diagramme!$E$37</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{5B12A7CA-5573-4060-85DD-6E81801CE9F2}</c15:txfldGUID>
                      <c15:f>Daten_Diagramme!$E$37</c15:f>
                      <c15:dlblFieldTableCache>
                        <c:ptCount val="1"/>
                        <c:pt idx="0">
                          <c:v>13.9</c:v>
                        </c:pt>
                      </c15:dlblFieldTableCache>
                    </c15:dlblFTEntry>
                  </c15:dlblFieldTable>
                  <c15:showDataLabelsRange val="0"/>
                </c:ext>
                <c:ext xmlns:c16="http://schemas.microsoft.com/office/drawing/2014/chart" uri="{C3380CC4-5D6E-409C-BE32-E72D297353CC}">
                  <c16:uniqueId val="{00000017-08F4-483A-B5CD-A0A2307A4A9C}"/>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{F4B07ACE-B024-4504-8500-6382A2A020E3}</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08F4-483A-B5CD-A0A2307A4A9C}"/>
                </c:ext>
              </c:extLst>
            </c:dLbl>
            <c:dLbl>
              <c:idx val="25"/>
              <c:tx>
                <c:strRef>
                  <c:f>Daten_Diagramme!$E$39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{DE630B27-BC1C-44B9-8C99-4C863E71A735}</c15:txfldGUID>
                      <c15:f>Daten_Diagramme!$E$39</c15:f>
                      <c15:dlblFieldTableCache>
                        <c:ptCount val="1"/>
                        <c:pt idx="0">
                          <c:v>-5.4</c:v>
                        </c:pt>
                      </c15:dlblFieldTableCache>
                    </c15:dlblFTEntry>
                  </c15:dlblFieldTable>
                  <c15:showDataLabelsRange val="0"/>
                </c:ext>
                <c:ext xmlns:c16="http://schemas.microsoft.com/office/drawing/2014/chart" uri="{C3380CC4-5D6E-409C-BE32-E72D297353CC}">
                  <c16:uniqueId val="{00000019-08F4-483A-B5CD-A0A2307A4A9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{C5F9F378-3CA2-4BEB-95C3-DD08A05B1F48}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8F4-483A-B5CD-A0A2307A4A9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{FFD1EAAD-A450-4611-B9B3-DB578199477C}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8F4-483A-B5CD-A0A2307A4A9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{55492916-2492-4CCF-9F9A-56B597C5D47D}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8F4-483A-B5CD-A0A2307A4A9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{D3158A57-E33F-40B5-893B-94310768580E}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8F4-483A-B5CD-A0A2307A4A9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{DDB34E5B-8D78-48D5-9D11-C9BD1666E5A4}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8F4-483A-B5CD-A0A2307A4A9C}"/>
                </c:ext>
              </c:extLst>
            </c:dLbl>
            <c:dLbl>
              <c:idx val="31"/>
              <c:tx>
                <c:strRef>
                  <c:f>Daten_Diagramme!$E$45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{171122A0-D336-4F4F-B6A5-353FD0E06CFB}</c15:txfldGUID>
                      <c15:f>Daten_Diagramme!$E$45</c15:f>
                      <c15:dlblFieldTableCache>
                        <c:ptCount val="1"/>
                        <c:pt idx="0">
                          <c:v>-5.4</c:v>
                        </c:pt>
                      </c15:dlblFieldTableCache>
                    </c15:dlblFTEntry>
                  </c15:dlblFieldTable>
                  <c15:showDataLabelsRange val="0"/>
                </c:ext>
                <c:ext xmlns:c16="http://schemas.microsoft.com/office/drawing/2014/chart" uri="{C3380CC4-5D6E-409C-BE32-E72D297353CC}">
                  <c16:uniqueId val="{0000001F-08F4-483A-B5CD-A0A2307A4A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-4.450118548240015</c:v>
                </c:pt>
                <c:pt idx="1">
                  <c:v>13.888888888888889</c:v>
                </c:pt>
                <c:pt idx="2">
                  <c:v>2.5</c:v>
                </c:pt>
                <c:pt idx="3">
                  <c:v>-4.9766718506998444</c:v>
                </c:pt>
                <c:pt idx="4">
                  <c:v>0.47169811320754718</c:v>
                </c:pt>
                <c:pt idx="5">
                  <c:v>-6.8840579710144931</c:v>
                </c:pt>
                <c:pt idx="6">
                  <c:v>-9.0322580645161299</c:v>
                </c:pt>
                <c:pt idx="7">
                  <c:v>14.619883040935672</c:v>
                </c:pt>
                <c:pt idx="8">
                  <c:v>0.10869565217391304</c:v>
                </c:pt>
                <c:pt idx="9">
                  <c:v>2.0408163265306123</c:v>
                </c:pt>
                <c:pt idx="10">
                  <c:v>-19.924337957124841</c:v>
                </c:pt>
                <c:pt idx="11">
                  <c:v>-20</c:v>
                </c:pt>
                <c:pt idx="12">
                  <c:v>2.4390243902439024</c:v>
                </c:pt>
                <c:pt idx="13">
                  <c:v>0.23201856148491878</c:v>
                </c:pt>
                <c:pt idx="14">
                  <c:v>-2.1650879566982408</c:v>
                </c:pt>
                <c:pt idx="15">
                  <c:v>-16.666666666666668</c:v>
                </c:pt>
                <c:pt idx="16">
                  <c:v>-2.3622047244094486</c:v>
                </c:pt>
                <c:pt idx="17">
                  <c:v>0</c:v>
                </c:pt>
                <c:pt idx="18">
                  <c:v>-6.5420560747663554</c:v>
                </c:pt>
                <c:pt idx="19">
                  <c:v>-0.65359477124183007</c:v>
                </c:pt>
                <c:pt idx="20">
                  <c:v>-6.1559507523939807</c:v>
                </c:pt>
                <c:pt idx="21">
                  <c:v>0</c:v>
                </c:pt>
                <c:pt idx="23">
                  <c:v>13.888888888888889</c:v>
                </c:pt>
                <c:pt idx="24">
                  <c:v>-0.70257611241217799</c:v>
                </c:pt>
                <c:pt idx="25">
                  <c:v>-5.4421768707482991</c:v>
                </c:pt>
              </c:numCache>
            </c:numRef>
          </c:val>
          <c:extLst>
            <c:ext xmlns:c16="http://schemas.microsoft.com/office/drawing/2014/chart" uri="{C3380CC4-5D6E-409C-BE32-E72D297353CC}">
              <c16:uniqueId val="{00000020-08F4-483A-B5CD-A0A2307A4A9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{D60E468B-102C-4079-A41F-84894F8309E0}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8F4-483A-B5CD-A0A2307A4A9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{BCB57AA3-EB27-4CDB-BC4B-79363C7ABB99}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8F4-483A-B5CD-A0A2307A4A9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{600139FE-B303-42A3-B0BA-AAC24B26F7D0}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8F4-483A-B5CD-A0A2307A4A9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{6B8F6DAD-FDE6-4F49-8FF3-49D0AAB9767E}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8F4-483A-B5CD-A0A2307A4A9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{2E8D7FF6-244A-45C4-BE32-73361D2FCDDF}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8F4-483A-B5CD-A0A2307A4A9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{D83A8870-15AD-4F93-97CF-F85BABBF77C4}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8F4-483A-B5CD-A0A2307A4A9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{1D666D5C-C099-465C-B9AB-7E06C4D57A57}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8F4-483A-B5CD-A0A2307A4A9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{22FB0FD9-B2EE-45C7-A14B-9A77711D28CB}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8F4-483A-B5CD-A0A2307A4A9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{696AA7E6-A0B4-4715-9557-A231CA8E0AA2}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8F4-483A-B5CD-A0A2307A4A9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{A2DD4FE9-4529-4106-ADB7-450E5C9D63E1}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8F4-483A-B5CD-A0A2307A4A9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{A26CCEF2-9DF8-401C-B5C2-2B1B3C6519C9}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8F4-483A-B5CD-A0A2307A4A9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{B22F20DA-288A-46AE-A56E-BF0135591B83}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8F4-483A-B5CD-A0A2307A4A9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{4F222DFE-9650-41E7-A85D-BD264AFFD5A8}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8F4-483A-B5CD-A0A2307A4A9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{5F28C8BB-7156-4F30-94DA-FCB2C8D3BF31}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8F4-483A-B5CD-A0A2307A4A9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{CAE88807-5A8E-4C61-BE2F-21F4D9349058}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8F4-483A-B5CD-A0A2307A4A9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{4980D2FD-1F0A-4933-AA00-E1F2FF337603}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8F4-483A-B5CD-A0A2307A4A9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{12C7579A-773F-4C0D-BA0E-F702FCBD50CD}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8F4-483A-B5CD-A0A2307A4A9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{E0D870FB-6F12-4EBD-BBFC-17D2FEE207DF}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8F4-483A-B5CD-A0A2307A4A9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{0DA269E0-C094-4409-8DBD-A8640356141A}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8F4-483A-B5CD-A0A2307A4A9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{9CC9EAC0-948B-45F9-966E-819BE0BBE0AC}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8F4-483A-B5CD-A0A2307A4A9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{430FD3A3-9DF0-4B6B-9C88-3764CD6216BC}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8F4-483A-B5CD-A0A2307A4A9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{6BDD2E2C-A807-417A-B98C-FDE9F2C037F1}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8F4-483A-B5CD-A0A2307A4A9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{E5B949AB-A85B-4C34-997C-ABBF988AA8FD}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8F4-483A-B5CD-A0A2307A4A9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{C7F8B7AF-E6C2-436B-92A3-4B39B699D6E4}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8F4-483A-B5CD-A0A2307A4A9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{D27BADCD-C444-4A6A-BBAD-1BC425468402}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8F4-483A-B5CD-A0A2307A4A9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{5DBE41F2-E0C4-4E14-AEEB-C0709D7AA044}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8F4-483A-B5CD-A0A2307A4A9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{217F3DFE-C628-4A0B-B1C3-DA1EEC006615}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8F4-483A-B5CD-A0A2307A4A9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{AE8C25A9-E0A7-406C-988C-92FC9A48DF98}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8F4-483A-B5CD-A0A2307A4A9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{EDC0B2E7-92EA-43C9-A5C1-CAD09AE7D85F}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8F4-483A-B5CD-A0A2307A4A9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{002961FD-12FE-4BD5-AE26-3B17B5BC2710}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8F4-483A-B5CD-A0A2307A4A9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{8C17496C-DC49-4CE8-A8DE-F307D9AD2629}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8F4-483A-B5CD-A0A2307A4A9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{45914B97-F0A5-4CAE-971C-39A85FFD775B}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8F4-483A-B5CD-A0A2307A4A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8F4-483A-B5CD-A0A2307A4A9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8F4-483A-B5CD-A0A2307A4A9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{0B3A49AA-8757-457B-B5A4-E1E337E2FEBB}</c15:txfldGUID>
                      <c15:f>Diagramm!$I$46</c15:f>
                      <c15:dlblFieldTableCache>
                        <c:ptCount val="1"/>
                      </c15:dlblFieldTableCache>
                    </c15:dlblFTEntry>
                  </c15:dlblFieldTable>
                  <c15:showDataLabelsRange val="0"/>
                </c:ext>
                <c:ext xmlns:c16="http://schemas.microsoft.com/office/drawing/2014/chart" uri="{C3380CC4-5D6E-409C-BE32-E72D297353CC}">
                  <c16:uniqueId val="{00000000-F9E9-4888-9265-6C704FCFF1D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{5C6D3D6F-B67C-4BC2-B06B-56255E885DD4}</c15:txfldGUID>
                      <c15:f>Diagramm!$I$47</c15:f>
                      <c15:dlblFieldTableCache>
                        <c:ptCount val="1"/>
                      </c15:dlblFieldTableCache>
                    </c15:dlblFTEntry>
                  </c15:dlblFieldTable>
                  <c15:showDataLabelsRange val="0"/>
                </c:ext>
                <c:ext xmlns:c16="http://schemas.microsoft.com/office/drawing/2014/chart" uri="{C3380CC4-5D6E-409C-BE32-E72D297353CC}">
                  <c16:uniqueId val="{00000001-F9E9-4888-9265-6C704FCFF1D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{EB530339-09B3-42A7-A452-ADE45CD50F9A}</c15:txfldGUID>
                      <c15:f>Diagramm!$I$48</c15:f>
                      <c15:dlblFieldTableCache>
                        <c:ptCount val="1"/>
                      </c15:dlblFieldTableCache>
                    </c15:dlblFTEntry>
                  </c15:dlblFieldTable>
                  <c15:showDataLabelsRange val="0"/>
                </c:ext>
                <c:ext xmlns:c16="http://schemas.microsoft.com/office/drawing/2014/chart" uri="{C3380CC4-5D6E-409C-BE32-E72D297353CC}">
                  <c16:uniqueId val="{00000002-F9E9-4888-9265-6C704FCFF1D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{C101DE8C-5B5E-444B-8EA2-6961DD532517}</c15:txfldGUID>
                      <c15:f>Diagramm!$I$49</c15:f>
                      <c15:dlblFieldTableCache>
                        <c:ptCount val="1"/>
                      </c15:dlblFieldTableCache>
                    </c15:dlblFTEntry>
                  </c15:dlblFieldTable>
                  <c15:showDataLabelsRange val="0"/>
                </c:ext>
                <c:ext xmlns:c16="http://schemas.microsoft.com/office/drawing/2014/chart" uri="{C3380CC4-5D6E-409C-BE32-E72D297353CC}">
                  <c16:uniqueId val="{00000003-F9E9-4888-9265-6C704FCFF1D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{2FCD3964-92AC-4D68-A9A7-87EA29A7DE7A}</c15:txfldGUID>
                      <c15:f>Diagramm!$I$50</c15:f>
                      <c15:dlblFieldTableCache>
                        <c:ptCount val="1"/>
                      </c15:dlblFieldTableCache>
                    </c15:dlblFTEntry>
                  </c15:dlblFieldTable>
                  <c15:showDataLabelsRange val="0"/>
                </c:ext>
                <c:ext xmlns:c16="http://schemas.microsoft.com/office/drawing/2014/chart" uri="{C3380CC4-5D6E-409C-BE32-E72D297353CC}">
                  <c16:uniqueId val="{00000004-F9E9-4888-9265-6C704FCFF1D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{0154C65B-153F-4D79-9E2A-319F3BB9CD92}</c15:txfldGUID>
                      <c15:f>Diagramm!$I$51</c15:f>
                      <c15:dlblFieldTableCache>
                        <c:ptCount val="1"/>
                      </c15:dlblFieldTableCache>
                    </c15:dlblFTEntry>
                  </c15:dlblFieldTable>
                  <c15:showDataLabelsRange val="0"/>
                </c:ext>
                <c:ext xmlns:c16="http://schemas.microsoft.com/office/drawing/2014/chart" uri="{C3380CC4-5D6E-409C-BE32-E72D297353CC}">
                  <c16:uniqueId val="{00000005-F9E9-4888-9265-6C704FCFF1D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{5B8363DE-756B-4AB8-9C84-A93B6A71B8BE}</c15:txfldGUID>
                      <c15:f>Diagramm!$I$52</c15:f>
                      <c15:dlblFieldTableCache>
                        <c:ptCount val="1"/>
                      </c15:dlblFieldTableCache>
                    </c15:dlblFTEntry>
                  </c15:dlblFieldTable>
                  <c15:showDataLabelsRange val="0"/>
                </c:ext>
                <c:ext xmlns:c16="http://schemas.microsoft.com/office/drawing/2014/chart" uri="{C3380CC4-5D6E-409C-BE32-E72D297353CC}">
                  <c16:uniqueId val="{00000006-F9E9-4888-9265-6C704FCFF1D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{CDB13633-1175-4910-AEAE-BC5D47B6BB0D}</c15:txfldGUID>
                      <c15:f>Diagramm!$I$53</c15:f>
                      <c15:dlblFieldTableCache>
                        <c:ptCount val="1"/>
                      </c15:dlblFieldTableCache>
                    </c15:dlblFTEntry>
                  </c15:dlblFieldTable>
                  <c15:showDataLabelsRange val="0"/>
                </c:ext>
                <c:ext xmlns:c16="http://schemas.microsoft.com/office/drawing/2014/chart" uri="{C3380CC4-5D6E-409C-BE32-E72D297353CC}">
                  <c16:uniqueId val="{00000007-F9E9-4888-9265-6C704FCFF1D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{FD4D3EEE-EA1B-4802-B3B7-8822A11128A5}</c15:txfldGUID>
                      <c15:f>Diagramm!$I$54</c15:f>
                      <c15:dlblFieldTableCache>
                        <c:ptCount val="1"/>
                      </c15:dlblFieldTableCache>
                    </c15:dlblFTEntry>
                  </c15:dlblFieldTable>
                  <c15:showDataLabelsRange val="0"/>
                </c:ext>
                <c:ext xmlns:c16="http://schemas.microsoft.com/office/drawing/2014/chart" uri="{C3380CC4-5D6E-409C-BE32-E72D297353CC}">
                  <c16:uniqueId val="{00000008-F9E9-4888-9265-6C704FCFF1D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{8241D8A3-AD45-4ADB-AE64-D89039BA8E19}</c15:txfldGUID>
                      <c15:f>Diagramm!$I$55</c15:f>
                      <c15:dlblFieldTableCache>
                        <c:ptCount val="1"/>
                      </c15:dlblFieldTableCache>
                    </c15:dlblFTEntry>
                  </c15:dlblFieldTable>
                  <c15:showDataLabelsRange val="0"/>
                </c:ext>
                <c:ext xmlns:c16="http://schemas.microsoft.com/office/drawing/2014/chart" uri="{C3380CC4-5D6E-409C-BE32-E72D297353CC}">
                  <c16:uniqueId val="{00000009-F9E9-4888-9265-6C704FCFF1D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{C59664DB-B6BD-4D39-8D1E-CE9A6BA53CED}</c15:txfldGUID>
                      <c15:f>Diagramm!$I$56</c15:f>
                      <c15:dlblFieldTableCache>
                        <c:ptCount val="1"/>
                      </c15:dlblFieldTableCache>
                    </c15:dlblFTEntry>
                  </c15:dlblFieldTable>
                  <c15:showDataLabelsRange val="0"/>
                </c:ext>
                <c:ext xmlns:c16="http://schemas.microsoft.com/office/drawing/2014/chart" uri="{C3380CC4-5D6E-409C-BE32-E72D297353CC}">
                  <c16:uniqueId val="{0000000A-F9E9-4888-9265-6C704FCFF1D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{699F41BE-FF40-466E-9F2B-0646F1D94C36}</c15:txfldGUID>
                      <c15:f>Diagramm!$I$57</c15:f>
                      <c15:dlblFieldTableCache>
                        <c:ptCount val="1"/>
                      </c15:dlblFieldTableCache>
                    </c15:dlblFTEntry>
                  </c15:dlblFieldTable>
                  <c15:showDataLabelsRange val="0"/>
                </c:ext>
                <c:ext xmlns:c16="http://schemas.microsoft.com/office/drawing/2014/chart" uri="{C3380CC4-5D6E-409C-BE32-E72D297353CC}">
                  <c16:uniqueId val="{0000000B-F9E9-4888-9265-6C704FCFF1D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{668D6FC5-26D0-481B-8A56-D5733E1BFA1C}</c15:txfldGUID>
                      <c15:f>Diagramm!$I$58</c15:f>
                      <c15:dlblFieldTableCache>
                        <c:ptCount val="1"/>
                      </c15:dlblFieldTableCache>
                    </c15:dlblFTEntry>
                  </c15:dlblFieldTable>
                  <c15:showDataLabelsRange val="0"/>
                </c:ext>
                <c:ext xmlns:c16="http://schemas.microsoft.com/office/drawing/2014/chart" uri="{C3380CC4-5D6E-409C-BE32-E72D297353CC}">
                  <c16:uniqueId val="{0000000C-F9E9-4888-9265-6C704FCFF1D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{4C6B11A3-5C11-43C5-8101-67568B0D7052}</c15:txfldGUID>
                      <c15:f>Diagramm!$I$59</c15:f>
                      <c15:dlblFieldTableCache>
                        <c:ptCount val="1"/>
                      </c15:dlblFieldTableCache>
                    </c15:dlblFTEntry>
                  </c15:dlblFieldTable>
                  <c15:showDataLabelsRange val="0"/>
                </c:ext>
                <c:ext xmlns:c16="http://schemas.microsoft.com/office/drawing/2014/chart" uri="{C3380CC4-5D6E-409C-BE32-E72D297353CC}">
                  <c16:uniqueId val="{0000000D-F9E9-4888-9265-6C704FCFF1D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{C06A401C-B904-48CB-ABA5-68D2CE96B3C3}</c15:txfldGUID>
                      <c15:f>Diagramm!$I$60</c15:f>
                      <c15:dlblFieldTableCache>
                        <c:ptCount val="1"/>
                      </c15:dlblFieldTableCache>
                    </c15:dlblFTEntry>
                  </c15:dlblFieldTable>
                  <c15:showDataLabelsRange val="0"/>
                </c:ext>
                <c:ext xmlns:c16="http://schemas.microsoft.com/office/drawing/2014/chart" uri="{C3380CC4-5D6E-409C-BE32-E72D297353CC}">
                  <c16:uniqueId val="{0000000E-F9E9-4888-9265-6C704FCFF1D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{8F0AB3FF-9BB6-4A4D-97CC-533175D57ED0}</c15:txfldGUID>
                      <c15:f>Diagramm!$I$61</c15:f>
                      <c15:dlblFieldTableCache>
                        <c:ptCount val="1"/>
                      </c15:dlblFieldTableCache>
                    </c15:dlblFTEntry>
                  </c15:dlblFieldTable>
                  <c15:showDataLabelsRange val="0"/>
                </c:ext>
                <c:ext xmlns:c16="http://schemas.microsoft.com/office/drawing/2014/chart" uri="{C3380CC4-5D6E-409C-BE32-E72D297353CC}">
                  <c16:uniqueId val="{0000000F-F9E9-4888-9265-6C704FCFF1D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{9DEB3A7E-321F-446F-B3CC-6F6D8DF42F4F}</c15:txfldGUID>
                      <c15:f>Diagramm!$I$62</c15:f>
                      <c15:dlblFieldTableCache>
                        <c:ptCount val="1"/>
                      </c15:dlblFieldTableCache>
                    </c15:dlblFTEntry>
                  </c15:dlblFieldTable>
                  <c15:showDataLabelsRange val="0"/>
                </c:ext>
                <c:ext xmlns:c16="http://schemas.microsoft.com/office/drawing/2014/chart" uri="{C3380CC4-5D6E-409C-BE32-E72D297353CC}">
                  <c16:uniqueId val="{00000010-F9E9-4888-9265-6C704FCFF1D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{43DDF8F4-0F69-47A1-8B60-E9717216AB60}</c15:txfldGUID>
                      <c15:f>Diagramm!$I$63</c15:f>
                      <c15:dlblFieldTableCache>
                        <c:ptCount val="1"/>
                      </c15:dlblFieldTableCache>
                    </c15:dlblFTEntry>
                  </c15:dlblFieldTable>
                  <c15:showDataLabelsRange val="0"/>
                </c:ext>
                <c:ext xmlns:c16="http://schemas.microsoft.com/office/drawing/2014/chart" uri="{C3380CC4-5D6E-409C-BE32-E72D297353CC}">
                  <c16:uniqueId val="{00000011-F9E9-4888-9265-6C704FCFF1D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{55C85418-58B4-4BC6-B13B-BFB1EB87F537}</c15:txfldGUID>
                      <c15:f>Diagramm!$I$64</c15:f>
                      <c15:dlblFieldTableCache>
                        <c:ptCount val="1"/>
                      </c15:dlblFieldTableCache>
                    </c15:dlblFTEntry>
                  </c15:dlblFieldTable>
                  <c15:showDataLabelsRange val="0"/>
                </c:ext>
                <c:ext xmlns:c16="http://schemas.microsoft.com/office/drawing/2014/chart" uri="{C3380CC4-5D6E-409C-BE32-E72D297353CC}">
                  <c16:uniqueId val="{00000012-F9E9-4888-9265-6C704FCFF1D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{B487FF31-6FED-4002-B07C-1D61CEA026CC}</c15:txfldGUID>
                      <c15:f>Diagramm!$I$65</c15:f>
                      <c15:dlblFieldTableCache>
                        <c:ptCount val="1"/>
                      </c15:dlblFieldTableCache>
                    </c15:dlblFTEntry>
                  </c15:dlblFieldTable>
                  <c15:showDataLabelsRange val="0"/>
                </c:ext>
                <c:ext xmlns:c16="http://schemas.microsoft.com/office/drawing/2014/chart" uri="{C3380CC4-5D6E-409C-BE32-E72D297353CC}">
                  <c16:uniqueId val="{00000013-F9E9-4888-9265-6C704FCFF1D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{CA7EAE70-3D7C-4217-8FE4-B2AA26196F53}</c15:txfldGUID>
                      <c15:f>Diagramm!$I$66</c15:f>
                      <c15:dlblFieldTableCache>
                        <c:ptCount val="1"/>
                      </c15:dlblFieldTableCache>
                    </c15:dlblFTEntry>
                  </c15:dlblFieldTable>
                  <c15:showDataLabelsRange val="0"/>
                </c:ext>
                <c:ext xmlns:c16="http://schemas.microsoft.com/office/drawing/2014/chart" uri="{C3380CC4-5D6E-409C-BE32-E72D297353CC}">
                  <c16:uniqueId val="{00000014-F9E9-4888-9265-6C704FCFF1D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{7EB1710B-F93E-407F-9680-E8F5BE301FEE}</c15:txfldGUID>
                      <c15:f>Diagramm!$I$67</c15:f>
                      <c15:dlblFieldTableCache>
                        <c:ptCount val="1"/>
                      </c15:dlblFieldTableCache>
                    </c15:dlblFTEntry>
                  </c15:dlblFieldTable>
                  <c15:showDataLabelsRange val="0"/>
                </c:ext>
                <c:ext xmlns:c16="http://schemas.microsoft.com/office/drawing/2014/chart" uri="{C3380CC4-5D6E-409C-BE32-E72D297353CC}">
                  <c16:uniqueId val="{00000015-F9E9-4888-9265-6C704FCFF1D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9E9-4888-9265-6C704FCFF1D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{912FFF18-04BB-40BD-8E06-DA4CE7B444BE}</c15:txfldGUID>
                      <c15:f>Diagramm!$K$46</c15:f>
                      <c15:dlblFieldTableCache>
                        <c:ptCount val="1"/>
                      </c15:dlblFieldTableCache>
                    </c15:dlblFTEntry>
                  </c15:dlblFieldTable>
                  <c15:showDataLabelsRange val="0"/>
                </c:ext>
                <c:ext xmlns:c16="http://schemas.microsoft.com/office/drawing/2014/chart" uri="{C3380CC4-5D6E-409C-BE32-E72D297353CC}">
                  <c16:uniqueId val="{00000017-F9E9-4888-9265-6C704FCFF1D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{7B4B07CC-8EC2-41B8-99A3-85CB1C413A89}</c15:txfldGUID>
                      <c15:f>Diagramm!$K$47</c15:f>
                      <c15:dlblFieldTableCache>
                        <c:ptCount val="1"/>
                      </c15:dlblFieldTableCache>
                    </c15:dlblFTEntry>
                  </c15:dlblFieldTable>
                  <c15:showDataLabelsRange val="0"/>
                </c:ext>
                <c:ext xmlns:c16="http://schemas.microsoft.com/office/drawing/2014/chart" uri="{C3380CC4-5D6E-409C-BE32-E72D297353CC}">
                  <c16:uniqueId val="{00000018-F9E9-4888-9265-6C704FCFF1D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{EC4D405F-7426-4687-A453-F94549264993}</c15:txfldGUID>
                      <c15:f>Diagramm!$K$48</c15:f>
                      <c15:dlblFieldTableCache>
                        <c:ptCount val="1"/>
                      </c15:dlblFieldTableCache>
                    </c15:dlblFTEntry>
                  </c15:dlblFieldTable>
                  <c15:showDataLabelsRange val="0"/>
                </c:ext>
                <c:ext xmlns:c16="http://schemas.microsoft.com/office/drawing/2014/chart" uri="{C3380CC4-5D6E-409C-BE32-E72D297353CC}">
                  <c16:uniqueId val="{00000019-F9E9-4888-9265-6C704FCFF1D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{F5F57E9D-3A05-4422-8755-64DEF4B03477}</c15:txfldGUID>
                      <c15:f>Diagramm!$K$49</c15:f>
                      <c15:dlblFieldTableCache>
                        <c:ptCount val="1"/>
                      </c15:dlblFieldTableCache>
                    </c15:dlblFTEntry>
                  </c15:dlblFieldTable>
                  <c15:showDataLabelsRange val="0"/>
                </c:ext>
                <c:ext xmlns:c16="http://schemas.microsoft.com/office/drawing/2014/chart" uri="{C3380CC4-5D6E-409C-BE32-E72D297353CC}">
                  <c16:uniqueId val="{0000001A-F9E9-4888-9265-6C704FCFF1D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{80BEA7FF-379B-49D2-A244-81BDA63DDC4A}</c15:txfldGUID>
                      <c15:f>Diagramm!$K$50</c15:f>
                      <c15:dlblFieldTableCache>
                        <c:ptCount val="1"/>
                      </c15:dlblFieldTableCache>
                    </c15:dlblFTEntry>
                  </c15:dlblFieldTable>
                  <c15:showDataLabelsRange val="0"/>
                </c:ext>
                <c:ext xmlns:c16="http://schemas.microsoft.com/office/drawing/2014/chart" uri="{C3380CC4-5D6E-409C-BE32-E72D297353CC}">
                  <c16:uniqueId val="{0000001B-F9E9-4888-9265-6C704FCFF1D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{8C8D53F9-0DDC-4C04-ACEC-7062D2D95DAD}</c15:txfldGUID>
                      <c15:f>Diagramm!$K$51</c15:f>
                      <c15:dlblFieldTableCache>
                        <c:ptCount val="1"/>
                      </c15:dlblFieldTableCache>
                    </c15:dlblFTEntry>
                  </c15:dlblFieldTable>
                  <c15:showDataLabelsRange val="0"/>
                </c:ext>
                <c:ext xmlns:c16="http://schemas.microsoft.com/office/drawing/2014/chart" uri="{C3380CC4-5D6E-409C-BE32-E72D297353CC}">
                  <c16:uniqueId val="{0000001C-F9E9-4888-9265-6C704FCFF1D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{957AF28E-B217-4888-BD00-A894317500EC}</c15:txfldGUID>
                      <c15:f>Diagramm!$K$52</c15:f>
                      <c15:dlblFieldTableCache>
                        <c:ptCount val="1"/>
                      </c15:dlblFieldTableCache>
                    </c15:dlblFTEntry>
                  </c15:dlblFieldTable>
                  <c15:showDataLabelsRange val="0"/>
                </c:ext>
                <c:ext xmlns:c16="http://schemas.microsoft.com/office/drawing/2014/chart" uri="{C3380CC4-5D6E-409C-BE32-E72D297353CC}">
                  <c16:uniqueId val="{0000001D-F9E9-4888-9265-6C704FCFF1D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{2F3602F2-4443-425F-B5C9-1A40AD4CAD7A}</c15:txfldGUID>
                      <c15:f>Diagramm!$K$53</c15:f>
                      <c15:dlblFieldTableCache>
                        <c:ptCount val="1"/>
                      </c15:dlblFieldTableCache>
                    </c15:dlblFTEntry>
                  </c15:dlblFieldTable>
                  <c15:showDataLabelsRange val="0"/>
                </c:ext>
                <c:ext xmlns:c16="http://schemas.microsoft.com/office/drawing/2014/chart" uri="{C3380CC4-5D6E-409C-BE32-E72D297353CC}">
                  <c16:uniqueId val="{0000001E-F9E9-4888-9265-6C704FCFF1D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{AC22F799-3B38-4705-BB23-B8069386C077}</c15:txfldGUID>
                      <c15:f>Diagramm!$K$54</c15:f>
                      <c15:dlblFieldTableCache>
                        <c:ptCount val="1"/>
                      </c15:dlblFieldTableCache>
                    </c15:dlblFTEntry>
                  </c15:dlblFieldTable>
                  <c15:showDataLabelsRange val="0"/>
                </c:ext>
                <c:ext xmlns:c16="http://schemas.microsoft.com/office/drawing/2014/chart" uri="{C3380CC4-5D6E-409C-BE32-E72D297353CC}">
                  <c16:uniqueId val="{0000001F-F9E9-4888-9265-6C704FCFF1D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{8C12BD12-CABF-4FD7-A2B5-71488A4A6488}</c15:txfldGUID>
                      <c15:f>Diagramm!$K$55</c15:f>
                      <c15:dlblFieldTableCache>
                        <c:ptCount val="1"/>
                      </c15:dlblFieldTableCache>
                    </c15:dlblFTEntry>
                  </c15:dlblFieldTable>
                  <c15:showDataLabelsRange val="0"/>
                </c:ext>
                <c:ext xmlns:c16="http://schemas.microsoft.com/office/drawing/2014/chart" uri="{C3380CC4-5D6E-409C-BE32-E72D297353CC}">
                  <c16:uniqueId val="{00000020-F9E9-4888-9265-6C704FCFF1D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{E3A1AB81-D636-47AD-BCFC-2F660CC35BF4}</c15:txfldGUID>
                      <c15:f>Diagramm!$K$56</c15:f>
                      <c15:dlblFieldTableCache>
                        <c:ptCount val="1"/>
                      </c15:dlblFieldTableCache>
                    </c15:dlblFTEntry>
                  </c15:dlblFieldTable>
                  <c15:showDataLabelsRange val="0"/>
                </c:ext>
                <c:ext xmlns:c16="http://schemas.microsoft.com/office/drawing/2014/chart" uri="{C3380CC4-5D6E-409C-BE32-E72D297353CC}">
                  <c16:uniqueId val="{00000021-F9E9-4888-9265-6C704FCFF1D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{7F655337-E80A-4607-9EDC-BCCADFE14263}</c15:txfldGUID>
                      <c15:f>Diagramm!$K$57</c15:f>
                      <c15:dlblFieldTableCache>
                        <c:ptCount val="1"/>
                      </c15:dlblFieldTableCache>
                    </c15:dlblFTEntry>
                  </c15:dlblFieldTable>
                  <c15:showDataLabelsRange val="0"/>
                </c:ext>
                <c:ext xmlns:c16="http://schemas.microsoft.com/office/drawing/2014/chart" uri="{C3380CC4-5D6E-409C-BE32-E72D297353CC}">
                  <c16:uniqueId val="{00000022-F9E9-4888-9265-6C704FCFF1D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{31981226-5C2C-4BB1-A01C-DC3BE23FC822}</c15:txfldGUID>
                      <c15:f>Diagramm!$K$58</c15:f>
                      <c15:dlblFieldTableCache>
                        <c:ptCount val="1"/>
                      </c15:dlblFieldTableCache>
                    </c15:dlblFTEntry>
                  </c15:dlblFieldTable>
                  <c15:showDataLabelsRange val="0"/>
                </c:ext>
                <c:ext xmlns:c16="http://schemas.microsoft.com/office/drawing/2014/chart" uri="{C3380CC4-5D6E-409C-BE32-E72D297353CC}">
                  <c16:uniqueId val="{00000023-F9E9-4888-9265-6C704FCFF1D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{6C472BD1-8D4A-45B0-A82D-84403B9144BF}</c15:txfldGUID>
                      <c15:f>Diagramm!$K$59</c15:f>
                      <c15:dlblFieldTableCache>
                        <c:ptCount val="1"/>
                      </c15:dlblFieldTableCache>
                    </c15:dlblFTEntry>
                  </c15:dlblFieldTable>
                  <c15:showDataLabelsRange val="0"/>
                </c:ext>
                <c:ext xmlns:c16="http://schemas.microsoft.com/office/drawing/2014/chart" uri="{C3380CC4-5D6E-409C-BE32-E72D297353CC}">
                  <c16:uniqueId val="{00000024-F9E9-4888-9265-6C704FCFF1D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{4332E5EB-F807-45CC-8669-9086F46265D3}</c15:txfldGUID>
                      <c15:f>Diagramm!$K$60</c15:f>
                      <c15:dlblFieldTableCache>
                        <c:ptCount val="1"/>
                      </c15:dlblFieldTableCache>
                    </c15:dlblFTEntry>
                  </c15:dlblFieldTable>
                  <c15:showDataLabelsRange val="0"/>
                </c:ext>
                <c:ext xmlns:c16="http://schemas.microsoft.com/office/drawing/2014/chart" uri="{C3380CC4-5D6E-409C-BE32-E72D297353CC}">
                  <c16:uniqueId val="{00000025-F9E9-4888-9265-6C704FCFF1D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{19CDCDAD-216D-4473-81DA-EED28FBED0F5}</c15:txfldGUID>
                      <c15:f>Diagramm!$K$61</c15:f>
                      <c15:dlblFieldTableCache>
                        <c:ptCount val="1"/>
                      </c15:dlblFieldTableCache>
                    </c15:dlblFTEntry>
                  </c15:dlblFieldTable>
                  <c15:showDataLabelsRange val="0"/>
                </c:ext>
                <c:ext xmlns:c16="http://schemas.microsoft.com/office/drawing/2014/chart" uri="{C3380CC4-5D6E-409C-BE32-E72D297353CC}">
                  <c16:uniqueId val="{00000026-F9E9-4888-9265-6C704FCFF1D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{0FA88C5E-07B1-4930-844F-9940B980996C}</c15:txfldGUID>
                      <c15:f>Diagramm!$K$62</c15:f>
                      <c15:dlblFieldTableCache>
                        <c:ptCount val="1"/>
                      </c15:dlblFieldTableCache>
                    </c15:dlblFTEntry>
                  </c15:dlblFieldTable>
                  <c15:showDataLabelsRange val="0"/>
                </c:ext>
                <c:ext xmlns:c16="http://schemas.microsoft.com/office/drawing/2014/chart" uri="{C3380CC4-5D6E-409C-BE32-E72D297353CC}">
                  <c16:uniqueId val="{00000027-F9E9-4888-9265-6C704FCFF1D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{CCA4B752-1ED8-47B4-88E7-60309B5979C5}</c15:txfldGUID>
                      <c15:f>Diagramm!$K$63</c15:f>
                      <c15:dlblFieldTableCache>
                        <c:ptCount val="1"/>
                      </c15:dlblFieldTableCache>
                    </c15:dlblFTEntry>
                  </c15:dlblFieldTable>
                  <c15:showDataLabelsRange val="0"/>
                </c:ext>
                <c:ext xmlns:c16="http://schemas.microsoft.com/office/drawing/2014/chart" uri="{C3380CC4-5D6E-409C-BE32-E72D297353CC}">
                  <c16:uniqueId val="{00000028-F9E9-4888-9265-6C704FCFF1D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{719F1B5E-A09F-4A40-8482-64BE3F403BC8}</c15:txfldGUID>
                      <c15:f>Diagramm!$K$64</c15:f>
                      <c15:dlblFieldTableCache>
                        <c:ptCount val="1"/>
                      </c15:dlblFieldTableCache>
                    </c15:dlblFTEntry>
                  </c15:dlblFieldTable>
                  <c15:showDataLabelsRange val="0"/>
                </c:ext>
                <c:ext xmlns:c16="http://schemas.microsoft.com/office/drawing/2014/chart" uri="{C3380CC4-5D6E-409C-BE32-E72D297353CC}">
                  <c16:uniqueId val="{00000029-F9E9-4888-9265-6C704FCFF1D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{0D28BB56-2BC5-4C11-93B3-DDE13ECDB3D9}</c15:txfldGUID>
                      <c15:f>Diagramm!$K$65</c15:f>
                      <c15:dlblFieldTableCache>
                        <c:ptCount val="1"/>
                      </c15:dlblFieldTableCache>
                    </c15:dlblFTEntry>
                  </c15:dlblFieldTable>
                  <c15:showDataLabelsRange val="0"/>
                </c:ext>
                <c:ext xmlns:c16="http://schemas.microsoft.com/office/drawing/2014/chart" uri="{C3380CC4-5D6E-409C-BE32-E72D297353CC}">
                  <c16:uniqueId val="{0000002A-F9E9-4888-9265-6C704FCFF1D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{10B70DA6-236E-4974-93D8-CA38687E40EB}</c15:txfldGUID>
                      <c15:f>Diagramm!$K$66</c15:f>
                      <c15:dlblFieldTableCache>
                        <c:ptCount val="1"/>
                      </c15:dlblFieldTableCache>
                    </c15:dlblFTEntry>
                  </c15:dlblFieldTable>
                  <c15:showDataLabelsRange val="0"/>
                </c:ext>
                <c:ext xmlns:c16="http://schemas.microsoft.com/office/drawing/2014/chart" uri="{C3380CC4-5D6E-409C-BE32-E72D297353CC}">
                  <c16:uniqueId val="{0000002B-F9E9-4888-9265-6C704FCFF1D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{F4FF0D0A-4BAF-4376-9455-B586AE0CBA9E}</c15:txfldGUID>
                      <c15:f>Diagramm!$K$67</c15:f>
                      <c15:dlblFieldTableCache>
                        <c:ptCount val="1"/>
                      </c15:dlblFieldTableCache>
                    </c15:dlblFTEntry>
                  </c15:dlblFieldTable>
                  <c15:showDataLabelsRange val="0"/>
                </c:ext>
                <c:ext xmlns:c16="http://schemas.microsoft.com/office/drawing/2014/chart" uri="{C3380CC4-5D6E-409C-BE32-E72D297353CC}">
                  <c16:uniqueId val="{0000002C-F9E9-4888-9265-6C704FCFF1D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9E9-4888-9265-6C704FCFF1D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{E22F5193-8BF8-465A-84E8-7900E3B10735}</c15:txfldGUID>
                      <c15:f>Diagramm!$J$46</c15:f>
                      <c15:dlblFieldTableCache>
                        <c:ptCount val="1"/>
                      </c15:dlblFieldTableCache>
                    </c15:dlblFTEntry>
                  </c15:dlblFieldTable>
                  <c15:showDataLabelsRange val="0"/>
                </c:ext>
                <c:ext xmlns:c16="http://schemas.microsoft.com/office/drawing/2014/chart" uri="{C3380CC4-5D6E-409C-BE32-E72D297353CC}">
                  <c16:uniqueId val="{0000002E-F9E9-4888-9265-6C704FCFF1D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{7034A9F4-9ECF-40DB-9B06-D3C8D8663637}</c15:txfldGUID>
                      <c15:f>Diagramm!$J$47</c15:f>
                      <c15:dlblFieldTableCache>
                        <c:ptCount val="1"/>
                      </c15:dlblFieldTableCache>
                    </c15:dlblFTEntry>
                  </c15:dlblFieldTable>
                  <c15:showDataLabelsRange val="0"/>
                </c:ext>
                <c:ext xmlns:c16="http://schemas.microsoft.com/office/drawing/2014/chart" uri="{C3380CC4-5D6E-409C-BE32-E72D297353CC}">
                  <c16:uniqueId val="{0000002F-F9E9-4888-9265-6C704FCFF1D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{A60298EA-054F-454E-8270-01719D7A9DC2}</c15:txfldGUID>
                      <c15:f>Diagramm!$J$48</c15:f>
                      <c15:dlblFieldTableCache>
                        <c:ptCount val="1"/>
                      </c15:dlblFieldTableCache>
                    </c15:dlblFTEntry>
                  </c15:dlblFieldTable>
                  <c15:showDataLabelsRange val="0"/>
                </c:ext>
                <c:ext xmlns:c16="http://schemas.microsoft.com/office/drawing/2014/chart" uri="{C3380CC4-5D6E-409C-BE32-E72D297353CC}">
                  <c16:uniqueId val="{00000030-F9E9-4888-9265-6C704FCFF1D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{CFF91EA4-D925-46FC-BEAE-D4A293C6CBC3}</c15:txfldGUID>
                      <c15:f>Diagramm!$J$49</c15:f>
                      <c15:dlblFieldTableCache>
                        <c:ptCount val="1"/>
                      </c15:dlblFieldTableCache>
                    </c15:dlblFTEntry>
                  </c15:dlblFieldTable>
                  <c15:showDataLabelsRange val="0"/>
                </c:ext>
                <c:ext xmlns:c16="http://schemas.microsoft.com/office/drawing/2014/chart" uri="{C3380CC4-5D6E-409C-BE32-E72D297353CC}">
                  <c16:uniqueId val="{00000031-F9E9-4888-9265-6C704FCFF1D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{860BF75B-04B6-4E23-9AF1-5F2ACB4B4995}</c15:txfldGUID>
                      <c15:f>Diagramm!$J$50</c15:f>
                      <c15:dlblFieldTableCache>
                        <c:ptCount val="1"/>
                      </c15:dlblFieldTableCache>
                    </c15:dlblFTEntry>
                  </c15:dlblFieldTable>
                  <c15:showDataLabelsRange val="0"/>
                </c:ext>
                <c:ext xmlns:c16="http://schemas.microsoft.com/office/drawing/2014/chart" uri="{C3380CC4-5D6E-409C-BE32-E72D297353CC}">
                  <c16:uniqueId val="{00000032-F9E9-4888-9265-6C704FCFF1D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{6191949F-20A6-4398-BB74-CD0C46C661C3}</c15:txfldGUID>
                      <c15:f>Diagramm!$J$51</c15:f>
                      <c15:dlblFieldTableCache>
                        <c:ptCount val="1"/>
                      </c15:dlblFieldTableCache>
                    </c15:dlblFTEntry>
                  </c15:dlblFieldTable>
                  <c15:showDataLabelsRange val="0"/>
                </c:ext>
                <c:ext xmlns:c16="http://schemas.microsoft.com/office/drawing/2014/chart" uri="{C3380CC4-5D6E-409C-BE32-E72D297353CC}">
                  <c16:uniqueId val="{00000033-F9E9-4888-9265-6C704FCFF1D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{94F7F2A6-6742-496A-939B-013DDB41F1A7}</c15:txfldGUID>
                      <c15:f>Diagramm!$J$52</c15:f>
                      <c15:dlblFieldTableCache>
                        <c:ptCount val="1"/>
                      </c15:dlblFieldTableCache>
                    </c15:dlblFTEntry>
                  </c15:dlblFieldTable>
                  <c15:showDataLabelsRange val="0"/>
                </c:ext>
                <c:ext xmlns:c16="http://schemas.microsoft.com/office/drawing/2014/chart" uri="{C3380CC4-5D6E-409C-BE32-E72D297353CC}">
                  <c16:uniqueId val="{00000034-F9E9-4888-9265-6C704FCFF1D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{2687EF79-D1E9-4A94-B075-2BC4D93DC4FA}</c15:txfldGUID>
                      <c15:f>Diagramm!$J$53</c15:f>
                      <c15:dlblFieldTableCache>
                        <c:ptCount val="1"/>
                      </c15:dlblFieldTableCache>
                    </c15:dlblFTEntry>
                  </c15:dlblFieldTable>
                  <c15:showDataLabelsRange val="0"/>
                </c:ext>
                <c:ext xmlns:c16="http://schemas.microsoft.com/office/drawing/2014/chart" uri="{C3380CC4-5D6E-409C-BE32-E72D297353CC}">
                  <c16:uniqueId val="{00000035-F9E9-4888-9265-6C704FCFF1D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{FF60EFB7-E08E-4F6E-8410-11C5321199C7}</c15:txfldGUID>
                      <c15:f>Diagramm!$J$54</c15:f>
                      <c15:dlblFieldTableCache>
                        <c:ptCount val="1"/>
                      </c15:dlblFieldTableCache>
                    </c15:dlblFTEntry>
                  </c15:dlblFieldTable>
                  <c15:showDataLabelsRange val="0"/>
                </c:ext>
                <c:ext xmlns:c16="http://schemas.microsoft.com/office/drawing/2014/chart" uri="{C3380CC4-5D6E-409C-BE32-E72D297353CC}">
                  <c16:uniqueId val="{00000036-F9E9-4888-9265-6C704FCFF1D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{B2F7CE53-CBB9-48D4-A607-509E340F1FE0}</c15:txfldGUID>
                      <c15:f>Diagramm!$J$55</c15:f>
                      <c15:dlblFieldTableCache>
                        <c:ptCount val="1"/>
                      </c15:dlblFieldTableCache>
                    </c15:dlblFTEntry>
                  </c15:dlblFieldTable>
                  <c15:showDataLabelsRange val="0"/>
                </c:ext>
                <c:ext xmlns:c16="http://schemas.microsoft.com/office/drawing/2014/chart" uri="{C3380CC4-5D6E-409C-BE32-E72D297353CC}">
                  <c16:uniqueId val="{00000037-F9E9-4888-9265-6C704FCFF1D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{D062636F-7063-431E-904D-18AFDE918CC3}</c15:txfldGUID>
                      <c15:f>Diagramm!$J$56</c15:f>
                      <c15:dlblFieldTableCache>
                        <c:ptCount val="1"/>
                      </c15:dlblFieldTableCache>
                    </c15:dlblFTEntry>
                  </c15:dlblFieldTable>
                  <c15:showDataLabelsRange val="0"/>
                </c:ext>
                <c:ext xmlns:c16="http://schemas.microsoft.com/office/drawing/2014/chart" uri="{C3380CC4-5D6E-409C-BE32-E72D297353CC}">
                  <c16:uniqueId val="{00000038-F9E9-4888-9265-6C704FCFF1D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{8457B20A-8785-4B89-93D1-36AF9573118E}</c15:txfldGUID>
                      <c15:f>Diagramm!$J$57</c15:f>
                      <c15:dlblFieldTableCache>
                        <c:ptCount val="1"/>
                      </c15:dlblFieldTableCache>
                    </c15:dlblFTEntry>
                  </c15:dlblFieldTable>
                  <c15:showDataLabelsRange val="0"/>
                </c:ext>
                <c:ext xmlns:c16="http://schemas.microsoft.com/office/drawing/2014/chart" uri="{C3380CC4-5D6E-409C-BE32-E72D297353CC}">
                  <c16:uniqueId val="{00000039-F9E9-4888-9265-6C704FCFF1D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{614A0583-5352-4281-88E0-D2376E6B0862}</c15:txfldGUID>
                      <c15:f>Diagramm!$J$58</c15:f>
                      <c15:dlblFieldTableCache>
                        <c:ptCount val="1"/>
                      </c15:dlblFieldTableCache>
                    </c15:dlblFTEntry>
                  </c15:dlblFieldTable>
                  <c15:showDataLabelsRange val="0"/>
                </c:ext>
                <c:ext xmlns:c16="http://schemas.microsoft.com/office/drawing/2014/chart" uri="{C3380CC4-5D6E-409C-BE32-E72D297353CC}">
                  <c16:uniqueId val="{0000003A-F9E9-4888-9265-6C704FCFF1D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{1504B758-6BC8-45B9-B5FD-9D7B372EEEB3}</c15:txfldGUID>
                      <c15:f>Diagramm!$J$59</c15:f>
                      <c15:dlblFieldTableCache>
                        <c:ptCount val="1"/>
                      </c15:dlblFieldTableCache>
                    </c15:dlblFTEntry>
                  </c15:dlblFieldTable>
                  <c15:showDataLabelsRange val="0"/>
                </c:ext>
                <c:ext xmlns:c16="http://schemas.microsoft.com/office/drawing/2014/chart" uri="{C3380CC4-5D6E-409C-BE32-E72D297353CC}">
                  <c16:uniqueId val="{0000003B-F9E9-4888-9265-6C704FCFF1D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{55E35443-8111-4607-B039-8B387DA058CE}</c15:txfldGUID>
                      <c15:f>Diagramm!$J$60</c15:f>
                      <c15:dlblFieldTableCache>
                        <c:ptCount val="1"/>
                      </c15:dlblFieldTableCache>
                    </c15:dlblFTEntry>
                  </c15:dlblFieldTable>
                  <c15:showDataLabelsRange val="0"/>
                </c:ext>
                <c:ext xmlns:c16="http://schemas.microsoft.com/office/drawing/2014/chart" uri="{C3380CC4-5D6E-409C-BE32-E72D297353CC}">
                  <c16:uniqueId val="{0000003C-F9E9-4888-9265-6C704FCFF1D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{17A79E2D-FA08-4F53-B7C1-88F4DE84E933}</c15:txfldGUID>
                      <c15:f>Diagramm!$J$61</c15:f>
                      <c15:dlblFieldTableCache>
                        <c:ptCount val="1"/>
                      </c15:dlblFieldTableCache>
                    </c15:dlblFTEntry>
                  </c15:dlblFieldTable>
                  <c15:showDataLabelsRange val="0"/>
                </c:ext>
                <c:ext xmlns:c16="http://schemas.microsoft.com/office/drawing/2014/chart" uri="{C3380CC4-5D6E-409C-BE32-E72D297353CC}">
                  <c16:uniqueId val="{0000003D-F9E9-4888-9265-6C704FCFF1D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{92D67E95-0478-498C-BF8B-BFEC9A04C5BF}</c15:txfldGUID>
                      <c15:f>Diagramm!$J$62</c15:f>
                      <c15:dlblFieldTableCache>
                        <c:ptCount val="1"/>
                      </c15:dlblFieldTableCache>
                    </c15:dlblFTEntry>
                  </c15:dlblFieldTable>
                  <c15:showDataLabelsRange val="0"/>
                </c:ext>
                <c:ext xmlns:c16="http://schemas.microsoft.com/office/drawing/2014/chart" uri="{C3380CC4-5D6E-409C-BE32-E72D297353CC}">
                  <c16:uniqueId val="{0000003E-F9E9-4888-9265-6C704FCFF1D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{D1118EB1-1965-4BBD-B380-8EC0719ABC4C}</c15:txfldGUID>
                      <c15:f>Diagramm!$J$63</c15:f>
                      <c15:dlblFieldTableCache>
                        <c:ptCount val="1"/>
                      </c15:dlblFieldTableCache>
                    </c15:dlblFTEntry>
                  </c15:dlblFieldTable>
                  <c15:showDataLabelsRange val="0"/>
                </c:ext>
                <c:ext xmlns:c16="http://schemas.microsoft.com/office/drawing/2014/chart" uri="{C3380CC4-5D6E-409C-BE32-E72D297353CC}">
                  <c16:uniqueId val="{0000003F-F9E9-4888-9265-6C704FCFF1D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{1A0D497F-60F1-424A-9752-FC7173128E09}</c15:txfldGUID>
                      <c15:f>Diagramm!$J$64</c15:f>
                      <c15:dlblFieldTableCache>
                        <c:ptCount val="1"/>
                      </c15:dlblFieldTableCache>
                    </c15:dlblFTEntry>
                  </c15:dlblFieldTable>
                  <c15:showDataLabelsRange val="0"/>
                </c:ext>
                <c:ext xmlns:c16="http://schemas.microsoft.com/office/drawing/2014/chart" uri="{C3380CC4-5D6E-409C-BE32-E72D297353CC}">
                  <c16:uniqueId val="{00000040-F9E9-4888-9265-6C704FCFF1D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{EF87C0CC-3F21-4466-8E04-D32719DE55BF}</c15:txfldGUID>
                      <c15:f>Diagramm!$J$65</c15:f>
                      <c15:dlblFieldTableCache>
                        <c:ptCount val="1"/>
                      </c15:dlblFieldTableCache>
                    </c15:dlblFTEntry>
                  </c15:dlblFieldTable>
                  <c15:showDataLabelsRange val="0"/>
                </c:ext>
                <c:ext xmlns:c16="http://schemas.microsoft.com/office/drawing/2014/chart" uri="{C3380CC4-5D6E-409C-BE32-E72D297353CC}">
                  <c16:uniqueId val="{00000041-F9E9-4888-9265-6C704FCFF1D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{0689F875-5E29-493A-869F-8CFD51D41B2A}</c15:txfldGUID>
                      <c15:f>Diagramm!$J$66</c15:f>
                      <c15:dlblFieldTableCache>
                        <c:ptCount val="1"/>
                      </c15:dlblFieldTableCache>
                    </c15:dlblFTEntry>
                  </c15:dlblFieldTable>
                  <c15:showDataLabelsRange val="0"/>
                </c:ext>
                <c:ext xmlns:c16="http://schemas.microsoft.com/office/drawing/2014/chart" uri="{C3380CC4-5D6E-409C-BE32-E72D297353CC}">
                  <c16:uniqueId val="{00000042-F9E9-4888-9265-6C704FCFF1D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{F55D3A7D-2026-41D4-85FA-245CD4F0095F}</c15:txfldGUID>
                      <c15:f>Diagramm!$J$67</c15:f>
                      <c15:dlblFieldTableCache>
                        <c:ptCount val="1"/>
                      </c15:dlblFieldTableCache>
                    </c15:dlblFTEntry>
                  </c15:dlblFieldTable>
                  <c15:showDataLabelsRange val="0"/>
                </c:ext>
                <c:ext xmlns:c16="http://schemas.microsoft.com/office/drawing/2014/chart" uri="{C3380CC4-5D6E-409C-BE32-E72D297353CC}">
                  <c16:uniqueId val="{00000043-F9E9-4888-9265-6C704FCFF1D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9E9-4888-9265-6C704FCFF1D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54-41C9-84A3-28A105CEBF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54-41C9-84A3-28A105CEBF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54-41C9-84A3-28A105CEBF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54-41C9-84A3-28A105CEBF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54-41C9-84A3-28A105CEBF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54-41C9-84A3-28A105CEBF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54-41C9-84A3-28A105CEBF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54-41C9-84A3-28A105CEBF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54-41C9-84A3-28A105CEBF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54-41C9-84A3-28A105CEBF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154-41C9-84A3-28A105CEBF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54-41C9-84A3-28A105CEBF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154-41C9-84A3-28A105CEBF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154-41C9-84A3-28A105CEBF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154-41C9-84A3-28A105CEBF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154-41C9-84A3-28A105CEBF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154-41C9-84A3-28A105CEBF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154-41C9-84A3-28A105CEBF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154-41C9-84A3-28A105CEBF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154-41C9-84A3-28A105CEBF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154-41C9-84A3-28A105CEBF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154-41C9-84A3-28A105CEBF1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154-41C9-84A3-28A105CEBF1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154-41C9-84A3-28A105CEBF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154-41C9-84A3-28A105CEBF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154-41C9-84A3-28A105CEBF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154-41C9-84A3-28A105CEBF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154-41C9-84A3-28A105CEBF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154-41C9-84A3-28A105CEBF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154-41C9-84A3-28A105CEBF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154-41C9-84A3-28A105CEBF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154-41C9-84A3-28A105CEBF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154-41C9-84A3-28A105CEBF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154-41C9-84A3-28A105CEBF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154-41C9-84A3-28A105CEBF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154-41C9-84A3-28A105CEBF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154-41C9-84A3-28A105CEBF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154-41C9-84A3-28A105CEBF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154-41C9-84A3-28A105CEBF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154-41C9-84A3-28A105CEBF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154-41C9-84A3-28A105CEBF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154-41C9-84A3-28A105CEBF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154-41C9-84A3-28A105CEBF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154-41C9-84A3-28A105CEBF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154-41C9-84A3-28A105CEBF1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154-41C9-84A3-28A105CEBF1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154-41C9-84A3-28A105CEBF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154-41C9-84A3-28A105CEBF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154-41C9-84A3-28A105CEBF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154-41C9-84A3-28A105CEBF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154-41C9-84A3-28A105CEBF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154-41C9-84A3-28A105CEBF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154-41C9-84A3-28A105CEBF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154-41C9-84A3-28A105CEBF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154-41C9-84A3-28A105CEBF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154-41C9-84A3-28A105CEBF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154-41C9-84A3-28A105CEBF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154-41C9-84A3-28A105CEBF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154-41C9-84A3-28A105CEBF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154-41C9-84A3-28A105CEBF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154-41C9-84A3-28A105CEBF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154-41C9-84A3-28A105CEBF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154-41C9-84A3-28A105CEBF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154-41C9-84A3-28A105CEBF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154-41C9-84A3-28A105CEBF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154-41C9-84A3-28A105CEBF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154-41C9-84A3-28A105CEBF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154-41C9-84A3-28A105CEBF1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154-41C9-84A3-28A105CEBF1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101.14074074074072</c:v>
                </c:pt>
                <c:pt idx="2">
                  <c:v>102.72222222222223</c:v>
                </c:pt>
                <c:pt idx="3">
                  <c:v>100.82222222222221</c:v>
                </c:pt>
                <c:pt idx="4">
                  <c:v>100.97407407407408</c:v>
                </c:pt>
                <c:pt idx="5">
                  <c:v>102.84444444444445</c:v>
                </c:pt>
                <c:pt idx="6">
                  <c:v>104.92962962962964</c:v>
                </c:pt>
                <c:pt idx="7">
                  <c:v>102.47037037037036</c:v>
                </c:pt>
                <c:pt idx="8">
                  <c:v>102.57777777777777</c:v>
                </c:pt>
                <c:pt idx="9">
                  <c:v>104.36666666666667</c:v>
                </c:pt>
                <c:pt idx="10">
                  <c:v>105.93703703703703</c:v>
                </c:pt>
                <c:pt idx="11">
                  <c:v>104.91481481481482</c:v>
                </c:pt>
                <c:pt idx="12">
                  <c:v>105.2851851851852</c:v>
                </c:pt>
                <c:pt idx="13">
                  <c:v>107.3962962962963</c:v>
                </c:pt>
                <c:pt idx="14">
                  <c:v>109.05185185185185</c:v>
                </c:pt>
                <c:pt idx="15">
                  <c:v>107.5</c:v>
                </c:pt>
                <c:pt idx="16">
                  <c:v>107.83333333333334</c:v>
                </c:pt>
                <c:pt idx="17">
                  <c:v>108.86666666666667</c:v>
                </c:pt>
                <c:pt idx="18">
                  <c:v>110.50370370370371</c:v>
                </c:pt>
                <c:pt idx="19">
                  <c:v>109.22222222222221</c:v>
                </c:pt>
                <c:pt idx="20">
                  <c:v>109.29629629629629</c:v>
                </c:pt>
                <c:pt idx="21">
                  <c:v>110.22592592592592</c:v>
                </c:pt>
                <c:pt idx="22">
                  <c:v>112.45925925925926</c:v>
                </c:pt>
                <c:pt idx="23">
                  <c:v>110.60740740740739</c:v>
                </c:pt>
                <c:pt idx="24">
                  <c:v>110.1037037037037</c:v>
                </c:pt>
              </c:numCache>
            </c:numRef>
          </c:val>
          <c:smooth val="0"/>
          <c:extLst>
            <c:ext xmlns:c16="http://schemas.microsoft.com/office/drawing/2014/chart" uri="{C3380CC4-5D6E-409C-BE32-E72D297353CC}">
              <c16:uniqueId val="{00000000-6D77-465C-9BD7-9225D555547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103.68059887710544</c:v>
                </c:pt>
                <c:pt idx="2">
                  <c:v>105.42732376793514</c:v>
                </c:pt>
                <c:pt idx="3">
                  <c:v>106.05115408608859</c:v>
                </c:pt>
                <c:pt idx="4">
                  <c:v>103.93013100436681</c:v>
                </c:pt>
                <c:pt idx="5">
                  <c:v>108.48409232688709</c:v>
                </c:pt>
                <c:pt idx="6">
                  <c:v>113.41235184029944</c:v>
                </c:pt>
                <c:pt idx="7">
                  <c:v>112.41422333125391</c:v>
                </c:pt>
                <c:pt idx="8">
                  <c:v>111.91515907673113</c:v>
                </c:pt>
                <c:pt idx="9">
                  <c:v>115.53337492202121</c:v>
                </c:pt>
                <c:pt idx="10">
                  <c:v>119.96257018091079</c:v>
                </c:pt>
                <c:pt idx="11">
                  <c:v>117.40486587648161</c:v>
                </c:pt>
                <c:pt idx="12">
                  <c:v>117.96631316281972</c:v>
                </c:pt>
                <c:pt idx="13">
                  <c:v>123.45601996257018</c:v>
                </c:pt>
                <c:pt idx="14">
                  <c:v>128.00998128509045</c:v>
                </c:pt>
                <c:pt idx="15">
                  <c:v>126.69993761696819</c:v>
                </c:pt>
                <c:pt idx="16">
                  <c:v>125.82657517155333</c:v>
                </c:pt>
                <c:pt idx="17">
                  <c:v>130.75483468496569</c:v>
                </c:pt>
                <c:pt idx="18">
                  <c:v>135.12164691203992</c:v>
                </c:pt>
                <c:pt idx="19">
                  <c:v>131.06674984404242</c:v>
                </c:pt>
                <c:pt idx="20">
                  <c:v>135.05926388022459</c:v>
                </c:pt>
                <c:pt idx="21">
                  <c:v>135.49594510293198</c:v>
                </c:pt>
                <c:pt idx="22">
                  <c:v>139.80037429819089</c:v>
                </c:pt>
                <c:pt idx="23">
                  <c:v>139.42607610729883</c:v>
                </c:pt>
                <c:pt idx="24">
                  <c:v>133.12538989394884</c:v>
                </c:pt>
              </c:numCache>
            </c:numRef>
          </c:val>
          <c:smooth val="0"/>
          <c:extLst>
            <c:ext xmlns:c16="http://schemas.microsoft.com/office/drawing/2014/chart" uri="{C3380CC4-5D6E-409C-BE32-E72D297353CC}">
              <c16:uniqueId val="{00000001-6D77-465C-9BD7-9225D555547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c:v>
                </c:pt>
                <c:pt idx="2">
                  <c:v>99.657142857142858</c:v>
                </c:pt>
                <c:pt idx="3">
                  <c:v>101.62857142857142</c:v>
                </c:pt>
                <c:pt idx="4">
                  <c:v>100.68571428571428</c:v>
                </c:pt>
                <c:pt idx="5">
                  <c:v>99.628571428571433</c:v>
                </c:pt>
                <c:pt idx="6">
                  <c:v>98.428571428571431</c:v>
                </c:pt>
                <c:pt idx="7">
                  <c:v>99.542857142857144</c:v>
                </c:pt>
                <c:pt idx="8">
                  <c:v>98.742857142857147</c:v>
                </c:pt>
                <c:pt idx="9">
                  <c:v>98.457142857142856</c:v>
                </c:pt>
                <c:pt idx="10">
                  <c:v>97.028571428571425</c:v>
                </c:pt>
                <c:pt idx="11">
                  <c:v>96.8</c:v>
                </c:pt>
                <c:pt idx="12">
                  <c:v>96.228571428571428</c:v>
                </c:pt>
                <c:pt idx="13">
                  <c:v>95.457142857142856</c:v>
                </c:pt>
                <c:pt idx="14">
                  <c:v>92.771428571428572</c:v>
                </c:pt>
                <c:pt idx="15">
                  <c:v>94.228571428571428</c:v>
                </c:pt>
                <c:pt idx="16">
                  <c:v>94.285714285714278</c:v>
                </c:pt>
                <c:pt idx="17">
                  <c:v>94.6</c:v>
                </c:pt>
                <c:pt idx="18">
                  <c:v>93.4</c:v>
                </c:pt>
                <c:pt idx="19">
                  <c:v>95.914285714285725</c:v>
                </c:pt>
                <c:pt idx="20">
                  <c:v>94.8</c:v>
                </c:pt>
                <c:pt idx="21">
                  <c:v>93.971428571428575</c:v>
                </c:pt>
                <c:pt idx="22">
                  <c:v>92.142857142857139</c:v>
                </c:pt>
                <c:pt idx="23">
                  <c:v>92</c:v>
                </c:pt>
                <c:pt idx="24">
                  <c:v>88.714285714285708</c:v>
                </c:pt>
              </c:numCache>
            </c:numRef>
          </c:val>
          <c:smooth val="0"/>
          <c:extLst>
            <c:ext xmlns:c16="http://schemas.microsoft.com/office/drawing/2014/chart" uri="{C3380CC4-5D6E-409C-BE32-E72D297353CC}">
              <c16:uniqueId val="{00000002-6D77-465C-9BD7-9225D555547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D77-465C-9BD7-9225D5555475}"/>
                </c:ext>
              </c:extLst>
            </c:dLbl>
            <c:dLbl>
              <c:idx val="1"/>
              <c:delete val="1"/>
              <c:extLst>
                <c:ext xmlns:c15="http://schemas.microsoft.com/office/drawing/2012/chart" uri="{CE6537A1-D6FC-4f65-9D91-7224C49458BB}"/>
                <c:ext xmlns:c16="http://schemas.microsoft.com/office/drawing/2014/chart" uri="{C3380CC4-5D6E-409C-BE32-E72D297353CC}">
                  <c16:uniqueId val="{00000004-6D77-465C-9BD7-9225D5555475}"/>
                </c:ext>
              </c:extLst>
            </c:dLbl>
            <c:dLbl>
              <c:idx val="2"/>
              <c:delete val="1"/>
              <c:extLst>
                <c:ext xmlns:c15="http://schemas.microsoft.com/office/drawing/2012/chart" uri="{CE6537A1-D6FC-4f65-9D91-7224C49458BB}"/>
                <c:ext xmlns:c16="http://schemas.microsoft.com/office/drawing/2014/chart" uri="{C3380CC4-5D6E-409C-BE32-E72D297353CC}">
                  <c16:uniqueId val="{00000005-6D77-465C-9BD7-9225D5555475}"/>
                </c:ext>
              </c:extLst>
            </c:dLbl>
            <c:dLbl>
              <c:idx val="3"/>
              <c:delete val="1"/>
              <c:extLst>
                <c:ext xmlns:c15="http://schemas.microsoft.com/office/drawing/2012/chart" uri="{CE6537A1-D6FC-4f65-9D91-7224C49458BB}"/>
                <c:ext xmlns:c16="http://schemas.microsoft.com/office/drawing/2014/chart" uri="{C3380CC4-5D6E-409C-BE32-E72D297353CC}">
                  <c16:uniqueId val="{00000006-6D77-465C-9BD7-9225D5555475}"/>
                </c:ext>
              </c:extLst>
            </c:dLbl>
            <c:dLbl>
              <c:idx val="4"/>
              <c:delete val="1"/>
              <c:extLst>
                <c:ext xmlns:c15="http://schemas.microsoft.com/office/drawing/2012/chart" uri="{CE6537A1-D6FC-4f65-9D91-7224C49458BB}"/>
                <c:ext xmlns:c16="http://schemas.microsoft.com/office/drawing/2014/chart" uri="{C3380CC4-5D6E-409C-BE32-E72D297353CC}">
                  <c16:uniqueId val="{00000007-6D77-465C-9BD7-9225D5555475}"/>
                </c:ext>
              </c:extLst>
            </c:dLbl>
            <c:dLbl>
              <c:idx val="5"/>
              <c:delete val="1"/>
              <c:extLst>
                <c:ext xmlns:c15="http://schemas.microsoft.com/office/drawing/2012/chart" uri="{CE6537A1-D6FC-4f65-9D91-7224C49458BB}"/>
                <c:ext xmlns:c16="http://schemas.microsoft.com/office/drawing/2014/chart" uri="{C3380CC4-5D6E-409C-BE32-E72D297353CC}">
                  <c16:uniqueId val="{00000008-6D77-465C-9BD7-9225D5555475}"/>
                </c:ext>
              </c:extLst>
            </c:dLbl>
            <c:dLbl>
              <c:idx val="6"/>
              <c:delete val="1"/>
              <c:extLst>
                <c:ext xmlns:c15="http://schemas.microsoft.com/office/drawing/2012/chart" uri="{CE6537A1-D6FC-4f65-9D91-7224C49458BB}"/>
                <c:ext xmlns:c16="http://schemas.microsoft.com/office/drawing/2014/chart" uri="{C3380CC4-5D6E-409C-BE32-E72D297353CC}">
                  <c16:uniqueId val="{00000009-6D77-465C-9BD7-9225D5555475}"/>
                </c:ext>
              </c:extLst>
            </c:dLbl>
            <c:dLbl>
              <c:idx val="7"/>
              <c:delete val="1"/>
              <c:extLst>
                <c:ext xmlns:c15="http://schemas.microsoft.com/office/drawing/2012/chart" uri="{CE6537A1-D6FC-4f65-9D91-7224C49458BB}"/>
                <c:ext xmlns:c16="http://schemas.microsoft.com/office/drawing/2014/chart" uri="{C3380CC4-5D6E-409C-BE32-E72D297353CC}">
                  <c16:uniqueId val="{0000000A-6D77-465C-9BD7-9225D5555475}"/>
                </c:ext>
              </c:extLst>
            </c:dLbl>
            <c:dLbl>
              <c:idx val="8"/>
              <c:delete val="1"/>
              <c:extLst>
                <c:ext xmlns:c15="http://schemas.microsoft.com/office/drawing/2012/chart" uri="{CE6537A1-D6FC-4f65-9D91-7224C49458BB}"/>
                <c:ext xmlns:c16="http://schemas.microsoft.com/office/drawing/2014/chart" uri="{C3380CC4-5D6E-409C-BE32-E72D297353CC}">
                  <c16:uniqueId val="{0000000B-6D77-465C-9BD7-9225D5555475}"/>
                </c:ext>
              </c:extLst>
            </c:dLbl>
            <c:dLbl>
              <c:idx val="9"/>
              <c:delete val="1"/>
              <c:extLst>
                <c:ext xmlns:c15="http://schemas.microsoft.com/office/drawing/2012/chart" uri="{CE6537A1-D6FC-4f65-9D91-7224C49458BB}"/>
                <c:ext xmlns:c16="http://schemas.microsoft.com/office/drawing/2014/chart" uri="{C3380CC4-5D6E-409C-BE32-E72D297353CC}">
                  <c16:uniqueId val="{0000000C-6D77-465C-9BD7-9225D5555475}"/>
                </c:ext>
              </c:extLst>
            </c:dLbl>
            <c:dLbl>
              <c:idx val="10"/>
              <c:delete val="1"/>
              <c:extLst>
                <c:ext xmlns:c15="http://schemas.microsoft.com/office/drawing/2012/chart" uri="{CE6537A1-D6FC-4f65-9D91-7224C49458BB}"/>
                <c:ext xmlns:c16="http://schemas.microsoft.com/office/drawing/2014/chart" uri="{C3380CC4-5D6E-409C-BE32-E72D297353CC}">
                  <c16:uniqueId val="{0000000D-6D77-465C-9BD7-9225D5555475}"/>
                </c:ext>
              </c:extLst>
            </c:dLbl>
            <c:dLbl>
              <c:idx val="11"/>
              <c:delete val="1"/>
              <c:extLst>
                <c:ext xmlns:c15="http://schemas.microsoft.com/office/drawing/2012/chart" uri="{CE6537A1-D6FC-4f65-9D91-7224C49458BB}"/>
                <c:ext xmlns:c16="http://schemas.microsoft.com/office/drawing/2014/chart" uri="{C3380CC4-5D6E-409C-BE32-E72D297353CC}">
                  <c16:uniqueId val="{0000000E-6D77-465C-9BD7-9225D5555475}"/>
                </c:ext>
              </c:extLst>
            </c:dLbl>
            <c:dLbl>
              <c:idx val="12"/>
              <c:delete val="1"/>
              <c:extLst>
                <c:ext xmlns:c15="http://schemas.microsoft.com/office/drawing/2012/chart" uri="{CE6537A1-D6FC-4f65-9D91-7224C49458BB}"/>
                <c:ext xmlns:c16="http://schemas.microsoft.com/office/drawing/2014/chart" uri="{C3380CC4-5D6E-409C-BE32-E72D297353CC}">
                  <c16:uniqueId val="{0000000F-6D77-465C-9BD7-9225D555547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D77-465C-9BD7-9225D5555475}"/>
                </c:ext>
              </c:extLst>
            </c:dLbl>
            <c:dLbl>
              <c:idx val="14"/>
              <c:delete val="1"/>
              <c:extLst>
                <c:ext xmlns:c15="http://schemas.microsoft.com/office/drawing/2012/chart" uri="{CE6537A1-D6FC-4f65-9D91-7224C49458BB}"/>
                <c:ext xmlns:c16="http://schemas.microsoft.com/office/drawing/2014/chart" uri="{C3380CC4-5D6E-409C-BE32-E72D297353CC}">
                  <c16:uniqueId val="{00000011-6D77-465C-9BD7-9225D5555475}"/>
                </c:ext>
              </c:extLst>
            </c:dLbl>
            <c:dLbl>
              <c:idx val="15"/>
              <c:delete val="1"/>
              <c:extLst>
                <c:ext xmlns:c15="http://schemas.microsoft.com/office/drawing/2012/chart" uri="{CE6537A1-D6FC-4f65-9D91-7224C49458BB}"/>
                <c:ext xmlns:c16="http://schemas.microsoft.com/office/drawing/2014/chart" uri="{C3380CC4-5D6E-409C-BE32-E72D297353CC}">
                  <c16:uniqueId val="{00000012-6D77-465C-9BD7-9225D5555475}"/>
                </c:ext>
              </c:extLst>
            </c:dLbl>
            <c:dLbl>
              <c:idx val="16"/>
              <c:delete val="1"/>
              <c:extLst>
                <c:ext xmlns:c15="http://schemas.microsoft.com/office/drawing/2012/chart" uri="{CE6537A1-D6FC-4f65-9D91-7224C49458BB}"/>
                <c:ext xmlns:c16="http://schemas.microsoft.com/office/drawing/2014/chart" uri="{C3380CC4-5D6E-409C-BE32-E72D297353CC}">
                  <c16:uniqueId val="{00000013-6D77-465C-9BD7-9225D5555475}"/>
                </c:ext>
              </c:extLst>
            </c:dLbl>
            <c:dLbl>
              <c:idx val="17"/>
              <c:delete val="1"/>
              <c:extLst>
                <c:ext xmlns:c15="http://schemas.microsoft.com/office/drawing/2012/chart" uri="{CE6537A1-D6FC-4f65-9D91-7224C49458BB}"/>
                <c:ext xmlns:c16="http://schemas.microsoft.com/office/drawing/2014/chart" uri="{C3380CC4-5D6E-409C-BE32-E72D297353CC}">
                  <c16:uniqueId val="{00000014-6D77-465C-9BD7-9225D5555475}"/>
                </c:ext>
              </c:extLst>
            </c:dLbl>
            <c:dLbl>
              <c:idx val="18"/>
              <c:delete val="1"/>
              <c:extLst>
                <c:ext xmlns:c15="http://schemas.microsoft.com/office/drawing/2012/chart" uri="{CE6537A1-D6FC-4f65-9D91-7224C49458BB}"/>
                <c:ext xmlns:c16="http://schemas.microsoft.com/office/drawing/2014/chart" uri="{C3380CC4-5D6E-409C-BE32-E72D297353CC}">
                  <c16:uniqueId val="{00000015-6D77-465C-9BD7-9225D5555475}"/>
                </c:ext>
              </c:extLst>
            </c:dLbl>
            <c:dLbl>
              <c:idx val="19"/>
              <c:delete val="1"/>
              <c:extLst>
                <c:ext xmlns:c15="http://schemas.microsoft.com/office/drawing/2012/chart" uri="{CE6537A1-D6FC-4f65-9D91-7224C49458BB}"/>
                <c:ext xmlns:c16="http://schemas.microsoft.com/office/drawing/2014/chart" uri="{C3380CC4-5D6E-409C-BE32-E72D297353CC}">
                  <c16:uniqueId val="{00000016-6D77-465C-9BD7-9225D5555475}"/>
                </c:ext>
              </c:extLst>
            </c:dLbl>
            <c:dLbl>
              <c:idx val="20"/>
              <c:delete val="1"/>
              <c:extLst>
                <c:ext xmlns:c15="http://schemas.microsoft.com/office/drawing/2012/chart" uri="{CE6537A1-D6FC-4f65-9D91-7224C49458BB}"/>
                <c:ext xmlns:c16="http://schemas.microsoft.com/office/drawing/2014/chart" uri="{C3380CC4-5D6E-409C-BE32-E72D297353CC}">
                  <c16:uniqueId val="{00000017-6D77-465C-9BD7-9225D5555475}"/>
                </c:ext>
              </c:extLst>
            </c:dLbl>
            <c:dLbl>
              <c:idx val="21"/>
              <c:delete val="1"/>
              <c:extLst>
                <c:ext xmlns:c15="http://schemas.microsoft.com/office/drawing/2012/chart" uri="{CE6537A1-D6FC-4f65-9D91-7224C49458BB}"/>
                <c:ext xmlns:c16="http://schemas.microsoft.com/office/drawing/2014/chart" uri="{C3380CC4-5D6E-409C-BE32-E72D297353CC}">
                  <c16:uniqueId val="{00000018-6D77-465C-9BD7-9225D5555475}"/>
                </c:ext>
              </c:extLst>
            </c:dLbl>
            <c:dLbl>
              <c:idx val="22"/>
              <c:delete val="1"/>
              <c:extLst>
                <c:ext xmlns:c15="http://schemas.microsoft.com/office/drawing/2012/chart" uri="{CE6537A1-D6FC-4f65-9D91-7224C49458BB}"/>
                <c:ext xmlns:c16="http://schemas.microsoft.com/office/drawing/2014/chart" uri="{C3380CC4-5D6E-409C-BE32-E72D297353CC}">
                  <c16:uniqueId val="{00000019-6D77-465C-9BD7-9225D5555475}"/>
                </c:ext>
              </c:extLst>
            </c:dLbl>
            <c:dLbl>
              <c:idx val="23"/>
              <c:delete val="1"/>
              <c:extLst>
                <c:ext xmlns:c15="http://schemas.microsoft.com/office/drawing/2012/chart" uri="{CE6537A1-D6FC-4f65-9D91-7224C49458BB}"/>
                <c:ext xmlns:c16="http://schemas.microsoft.com/office/drawing/2014/chart" uri="{C3380CC4-5D6E-409C-BE32-E72D297353CC}">
                  <c16:uniqueId val="{0000001A-6D77-465C-9BD7-9225D5555475}"/>
                </c:ext>
              </c:extLst>
            </c:dLbl>
            <c:dLbl>
              <c:idx val="24"/>
              <c:delete val="1"/>
              <c:extLst>
                <c:ext xmlns:c15="http://schemas.microsoft.com/office/drawing/2012/chart" uri="{CE6537A1-D6FC-4f65-9D91-7224C49458BB}"/>
                <c:ext xmlns:c16="http://schemas.microsoft.com/office/drawing/2014/chart" uri="{C3380CC4-5D6E-409C-BE32-E72D297353CC}">
                  <c16:uniqueId val="{0000001B-6D77-465C-9BD7-9225D555547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D77-465C-9BD7-9225D555547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Wunsiedel i.Fichtelgebirge (09479)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29728</v>
      </c>
      <c r="F11" s="238">
        <v>29864</v>
      </c>
      <c r="G11" s="238">
        <v>30364</v>
      </c>
      <c r="H11" s="238">
        <v>29761</v>
      </c>
      <c r="I11" s="265">
        <v>29510</v>
      </c>
      <c r="J11" s="263">
        <v>218</v>
      </c>
      <c r="K11" s="266">
        <v>0.73873263300576075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19.298304628632938</v>
      </c>
      <c r="E13" s="115">
        <v>5737</v>
      </c>
      <c r="F13" s="114">
        <v>5752</v>
      </c>
      <c r="G13" s="114">
        <v>5953</v>
      </c>
      <c r="H13" s="114">
        <v>5921</v>
      </c>
      <c r="I13" s="140">
        <v>5779</v>
      </c>
      <c r="J13" s="115">
        <v>-42</v>
      </c>
      <c r="K13" s="116">
        <v>-0.72676933725558057</v>
      </c>
    </row>
    <row r="14" spans="1:255" ht="14.1" customHeight="1" x14ac:dyDescent="0.2">
      <c r="A14" s="306" t="s">
        <v>230</v>
      </c>
      <c r="B14" s="307"/>
      <c r="C14" s="308"/>
      <c r="D14" s="113">
        <v>61.033369214208825</v>
      </c>
      <c r="E14" s="115">
        <v>18144</v>
      </c>
      <c r="F14" s="114">
        <v>18281</v>
      </c>
      <c r="G14" s="114">
        <v>18591</v>
      </c>
      <c r="H14" s="114">
        <v>18116</v>
      </c>
      <c r="I14" s="140">
        <v>18064</v>
      </c>
      <c r="J14" s="115">
        <v>80</v>
      </c>
      <c r="K14" s="116">
        <v>0.4428697962798937</v>
      </c>
    </row>
    <row r="15" spans="1:255" ht="14.1" customHeight="1" x14ac:dyDescent="0.2">
      <c r="A15" s="306" t="s">
        <v>231</v>
      </c>
      <c r="B15" s="307"/>
      <c r="C15" s="308"/>
      <c r="D15" s="113">
        <v>10.737351991388589</v>
      </c>
      <c r="E15" s="115">
        <v>3192</v>
      </c>
      <c r="F15" s="114">
        <v>3198</v>
      </c>
      <c r="G15" s="114">
        <v>3197</v>
      </c>
      <c r="H15" s="114">
        <v>3106</v>
      </c>
      <c r="I15" s="140">
        <v>3089</v>
      </c>
      <c r="J15" s="115">
        <v>103</v>
      </c>
      <c r="K15" s="116">
        <v>3.3344124312075105</v>
      </c>
    </row>
    <row r="16" spans="1:255" ht="14.1" customHeight="1" x14ac:dyDescent="0.2">
      <c r="A16" s="306" t="s">
        <v>232</v>
      </c>
      <c r="B16" s="307"/>
      <c r="C16" s="308"/>
      <c r="D16" s="113">
        <v>8.2212055974165761</v>
      </c>
      <c r="E16" s="115">
        <v>2444</v>
      </c>
      <c r="F16" s="114">
        <v>2427</v>
      </c>
      <c r="G16" s="114">
        <v>2416</v>
      </c>
      <c r="H16" s="114">
        <v>2417</v>
      </c>
      <c r="I16" s="140">
        <v>2373</v>
      </c>
      <c r="J16" s="115">
        <v>71</v>
      </c>
      <c r="K16" s="116">
        <v>2.991993257479983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0.5314854682454252</v>
      </c>
      <c r="E18" s="115">
        <v>158</v>
      </c>
      <c r="F18" s="114">
        <v>160</v>
      </c>
      <c r="G18" s="114">
        <v>163</v>
      </c>
      <c r="H18" s="114">
        <v>160</v>
      </c>
      <c r="I18" s="140">
        <v>167</v>
      </c>
      <c r="J18" s="115">
        <v>-9</v>
      </c>
      <c r="K18" s="116">
        <v>-5.3892215568862278</v>
      </c>
    </row>
    <row r="19" spans="1:255" ht="14.1" customHeight="1" x14ac:dyDescent="0.2">
      <c r="A19" s="306" t="s">
        <v>235</v>
      </c>
      <c r="B19" s="307" t="s">
        <v>236</v>
      </c>
      <c r="C19" s="308"/>
      <c r="D19" s="113">
        <v>0.22874058127018299</v>
      </c>
      <c r="E19" s="115">
        <v>68</v>
      </c>
      <c r="F19" s="114">
        <v>63</v>
      </c>
      <c r="G19" s="114">
        <v>66</v>
      </c>
      <c r="H19" s="114">
        <v>66</v>
      </c>
      <c r="I19" s="140">
        <v>69</v>
      </c>
      <c r="J19" s="115">
        <v>-1</v>
      </c>
      <c r="K19" s="116">
        <v>-1.4492753623188406</v>
      </c>
    </row>
    <row r="20" spans="1:255" ht="14.1" customHeight="1" x14ac:dyDescent="0.2">
      <c r="A20" s="306">
        <v>12</v>
      </c>
      <c r="B20" s="307" t="s">
        <v>237</v>
      </c>
      <c r="C20" s="308"/>
      <c r="D20" s="113">
        <v>0.35993003229278797</v>
      </c>
      <c r="E20" s="115">
        <v>107</v>
      </c>
      <c r="F20" s="114">
        <v>115</v>
      </c>
      <c r="G20" s="114">
        <v>134</v>
      </c>
      <c r="H20" s="114">
        <v>128</v>
      </c>
      <c r="I20" s="140">
        <v>116</v>
      </c>
      <c r="J20" s="115">
        <v>-9</v>
      </c>
      <c r="K20" s="116">
        <v>-7.7586206896551726</v>
      </c>
    </row>
    <row r="21" spans="1:255" ht="14.1" customHeight="1" x14ac:dyDescent="0.2">
      <c r="A21" s="306">
        <v>21</v>
      </c>
      <c r="B21" s="307" t="s">
        <v>238</v>
      </c>
      <c r="C21" s="308"/>
      <c r="D21" s="113">
        <v>4.1408772874058126</v>
      </c>
      <c r="E21" s="115">
        <v>1231</v>
      </c>
      <c r="F21" s="114">
        <v>1238</v>
      </c>
      <c r="G21" s="114">
        <v>1317</v>
      </c>
      <c r="H21" s="114">
        <v>1327</v>
      </c>
      <c r="I21" s="140">
        <v>1319</v>
      </c>
      <c r="J21" s="115">
        <v>-88</v>
      </c>
      <c r="K21" s="116">
        <v>-6.6717210007581498</v>
      </c>
    </row>
    <row r="22" spans="1:255" ht="14.1" customHeight="1" x14ac:dyDescent="0.2">
      <c r="A22" s="306">
        <v>22</v>
      </c>
      <c r="B22" s="307" t="s">
        <v>239</v>
      </c>
      <c r="C22" s="308"/>
      <c r="D22" s="113">
        <v>2.0384822389666306</v>
      </c>
      <c r="E22" s="115">
        <v>606</v>
      </c>
      <c r="F22" s="114">
        <v>600</v>
      </c>
      <c r="G22" s="114">
        <v>647</v>
      </c>
      <c r="H22" s="114">
        <v>646</v>
      </c>
      <c r="I22" s="140">
        <v>643</v>
      </c>
      <c r="J22" s="115">
        <v>-37</v>
      </c>
      <c r="K22" s="116">
        <v>-5.7542768273716955</v>
      </c>
    </row>
    <row r="23" spans="1:255" ht="14.1" customHeight="1" x14ac:dyDescent="0.2">
      <c r="A23" s="306">
        <v>23</v>
      </c>
      <c r="B23" s="307" t="s">
        <v>240</v>
      </c>
      <c r="C23" s="308"/>
      <c r="D23" s="113">
        <v>1.1504305705059203</v>
      </c>
      <c r="E23" s="115">
        <v>342</v>
      </c>
      <c r="F23" s="114">
        <v>339</v>
      </c>
      <c r="G23" s="114">
        <v>346</v>
      </c>
      <c r="H23" s="114">
        <v>341</v>
      </c>
      <c r="I23" s="140">
        <v>338</v>
      </c>
      <c r="J23" s="115">
        <v>4</v>
      </c>
      <c r="K23" s="116">
        <v>1.1834319526627219</v>
      </c>
    </row>
    <row r="24" spans="1:255" ht="14.1" customHeight="1" x14ac:dyDescent="0.2">
      <c r="A24" s="306">
        <v>24</v>
      </c>
      <c r="B24" s="307" t="s">
        <v>241</v>
      </c>
      <c r="C24" s="308"/>
      <c r="D24" s="113">
        <v>6.1625403659849303</v>
      </c>
      <c r="E24" s="115">
        <v>1832</v>
      </c>
      <c r="F24" s="114">
        <v>1859</v>
      </c>
      <c r="G24" s="114">
        <v>1903</v>
      </c>
      <c r="H24" s="114">
        <v>1816</v>
      </c>
      <c r="I24" s="140">
        <v>1829</v>
      </c>
      <c r="J24" s="115">
        <v>3</v>
      </c>
      <c r="K24" s="116">
        <v>0.16402405686167304</v>
      </c>
    </row>
    <row r="25" spans="1:255" ht="14.1" customHeight="1" x14ac:dyDescent="0.2">
      <c r="A25" s="306">
        <v>25</v>
      </c>
      <c r="B25" s="307" t="s">
        <v>242</v>
      </c>
      <c r="C25" s="308"/>
      <c r="D25" s="113">
        <v>7.4172497308934338</v>
      </c>
      <c r="E25" s="115">
        <v>2205</v>
      </c>
      <c r="F25" s="114">
        <v>2249</v>
      </c>
      <c r="G25" s="114">
        <v>2290</v>
      </c>
      <c r="H25" s="114">
        <v>2172</v>
      </c>
      <c r="I25" s="140">
        <v>2184</v>
      </c>
      <c r="J25" s="115">
        <v>21</v>
      </c>
      <c r="K25" s="116">
        <v>0.96153846153846156</v>
      </c>
    </row>
    <row r="26" spans="1:255" ht="14.1" customHeight="1" x14ac:dyDescent="0.2">
      <c r="A26" s="306">
        <v>26</v>
      </c>
      <c r="B26" s="307" t="s">
        <v>243</v>
      </c>
      <c r="C26" s="308"/>
      <c r="D26" s="113">
        <v>3.7944025834230355</v>
      </c>
      <c r="E26" s="115">
        <v>1128</v>
      </c>
      <c r="F26" s="114">
        <v>1151</v>
      </c>
      <c r="G26" s="114">
        <v>1167</v>
      </c>
      <c r="H26" s="114">
        <v>1134</v>
      </c>
      <c r="I26" s="140">
        <v>1154</v>
      </c>
      <c r="J26" s="115">
        <v>-26</v>
      </c>
      <c r="K26" s="116">
        <v>-2.2530329289428077</v>
      </c>
    </row>
    <row r="27" spans="1:255" ht="14.1" customHeight="1" x14ac:dyDescent="0.2">
      <c r="A27" s="306">
        <v>27</v>
      </c>
      <c r="B27" s="307" t="s">
        <v>244</v>
      </c>
      <c r="C27" s="308"/>
      <c r="D27" s="113">
        <v>4.9212863293864366</v>
      </c>
      <c r="E27" s="115">
        <v>1463</v>
      </c>
      <c r="F27" s="114">
        <v>1470</v>
      </c>
      <c r="G27" s="114">
        <v>1475</v>
      </c>
      <c r="H27" s="114">
        <v>1399</v>
      </c>
      <c r="I27" s="140">
        <v>1387</v>
      </c>
      <c r="J27" s="115">
        <v>76</v>
      </c>
      <c r="K27" s="116">
        <v>5.4794520547945202</v>
      </c>
    </row>
    <row r="28" spans="1:255" ht="14.1" customHeight="1" x14ac:dyDescent="0.2">
      <c r="A28" s="306">
        <v>28</v>
      </c>
      <c r="B28" s="307" t="s">
        <v>245</v>
      </c>
      <c r="C28" s="308"/>
      <c r="D28" s="113">
        <v>0.94860064585575887</v>
      </c>
      <c r="E28" s="115">
        <v>282</v>
      </c>
      <c r="F28" s="114">
        <v>288</v>
      </c>
      <c r="G28" s="114">
        <v>293</v>
      </c>
      <c r="H28" s="114">
        <v>284</v>
      </c>
      <c r="I28" s="140">
        <v>287</v>
      </c>
      <c r="J28" s="115">
        <v>-5</v>
      </c>
      <c r="K28" s="116">
        <v>-1.7421602787456445</v>
      </c>
    </row>
    <row r="29" spans="1:255" ht="14.1" customHeight="1" x14ac:dyDescent="0.2">
      <c r="A29" s="306">
        <v>29</v>
      </c>
      <c r="B29" s="307" t="s">
        <v>246</v>
      </c>
      <c r="C29" s="308"/>
      <c r="D29" s="113">
        <v>2.7650699677072121</v>
      </c>
      <c r="E29" s="115">
        <v>822</v>
      </c>
      <c r="F29" s="114">
        <v>855</v>
      </c>
      <c r="G29" s="114">
        <v>879</v>
      </c>
      <c r="H29" s="114">
        <v>881</v>
      </c>
      <c r="I29" s="140">
        <v>860</v>
      </c>
      <c r="J29" s="115">
        <v>-38</v>
      </c>
      <c r="K29" s="116">
        <v>-4.4186046511627906</v>
      </c>
    </row>
    <row r="30" spans="1:255" ht="14.1" customHeight="1" x14ac:dyDescent="0.2">
      <c r="A30" s="306" t="s">
        <v>247</v>
      </c>
      <c r="B30" s="307" t="s">
        <v>248</v>
      </c>
      <c r="C30" s="308"/>
      <c r="D30" s="113">
        <v>1.3085306781485468</v>
      </c>
      <c r="E30" s="115">
        <v>389</v>
      </c>
      <c r="F30" s="114">
        <v>395</v>
      </c>
      <c r="G30" s="114">
        <v>417</v>
      </c>
      <c r="H30" s="114">
        <v>408</v>
      </c>
      <c r="I30" s="140">
        <v>406</v>
      </c>
      <c r="J30" s="115">
        <v>-17</v>
      </c>
      <c r="K30" s="116">
        <v>-4.1871921182266014</v>
      </c>
    </row>
    <row r="31" spans="1:255" ht="14.1" customHeight="1" x14ac:dyDescent="0.2">
      <c r="A31" s="306" t="s">
        <v>249</v>
      </c>
      <c r="B31" s="307" t="s">
        <v>250</v>
      </c>
      <c r="C31" s="308"/>
      <c r="D31" s="113">
        <v>1.3825349838536061</v>
      </c>
      <c r="E31" s="115">
        <v>411</v>
      </c>
      <c r="F31" s="114">
        <v>439</v>
      </c>
      <c r="G31" s="114">
        <v>442</v>
      </c>
      <c r="H31" s="114">
        <v>453</v>
      </c>
      <c r="I31" s="140">
        <v>434</v>
      </c>
      <c r="J31" s="115">
        <v>-23</v>
      </c>
      <c r="K31" s="116">
        <v>-5.2995391705069128</v>
      </c>
    </row>
    <row r="32" spans="1:255" ht="14.1" customHeight="1" x14ac:dyDescent="0.2">
      <c r="A32" s="306">
        <v>31</v>
      </c>
      <c r="B32" s="307" t="s">
        <v>251</v>
      </c>
      <c r="C32" s="308"/>
      <c r="D32" s="113">
        <v>0.37002152852529602</v>
      </c>
      <c r="E32" s="115">
        <v>110</v>
      </c>
      <c r="F32" s="114">
        <v>110</v>
      </c>
      <c r="G32" s="114">
        <v>108</v>
      </c>
      <c r="H32" s="114">
        <v>107</v>
      </c>
      <c r="I32" s="140">
        <v>101</v>
      </c>
      <c r="J32" s="115">
        <v>9</v>
      </c>
      <c r="K32" s="116">
        <v>8.9108910891089117</v>
      </c>
    </row>
    <row r="33" spans="1:11" ht="14.1" customHeight="1" x14ac:dyDescent="0.2">
      <c r="A33" s="306">
        <v>32</v>
      </c>
      <c r="B33" s="307" t="s">
        <v>252</v>
      </c>
      <c r="C33" s="308"/>
      <c r="D33" s="113">
        <v>1.6348223896663079</v>
      </c>
      <c r="E33" s="115">
        <v>486</v>
      </c>
      <c r="F33" s="114">
        <v>488</v>
      </c>
      <c r="G33" s="114">
        <v>566</v>
      </c>
      <c r="H33" s="114">
        <v>550</v>
      </c>
      <c r="I33" s="140">
        <v>480</v>
      </c>
      <c r="J33" s="115">
        <v>6</v>
      </c>
      <c r="K33" s="116">
        <v>1.25</v>
      </c>
    </row>
    <row r="34" spans="1:11" ht="14.1" customHeight="1" x14ac:dyDescent="0.2">
      <c r="A34" s="306">
        <v>33</v>
      </c>
      <c r="B34" s="307" t="s">
        <v>253</v>
      </c>
      <c r="C34" s="308"/>
      <c r="D34" s="113">
        <v>0.81068353067814858</v>
      </c>
      <c r="E34" s="115">
        <v>241</v>
      </c>
      <c r="F34" s="114">
        <v>223</v>
      </c>
      <c r="G34" s="114">
        <v>263</v>
      </c>
      <c r="H34" s="114">
        <v>262</v>
      </c>
      <c r="I34" s="140">
        <v>238</v>
      </c>
      <c r="J34" s="115">
        <v>3</v>
      </c>
      <c r="K34" s="116">
        <v>1.2605042016806722</v>
      </c>
    </row>
    <row r="35" spans="1:11" ht="14.1" customHeight="1" x14ac:dyDescent="0.2">
      <c r="A35" s="306">
        <v>34</v>
      </c>
      <c r="B35" s="307" t="s">
        <v>254</v>
      </c>
      <c r="C35" s="308"/>
      <c r="D35" s="113">
        <v>2.2335844994617871</v>
      </c>
      <c r="E35" s="115">
        <v>664</v>
      </c>
      <c r="F35" s="114">
        <v>670</v>
      </c>
      <c r="G35" s="114">
        <v>677</v>
      </c>
      <c r="H35" s="114">
        <v>686</v>
      </c>
      <c r="I35" s="140">
        <v>674</v>
      </c>
      <c r="J35" s="115">
        <v>-10</v>
      </c>
      <c r="K35" s="116">
        <v>-1.4836795252225519</v>
      </c>
    </row>
    <row r="36" spans="1:11" ht="14.1" customHeight="1" x14ac:dyDescent="0.2">
      <c r="A36" s="306">
        <v>41</v>
      </c>
      <c r="B36" s="307" t="s">
        <v>255</v>
      </c>
      <c r="C36" s="308"/>
      <c r="D36" s="113">
        <v>1.1369752421959096</v>
      </c>
      <c r="E36" s="115">
        <v>338</v>
      </c>
      <c r="F36" s="114">
        <v>328</v>
      </c>
      <c r="G36" s="114">
        <v>330</v>
      </c>
      <c r="H36" s="114">
        <v>328</v>
      </c>
      <c r="I36" s="140">
        <v>336</v>
      </c>
      <c r="J36" s="115">
        <v>2</v>
      </c>
      <c r="K36" s="116">
        <v>0.59523809523809523</v>
      </c>
    </row>
    <row r="37" spans="1:11" ht="14.1" customHeight="1" x14ac:dyDescent="0.2">
      <c r="A37" s="306">
        <v>42</v>
      </c>
      <c r="B37" s="307" t="s">
        <v>256</v>
      </c>
      <c r="C37" s="308"/>
      <c r="D37" s="113">
        <v>0.15473627556512379</v>
      </c>
      <c r="E37" s="115">
        <v>46</v>
      </c>
      <c r="F37" s="114">
        <v>47</v>
      </c>
      <c r="G37" s="114">
        <v>47</v>
      </c>
      <c r="H37" s="114">
        <v>43</v>
      </c>
      <c r="I37" s="140">
        <v>42</v>
      </c>
      <c r="J37" s="115">
        <v>4</v>
      </c>
      <c r="K37" s="116">
        <v>9.5238095238095237</v>
      </c>
    </row>
    <row r="38" spans="1:11" ht="14.1" customHeight="1" x14ac:dyDescent="0.2">
      <c r="A38" s="306">
        <v>43</v>
      </c>
      <c r="B38" s="307" t="s">
        <v>257</v>
      </c>
      <c r="C38" s="308"/>
      <c r="D38" s="113">
        <v>1.1235199138858989</v>
      </c>
      <c r="E38" s="115">
        <v>334</v>
      </c>
      <c r="F38" s="114">
        <v>328</v>
      </c>
      <c r="G38" s="114">
        <v>314</v>
      </c>
      <c r="H38" s="114">
        <v>290</v>
      </c>
      <c r="I38" s="140">
        <v>286</v>
      </c>
      <c r="J38" s="115">
        <v>48</v>
      </c>
      <c r="K38" s="116">
        <v>16.783216783216783</v>
      </c>
    </row>
    <row r="39" spans="1:11" ht="14.1" customHeight="1" x14ac:dyDescent="0.2">
      <c r="A39" s="306">
        <v>51</v>
      </c>
      <c r="B39" s="307" t="s">
        <v>258</v>
      </c>
      <c r="C39" s="308"/>
      <c r="D39" s="113">
        <v>5.5772335844994618</v>
      </c>
      <c r="E39" s="115">
        <v>1658</v>
      </c>
      <c r="F39" s="114">
        <v>1659</v>
      </c>
      <c r="G39" s="114">
        <v>1688</v>
      </c>
      <c r="H39" s="114">
        <v>1640</v>
      </c>
      <c r="I39" s="140">
        <v>1649</v>
      </c>
      <c r="J39" s="115">
        <v>9</v>
      </c>
      <c r="K39" s="116">
        <v>0.54578532443905392</v>
      </c>
    </row>
    <row r="40" spans="1:11" ht="14.1" customHeight="1" x14ac:dyDescent="0.2">
      <c r="A40" s="306" t="s">
        <v>259</v>
      </c>
      <c r="B40" s="307" t="s">
        <v>260</v>
      </c>
      <c r="C40" s="308"/>
      <c r="D40" s="113">
        <v>5.0154736275565126</v>
      </c>
      <c r="E40" s="115">
        <v>1491</v>
      </c>
      <c r="F40" s="114">
        <v>1491</v>
      </c>
      <c r="G40" s="114">
        <v>1519</v>
      </c>
      <c r="H40" s="114">
        <v>1473</v>
      </c>
      <c r="I40" s="140">
        <v>1482</v>
      </c>
      <c r="J40" s="115">
        <v>9</v>
      </c>
      <c r="K40" s="116">
        <v>0.60728744939271251</v>
      </c>
    </row>
    <row r="41" spans="1:11" ht="14.1" customHeight="1" x14ac:dyDescent="0.2">
      <c r="A41" s="306"/>
      <c r="B41" s="307" t="s">
        <v>261</v>
      </c>
      <c r="C41" s="308"/>
      <c r="D41" s="113">
        <v>4.4503498385360603</v>
      </c>
      <c r="E41" s="115">
        <v>1323</v>
      </c>
      <c r="F41" s="114">
        <v>1344</v>
      </c>
      <c r="G41" s="114">
        <v>1372</v>
      </c>
      <c r="H41" s="114">
        <v>1345</v>
      </c>
      <c r="I41" s="140">
        <v>1348</v>
      </c>
      <c r="J41" s="115">
        <v>-25</v>
      </c>
      <c r="K41" s="116">
        <v>-1.8545994065281899</v>
      </c>
    </row>
    <row r="42" spans="1:11" ht="14.1" customHeight="1" x14ac:dyDescent="0.2">
      <c r="A42" s="306">
        <v>52</v>
      </c>
      <c r="B42" s="307" t="s">
        <v>262</v>
      </c>
      <c r="C42" s="308"/>
      <c r="D42" s="113">
        <v>2.1259418729817008</v>
      </c>
      <c r="E42" s="115">
        <v>632</v>
      </c>
      <c r="F42" s="114">
        <v>643</v>
      </c>
      <c r="G42" s="114">
        <v>685</v>
      </c>
      <c r="H42" s="114">
        <v>664</v>
      </c>
      <c r="I42" s="140">
        <v>647</v>
      </c>
      <c r="J42" s="115">
        <v>-15</v>
      </c>
      <c r="K42" s="116">
        <v>-2.3183925811437405</v>
      </c>
    </row>
    <row r="43" spans="1:11" ht="14.1" customHeight="1" x14ac:dyDescent="0.2">
      <c r="A43" s="306" t="s">
        <v>263</v>
      </c>
      <c r="B43" s="307" t="s">
        <v>264</v>
      </c>
      <c r="C43" s="308"/>
      <c r="D43" s="113">
        <v>1.5810010764262648</v>
      </c>
      <c r="E43" s="115">
        <v>470</v>
      </c>
      <c r="F43" s="114">
        <v>483</v>
      </c>
      <c r="G43" s="114">
        <v>519</v>
      </c>
      <c r="H43" s="114">
        <v>522</v>
      </c>
      <c r="I43" s="140">
        <v>505</v>
      </c>
      <c r="J43" s="115">
        <v>-35</v>
      </c>
      <c r="K43" s="116">
        <v>-6.9306930693069306</v>
      </c>
    </row>
    <row r="44" spans="1:11" ht="14.1" customHeight="1" x14ac:dyDescent="0.2">
      <c r="A44" s="306">
        <v>53</v>
      </c>
      <c r="B44" s="307" t="s">
        <v>265</v>
      </c>
      <c r="C44" s="308"/>
      <c r="D44" s="113">
        <v>0.47766415500538212</v>
      </c>
      <c r="E44" s="115">
        <v>142</v>
      </c>
      <c r="F44" s="114">
        <v>140</v>
      </c>
      <c r="G44" s="114">
        <v>144</v>
      </c>
      <c r="H44" s="114">
        <v>144</v>
      </c>
      <c r="I44" s="140">
        <v>138</v>
      </c>
      <c r="J44" s="115">
        <v>4</v>
      </c>
      <c r="K44" s="116">
        <v>2.8985507246376812</v>
      </c>
    </row>
    <row r="45" spans="1:11" ht="14.1" customHeight="1" x14ac:dyDescent="0.2">
      <c r="A45" s="306" t="s">
        <v>266</v>
      </c>
      <c r="B45" s="307" t="s">
        <v>267</v>
      </c>
      <c r="C45" s="308"/>
      <c r="D45" s="113">
        <v>0.37002152852529602</v>
      </c>
      <c r="E45" s="115">
        <v>110</v>
      </c>
      <c r="F45" s="114">
        <v>108</v>
      </c>
      <c r="G45" s="114">
        <v>112</v>
      </c>
      <c r="H45" s="114">
        <v>112</v>
      </c>
      <c r="I45" s="140">
        <v>107</v>
      </c>
      <c r="J45" s="115">
        <v>3</v>
      </c>
      <c r="K45" s="116">
        <v>2.8037383177570092</v>
      </c>
    </row>
    <row r="46" spans="1:11" ht="14.1" customHeight="1" x14ac:dyDescent="0.2">
      <c r="A46" s="306">
        <v>54</v>
      </c>
      <c r="B46" s="307" t="s">
        <v>268</v>
      </c>
      <c r="C46" s="308"/>
      <c r="D46" s="113">
        <v>2.5867868675995696</v>
      </c>
      <c r="E46" s="115">
        <v>769</v>
      </c>
      <c r="F46" s="114">
        <v>750</v>
      </c>
      <c r="G46" s="114">
        <v>767</v>
      </c>
      <c r="H46" s="114">
        <v>764</v>
      </c>
      <c r="I46" s="140">
        <v>746</v>
      </c>
      <c r="J46" s="115">
        <v>23</v>
      </c>
      <c r="K46" s="116">
        <v>3.0831099195710454</v>
      </c>
    </row>
    <row r="47" spans="1:11" ht="14.1" customHeight="1" x14ac:dyDescent="0.2">
      <c r="A47" s="306">
        <v>61</v>
      </c>
      <c r="B47" s="307" t="s">
        <v>269</v>
      </c>
      <c r="C47" s="308"/>
      <c r="D47" s="113">
        <v>3.1586383207750268</v>
      </c>
      <c r="E47" s="115">
        <v>939</v>
      </c>
      <c r="F47" s="114">
        <v>933</v>
      </c>
      <c r="G47" s="114">
        <v>932</v>
      </c>
      <c r="H47" s="114">
        <v>914</v>
      </c>
      <c r="I47" s="140">
        <v>915</v>
      </c>
      <c r="J47" s="115">
        <v>24</v>
      </c>
      <c r="K47" s="116">
        <v>2.622950819672131</v>
      </c>
    </row>
    <row r="48" spans="1:11" ht="14.1" customHeight="1" x14ac:dyDescent="0.2">
      <c r="A48" s="306">
        <v>62</v>
      </c>
      <c r="B48" s="307" t="s">
        <v>270</v>
      </c>
      <c r="C48" s="308"/>
      <c r="D48" s="113">
        <v>6.7747578040904202</v>
      </c>
      <c r="E48" s="115">
        <v>2014</v>
      </c>
      <c r="F48" s="114">
        <v>2056</v>
      </c>
      <c r="G48" s="114">
        <v>2079</v>
      </c>
      <c r="H48" s="114">
        <v>2075</v>
      </c>
      <c r="I48" s="140">
        <v>2079</v>
      </c>
      <c r="J48" s="115">
        <v>-65</v>
      </c>
      <c r="K48" s="116">
        <v>-3.1265031265031267</v>
      </c>
    </row>
    <row r="49" spans="1:11" ht="14.1" customHeight="1" x14ac:dyDescent="0.2">
      <c r="A49" s="306">
        <v>63</v>
      </c>
      <c r="B49" s="307" t="s">
        <v>271</v>
      </c>
      <c r="C49" s="308"/>
      <c r="D49" s="113">
        <v>1.5473627556512379</v>
      </c>
      <c r="E49" s="115">
        <v>460</v>
      </c>
      <c r="F49" s="114">
        <v>467</v>
      </c>
      <c r="G49" s="114">
        <v>473</v>
      </c>
      <c r="H49" s="114">
        <v>484</v>
      </c>
      <c r="I49" s="140">
        <v>467</v>
      </c>
      <c r="J49" s="115">
        <v>-7</v>
      </c>
      <c r="K49" s="116">
        <v>-1.4989293361884368</v>
      </c>
    </row>
    <row r="50" spans="1:11" ht="14.1" customHeight="1" x14ac:dyDescent="0.2">
      <c r="A50" s="306" t="s">
        <v>272</v>
      </c>
      <c r="B50" s="307" t="s">
        <v>273</v>
      </c>
      <c r="C50" s="308"/>
      <c r="D50" s="113">
        <v>0.4810279870828848</v>
      </c>
      <c r="E50" s="115">
        <v>143</v>
      </c>
      <c r="F50" s="114">
        <v>139</v>
      </c>
      <c r="G50" s="114">
        <v>141</v>
      </c>
      <c r="H50" s="114">
        <v>146</v>
      </c>
      <c r="I50" s="140">
        <v>143</v>
      </c>
      <c r="J50" s="115">
        <v>0</v>
      </c>
      <c r="K50" s="116">
        <v>0</v>
      </c>
    </row>
    <row r="51" spans="1:11" ht="14.1" customHeight="1" x14ac:dyDescent="0.2">
      <c r="A51" s="306" t="s">
        <v>274</v>
      </c>
      <c r="B51" s="307" t="s">
        <v>275</v>
      </c>
      <c r="C51" s="308"/>
      <c r="D51" s="113">
        <v>0.85777717976318624</v>
      </c>
      <c r="E51" s="115">
        <v>255</v>
      </c>
      <c r="F51" s="114">
        <v>266</v>
      </c>
      <c r="G51" s="114">
        <v>272</v>
      </c>
      <c r="H51" s="114">
        <v>279</v>
      </c>
      <c r="I51" s="140">
        <v>266</v>
      </c>
      <c r="J51" s="115">
        <v>-11</v>
      </c>
      <c r="K51" s="116">
        <v>-4.1353383458646613</v>
      </c>
    </row>
    <row r="52" spans="1:11" ht="14.1" customHeight="1" x14ac:dyDescent="0.2">
      <c r="A52" s="306">
        <v>71</v>
      </c>
      <c r="B52" s="307" t="s">
        <v>276</v>
      </c>
      <c r="C52" s="308"/>
      <c r="D52" s="113">
        <v>10.192411194833154</v>
      </c>
      <c r="E52" s="115">
        <v>3030</v>
      </c>
      <c r="F52" s="114">
        <v>3037</v>
      </c>
      <c r="G52" s="114">
        <v>3044</v>
      </c>
      <c r="H52" s="114">
        <v>3014</v>
      </c>
      <c r="I52" s="140">
        <v>2980</v>
      </c>
      <c r="J52" s="115">
        <v>50</v>
      </c>
      <c r="K52" s="116">
        <v>1.6778523489932886</v>
      </c>
    </row>
    <row r="53" spans="1:11" ht="14.1" customHeight="1" x14ac:dyDescent="0.2">
      <c r="A53" s="306" t="s">
        <v>277</v>
      </c>
      <c r="B53" s="307" t="s">
        <v>278</v>
      </c>
      <c r="C53" s="308"/>
      <c r="D53" s="113">
        <v>4.3090688912809476</v>
      </c>
      <c r="E53" s="115">
        <v>1281</v>
      </c>
      <c r="F53" s="114">
        <v>1300</v>
      </c>
      <c r="G53" s="114">
        <v>1300</v>
      </c>
      <c r="H53" s="114">
        <v>1258</v>
      </c>
      <c r="I53" s="140">
        <v>1250</v>
      </c>
      <c r="J53" s="115">
        <v>31</v>
      </c>
      <c r="K53" s="116">
        <v>2.48</v>
      </c>
    </row>
    <row r="54" spans="1:11" ht="14.1" customHeight="1" x14ac:dyDescent="0.2">
      <c r="A54" s="306" t="s">
        <v>279</v>
      </c>
      <c r="B54" s="307" t="s">
        <v>280</v>
      </c>
      <c r="C54" s="308"/>
      <c r="D54" s="113">
        <v>4.8102798708288486</v>
      </c>
      <c r="E54" s="115">
        <v>1430</v>
      </c>
      <c r="F54" s="114">
        <v>1426</v>
      </c>
      <c r="G54" s="114">
        <v>1432</v>
      </c>
      <c r="H54" s="114">
        <v>1452</v>
      </c>
      <c r="I54" s="140">
        <v>1428</v>
      </c>
      <c r="J54" s="115">
        <v>2</v>
      </c>
      <c r="K54" s="116">
        <v>0.14005602240896359</v>
      </c>
    </row>
    <row r="55" spans="1:11" ht="14.1" customHeight="1" x14ac:dyDescent="0.2">
      <c r="A55" s="306">
        <v>72</v>
      </c>
      <c r="B55" s="307" t="s">
        <v>281</v>
      </c>
      <c r="C55" s="308"/>
      <c r="D55" s="113">
        <v>4.0836921420882666</v>
      </c>
      <c r="E55" s="115">
        <v>1214</v>
      </c>
      <c r="F55" s="114">
        <v>1229</v>
      </c>
      <c r="G55" s="114">
        <v>1232</v>
      </c>
      <c r="H55" s="114">
        <v>1194</v>
      </c>
      <c r="I55" s="140">
        <v>1182</v>
      </c>
      <c r="J55" s="115">
        <v>32</v>
      </c>
      <c r="K55" s="116">
        <v>2.7072758037225042</v>
      </c>
    </row>
    <row r="56" spans="1:11" ht="14.1" customHeight="1" x14ac:dyDescent="0.2">
      <c r="A56" s="306" t="s">
        <v>282</v>
      </c>
      <c r="B56" s="307" t="s">
        <v>283</v>
      </c>
      <c r="C56" s="308"/>
      <c r="D56" s="113">
        <v>2.2201291711517759</v>
      </c>
      <c r="E56" s="115">
        <v>660</v>
      </c>
      <c r="F56" s="114">
        <v>673</v>
      </c>
      <c r="G56" s="114">
        <v>674</v>
      </c>
      <c r="H56" s="114">
        <v>634</v>
      </c>
      <c r="I56" s="140">
        <v>631</v>
      </c>
      <c r="J56" s="115">
        <v>29</v>
      </c>
      <c r="K56" s="116">
        <v>4.5958795562599049</v>
      </c>
    </row>
    <row r="57" spans="1:11" ht="14.1" customHeight="1" x14ac:dyDescent="0.2">
      <c r="A57" s="306" t="s">
        <v>284</v>
      </c>
      <c r="B57" s="307" t="s">
        <v>285</v>
      </c>
      <c r="C57" s="308"/>
      <c r="D57" s="113">
        <v>1.3152583423035522</v>
      </c>
      <c r="E57" s="115">
        <v>391</v>
      </c>
      <c r="F57" s="114">
        <v>394</v>
      </c>
      <c r="G57" s="114">
        <v>396</v>
      </c>
      <c r="H57" s="114">
        <v>405</v>
      </c>
      <c r="I57" s="140">
        <v>397</v>
      </c>
      <c r="J57" s="115">
        <v>-6</v>
      </c>
      <c r="K57" s="116">
        <v>-1.5113350125944585</v>
      </c>
    </row>
    <row r="58" spans="1:11" ht="14.1" customHeight="1" x14ac:dyDescent="0.2">
      <c r="A58" s="306">
        <v>73</v>
      </c>
      <c r="B58" s="307" t="s">
        <v>286</v>
      </c>
      <c r="C58" s="308"/>
      <c r="D58" s="113">
        <v>2.8996232508073199</v>
      </c>
      <c r="E58" s="115">
        <v>862</v>
      </c>
      <c r="F58" s="114">
        <v>852</v>
      </c>
      <c r="G58" s="114">
        <v>847</v>
      </c>
      <c r="H58" s="114">
        <v>836</v>
      </c>
      <c r="I58" s="140">
        <v>832</v>
      </c>
      <c r="J58" s="115">
        <v>30</v>
      </c>
      <c r="K58" s="116">
        <v>3.6057692307692308</v>
      </c>
    </row>
    <row r="59" spans="1:11" ht="14.1" customHeight="1" x14ac:dyDescent="0.2">
      <c r="A59" s="306" t="s">
        <v>287</v>
      </c>
      <c r="B59" s="307" t="s">
        <v>288</v>
      </c>
      <c r="C59" s="308"/>
      <c r="D59" s="113">
        <v>2.54978471474704</v>
      </c>
      <c r="E59" s="115">
        <v>758</v>
      </c>
      <c r="F59" s="114">
        <v>748</v>
      </c>
      <c r="G59" s="114">
        <v>744</v>
      </c>
      <c r="H59" s="114">
        <v>737</v>
      </c>
      <c r="I59" s="140">
        <v>733</v>
      </c>
      <c r="J59" s="115">
        <v>25</v>
      </c>
      <c r="K59" s="116">
        <v>3.4106412005457027</v>
      </c>
    </row>
    <row r="60" spans="1:11" ht="14.1" customHeight="1" x14ac:dyDescent="0.2">
      <c r="A60" s="306">
        <v>81</v>
      </c>
      <c r="B60" s="307" t="s">
        <v>289</v>
      </c>
      <c r="C60" s="308"/>
      <c r="D60" s="113">
        <v>6.6906620021528527</v>
      </c>
      <c r="E60" s="115">
        <v>1989</v>
      </c>
      <c r="F60" s="114">
        <v>1996</v>
      </c>
      <c r="G60" s="114">
        <v>1994</v>
      </c>
      <c r="H60" s="114">
        <v>1957</v>
      </c>
      <c r="I60" s="140">
        <v>1959</v>
      </c>
      <c r="J60" s="115">
        <v>30</v>
      </c>
      <c r="K60" s="116">
        <v>1.5313935681470139</v>
      </c>
    </row>
    <row r="61" spans="1:11" ht="14.1" customHeight="1" x14ac:dyDescent="0.2">
      <c r="A61" s="306" t="s">
        <v>290</v>
      </c>
      <c r="B61" s="307" t="s">
        <v>291</v>
      </c>
      <c r="C61" s="308"/>
      <c r="D61" s="113">
        <v>1.971205597416577</v>
      </c>
      <c r="E61" s="115">
        <v>586</v>
      </c>
      <c r="F61" s="114">
        <v>591</v>
      </c>
      <c r="G61" s="114">
        <v>595</v>
      </c>
      <c r="H61" s="114">
        <v>591</v>
      </c>
      <c r="I61" s="140">
        <v>595</v>
      </c>
      <c r="J61" s="115">
        <v>-9</v>
      </c>
      <c r="K61" s="116">
        <v>-1.5126050420168067</v>
      </c>
    </row>
    <row r="62" spans="1:11" ht="14.1" customHeight="1" x14ac:dyDescent="0.2">
      <c r="A62" s="306" t="s">
        <v>292</v>
      </c>
      <c r="B62" s="307" t="s">
        <v>293</v>
      </c>
      <c r="C62" s="308"/>
      <c r="D62" s="113">
        <v>2.9702637244348762</v>
      </c>
      <c r="E62" s="115">
        <v>883</v>
      </c>
      <c r="F62" s="114">
        <v>887</v>
      </c>
      <c r="G62" s="114">
        <v>885</v>
      </c>
      <c r="H62" s="114">
        <v>866</v>
      </c>
      <c r="I62" s="140">
        <v>864</v>
      </c>
      <c r="J62" s="115">
        <v>19</v>
      </c>
      <c r="K62" s="116">
        <v>2.199074074074074</v>
      </c>
    </row>
    <row r="63" spans="1:11" ht="14.1" customHeight="1" x14ac:dyDescent="0.2">
      <c r="A63" s="306"/>
      <c r="B63" s="307" t="s">
        <v>294</v>
      </c>
      <c r="C63" s="308"/>
      <c r="D63" s="113">
        <v>2.5666038751345535</v>
      </c>
      <c r="E63" s="115">
        <v>763</v>
      </c>
      <c r="F63" s="114">
        <v>762</v>
      </c>
      <c r="G63" s="114">
        <v>764</v>
      </c>
      <c r="H63" s="114">
        <v>750</v>
      </c>
      <c r="I63" s="140">
        <v>747</v>
      </c>
      <c r="J63" s="115">
        <v>16</v>
      </c>
      <c r="K63" s="116">
        <v>2.14190093708166</v>
      </c>
    </row>
    <row r="64" spans="1:11" ht="14.1" customHeight="1" x14ac:dyDescent="0.2">
      <c r="A64" s="306" t="s">
        <v>295</v>
      </c>
      <c r="B64" s="307" t="s">
        <v>296</v>
      </c>
      <c r="C64" s="308"/>
      <c r="D64" s="113">
        <v>0.54830462863293861</v>
      </c>
      <c r="E64" s="115">
        <v>163</v>
      </c>
      <c r="F64" s="114">
        <v>154</v>
      </c>
      <c r="G64" s="114">
        <v>152</v>
      </c>
      <c r="H64" s="114">
        <v>143</v>
      </c>
      <c r="I64" s="140">
        <v>147</v>
      </c>
      <c r="J64" s="115">
        <v>16</v>
      </c>
      <c r="K64" s="116">
        <v>10.884353741496598</v>
      </c>
    </row>
    <row r="65" spans="1:11" ht="14.1" customHeight="1" x14ac:dyDescent="0.2">
      <c r="A65" s="306" t="s">
        <v>297</v>
      </c>
      <c r="B65" s="307" t="s">
        <v>298</v>
      </c>
      <c r="C65" s="308"/>
      <c r="D65" s="113">
        <v>0.68958557588805169</v>
      </c>
      <c r="E65" s="115">
        <v>205</v>
      </c>
      <c r="F65" s="114">
        <v>210</v>
      </c>
      <c r="G65" s="114">
        <v>205</v>
      </c>
      <c r="H65" s="114">
        <v>202</v>
      </c>
      <c r="I65" s="140">
        <v>200</v>
      </c>
      <c r="J65" s="115">
        <v>5</v>
      </c>
      <c r="K65" s="116">
        <v>2.5</v>
      </c>
    </row>
    <row r="66" spans="1:11" ht="14.1" customHeight="1" x14ac:dyDescent="0.2">
      <c r="A66" s="306">
        <v>82</v>
      </c>
      <c r="B66" s="307" t="s">
        <v>299</v>
      </c>
      <c r="C66" s="308"/>
      <c r="D66" s="113">
        <v>3.3268299246501614</v>
      </c>
      <c r="E66" s="115">
        <v>989</v>
      </c>
      <c r="F66" s="114">
        <v>988</v>
      </c>
      <c r="G66" s="114">
        <v>969</v>
      </c>
      <c r="H66" s="114">
        <v>955</v>
      </c>
      <c r="I66" s="140">
        <v>953</v>
      </c>
      <c r="J66" s="115">
        <v>36</v>
      </c>
      <c r="K66" s="116">
        <v>3.777544596012592</v>
      </c>
    </row>
    <row r="67" spans="1:11" ht="14.1" customHeight="1" x14ac:dyDescent="0.2">
      <c r="A67" s="306" t="s">
        <v>300</v>
      </c>
      <c r="B67" s="307" t="s">
        <v>301</v>
      </c>
      <c r="C67" s="308"/>
      <c r="D67" s="113">
        <v>2.2773143164693219</v>
      </c>
      <c r="E67" s="115">
        <v>677</v>
      </c>
      <c r="F67" s="114">
        <v>673</v>
      </c>
      <c r="G67" s="114">
        <v>655</v>
      </c>
      <c r="H67" s="114">
        <v>656</v>
      </c>
      <c r="I67" s="140">
        <v>657</v>
      </c>
      <c r="J67" s="115">
        <v>20</v>
      </c>
      <c r="K67" s="116">
        <v>3.0441400304414001</v>
      </c>
    </row>
    <row r="68" spans="1:11" ht="14.1" customHeight="1" x14ac:dyDescent="0.2">
      <c r="A68" s="306" t="s">
        <v>302</v>
      </c>
      <c r="B68" s="307" t="s">
        <v>303</v>
      </c>
      <c r="C68" s="308"/>
      <c r="D68" s="113">
        <v>0.48775565123789022</v>
      </c>
      <c r="E68" s="115">
        <v>145</v>
      </c>
      <c r="F68" s="114">
        <v>145</v>
      </c>
      <c r="G68" s="114">
        <v>145</v>
      </c>
      <c r="H68" s="114">
        <v>141</v>
      </c>
      <c r="I68" s="140">
        <v>139</v>
      </c>
      <c r="J68" s="115">
        <v>6</v>
      </c>
      <c r="K68" s="116">
        <v>4.3165467625899279</v>
      </c>
    </row>
    <row r="69" spans="1:11" ht="14.1" customHeight="1" x14ac:dyDescent="0.2">
      <c r="A69" s="306">
        <v>83</v>
      </c>
      <c r="B69" s="307" t="s">
        <v>304</v>
      </c>
      <c r="C69" s="308"/>
      <c r="D69" s="113">
        <v>5.1937567276641552</v>
      </c>
      <c r="E69" s="115">
        <v>1544</v>
      </c>
      <c r="F69" s="114">
        <v>1527</v>
      </c>
      <c r="G69" s="114">
        <v>1510</v>
      </c>
      <c r="H69" s="114">
        <v>1435</v>
      </c>
      <c r="I69" s="140">
        <v>1431</v>
      </c>
      <c r="J69" s="115">
        <v>113</v>
      </c>
      <c r="K69" s="116">
        <v>7.8965758211041228</v>
      </c>
    </row>
    <row r="70" spans="1:11" ht="14.1" customHeight="1" x14ac:dyDescent="0.2">
      <c r="A70" s="306" t="s">
        <v>305</v>
      </c>
      <c r="B70" s="307" t="s">
        <v>306</v>
      </c>
      <c r="C70" s="308"/>
      <c r="D70" s="113">
        <v>3.9592303552206674</v>
      </c>
      <c r="E70" s="115">
        <v>1177</v>
      </c>
      <c r="F70" s="114">
        <v>1174</v>
      </c>
      <c r="G70" s="114">
        <v>1166</v>
      </c>
      <c r="H70" s="114">
        <v>1097</v>
      </c>
      <c r="I70" s="140">
        <v>1100</v>
      </c>
      <c r="J70" s="115">
        <v>77</v>
      </c>
      <c r="K70" s="116">
        <v>7</v>
      </c>
    </row>
    <row r="71" spans="1:11" ht="14.1" customHeight="1" x14ac:dyDescent="0.2">
      <c r="A71" s="306"/>
      <c r="B71" s="307" t="s">
        <v>307</v>
      </c>
      <c r="C71" s="308"/>
      <c r="D71" s="113">
        <v>2.4421420882669538</v>
      </c>
      <c r="E71" s="115">
        <v>726</v>
      </c>
      <c r="F71" s="114">
        <v>726</v>
      </c>
      <c r="G71" s="114">
        <v>723</v>
      </c>
      <c r="H71" s="114">
        <v>677</v>
      </c>
      <c r="I71" s="140">
        <v>674</v>
      </c>
      <c r="J71" s="115">
        <v>52</v>
      </c>
      <c r="K71" s="116">
        <v>7.71513353115727</v>
      </c>
    </row>
    <row r="72" spans="1:11" ht="14.1" customHeight="1" x14ac:dyDescent="0.2">
      <c r="A72" s="306">
        <v>84</v>
      </c>
      <c r="B72" s="307" t="s">
        <v>308</v>
      </c>
      <c r="C72" s="308"/>
      <c r="D72" s="113">
        <v>0.95532831001076424</v>
      </c>
      <c r="E72" s="115">
        <v>284</v>
      </c>
      <c r="F72" s="114">
        <v>280</v>
      </c>
      <c r="G72" s="114">
        <v>281</v>
      </c>
      <c r="H72" s="114">
        <v>303</v>
      </c>
      <c r="I72" s="140">
        <v>301</v>
      </c>
      <c r="J72" s="115">
        <v>-17</v>
      </c>
      <c r="K72" s="116">
        <v>-5.6478405315614619</v>
      </c>
    </row>
    <row r="73" spans="1:11" ht="14.1" customHeight="1" x14ac:dyDescent="0.2">
      <c r="A73" s="306" t="s">
        <v>309</v>
      </c>
      <c r="B73" s="307" t="s">
        <v>310</v>
      </c>
      <c r="C73" s="308"/>
      <c r="D73" s="113">
        <v>0.26910656620021528</v>
      </c>
      <c r="E73" s="115">
        <v>80</v>
      </c>
      <c r="F73" s="114">
        <v>79</v>
      </c>
      <c r="G73" s="114">
        <v>77</v>
      </c>
      <c r="H73" s="114">
        <v>99</v>
      </c>
      <c r="I73" s="140">
        <v>97</v>
      </c>
      <c r="J73" s="115">
        <v>-17</v>
      </c>
      <c r="K73" s="116">
        <v>-17.52577319587629</v>
      </c>
    </row>
    <row r="74" spans="1:11" ht="14.1" customHeight="1" x14ac:dyDescent="0.2">
      <c r="A74" s="306" t="s">
        <v>311</v>
      </c>
      <c r="B74" s="307" t="s">
        <v>312</v>
      </c>
      <c r="C74" s="308"/>
      <c r="D74" s="113">
        <v>0.2657427341227126</v>
      </c>
      <c r="E74" s="115">
        <v>79</v>
      </c>
      <c r="F74" s="114">
        <v>78</v>
      </c>
      <c r="G74" s="114">
        <v>80</v>
      </c>
      <c r="H74" s="114">
        <v>78</v>
      </c>
      <c r="I74" s="140">
        <v>78</v>
      </c>
      <c r="J74" s="115">
        <v>1</v>
      </c>
      <c r="K74" s="116">
        <v>1.2820512820512822</v>
      </c>
    </row>
    <row r="75" spans="1:11" ht="14.1" customHeight="1" x14ac:dyDescent="0.2">
      <c r="A75" s="306" t="s">
        <v>313</v>
      </c>
      <c r="B75" s="307" t="s">
        <v>314</v>
      </c>
      <c r="C75" s="308"/>
      <c r="D75" s="113">
        <v>4.0365984930032295E-2</v>
      </c>
      <c r="E75" s="115">
        <v>12</v>
      </c>
      <c r="F75" s="114">
        <v>11</v>
      </c>
      <c r="G75" s="114">
        <v>10</v>
      </c>
      <c r="H75" s="114">
        <v>13</v>
      </c>
      <c r="I75" s="140">
        <v>13</v>
      </c>
      <c r="J75" s="115">
        <v>-1</v>
      </c>
      <c r="K75" s="116">
        <v>-7.6923076923076925</v>
      </c>
    </row>
    <row r="76" spans="1:11" ht="14.1" customHeight="1" x14ac:dyDescent="0.2">
      <c r="A76" s="306">
        <v>91</v>
      </c>
      <c r="B76" s="307" t="s">
        <v>315</v>
      </c>
      <c r="C76" s="308"/>
      <c r="D76" s="113">
        <v>5.3821313240043057E-2</v>
      </c>
      <c r="E76" s="115">
        <v>16</v>
      </c>
      <c r="F76" s="114">
        <v>16</v>
      </c>
      <c r="G76" s="114">
        <v>17</v>
      </c>
      <c r="H76" s="114">
        <v>15</v>
      </c>
      <c r="I76" s="140">
        <v>13</v>
      </c>
      <c r="J76" s="115">
        <v>3</v>
      </c>
      <c r="K76" s="116">
        <v>23.076923076923077</v>
      </c>
    </row>
    <row r="77" spans="1:11" ht="14.1" customHeight="1" x14ac:dyDescent="0.2">
      <c r="A77" s="306">
        <v>92</v>
      </c>
      <c r="B77" s="307" t="s">
        <v>316</v>
      </c>
      <c r="C77" s="308"/>
      <c r="D77" s="113">
        <v>0.66603875134553281</v>
      </c>
      <c r="E77" s="115">
        <v>198</v>
      </c>
      <c r="F77" s="114">
        <v>194</v>
      </c>
      <c r="G77" s="114">
        <v>195</v>
      </c>
      <c r="H77" s="114">
        <v>186</v>
      </c>
      <c r="I77" s="140">
        <v>186</v>
      </c>
      <c r="J77" s="115">
        <v>12</v>
      </c>
      <c r="K77" s="116">
        <v>6.4516129032258061</v>
      </c>
    </row>
    <row r="78" spans="1:11" ht="14.1" customHeight="1" x14ac:dyDescent="0.2">
      <c r="A78" s="306">
        <v>93</v>
      </c>
      <c r="B78" s="307" t="s">
        <v>317</v>
      </c>
      <c r="C78" s="308"/>
      <c r="D78" s="113">
        <v>1.0932454251883745</v>
      </c>
      <c r="E78" s="115">
        <v>325</v>
      </c>
      <c r="F78" s="114">
        <v>325</v>
      </c>
      <c r="G78" s="114">
        <v>327</v>
      </c>
      <c r="H78" s="114">
        <v>324</v>
      </c>
      <c r="I78" s="140">
        <v>321</v>
      </c>
      <c r="J78" s="115">
        <v>4</v>
      </c>
      <c r="K78" s="116">
        <v>1.2461059190031152</v>
      </c>
    </row>
    <row r="79" spans="1:11" ht="14.1" customHeight="1" x14ac:dyDescent="0.2">
      <c r="A79" s="306">
        <v>94</v>
      </c>
      <c r="B79" s="307" t="s">
        <v>318</v>
      </c>
      <c r="C79" s="308"/>
      <c r="D79" s="113">
        <v>0.1917384284176534</v>
      </c>
      <c r="E79" s="115">
        <v>57</v>
      </c>
      <c r="F79" s="114">
        <v>48</v>
      </c>
      <c r="G79" s="114">
        <v>54</v>
      </c>
      <c r="H79" s="114">
        <v>102</v>
      </c>
      <c r="I79" s="140">
        <v>65</v>
      </c>
      <c r="J79" s="115">
        <v>-8</v>
      </c>
      <c r="K79" s="116">
        <v>-12.307692307692308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0.70976856835306779</v>
      </c>
      <c r="E81" s="143">
        <v>211</v>
      </c>
      <c r="F81" s="144">
        <v>206</v>
      </c>
      <c r="G81" s="144">
        <v>207</v>
      </c>
      <c r="H81" s="144">
        <v>201</v>
      </c>
      <c r="I81" s="145">
        <v>205</v>
      </c>
      <c r="J81" s="143">
        <v>6</v>
      </c>
      <c r="K81" s="146">
        <v>2.9268292682926829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5239</v>
      </c>
      <c r="E12" s="114">
        <v>5455</v>
      </c>
      <c r="F12" s="114">
        <v>5466</v>
      </c>
      <c r="G12" s="114">
        <v>5461</v>
      </c>
      <c r="H12" s="140">
        <v>5483</v>
      </c>
      <c r="I12" s="115">
        <v>-244</v>
      </c>
      <c r="J12" s="116">
        <v>-4.450118548240015</v>
      </c>
      <c r="K12"/>
      <c r="L12"/>
      <c r="M12"/>
      <c r="N12"/>
      <c r="O12"/>
      <c r="P12"/>
    </row>
    <row r="13" spans="1:16" s="110" customFormat="1" ht="14.45" customHeight="1" x14ac:dyDescent="0.2">
      <c r="A13" s="120" t="s">
        <v>105</v>
      </c>
      <c r="B13" s="119" t="s">
        <v>106</v>
      </c>
      <c r="C13" s="113">
        <v>37.049055163199085</v>
      </c>
      <c r="D13" s="115">
        <v>1941</v>
      </c>
      <c r="E13" s="114">
        <v>1987</v>
      </c>
      <c r="F13" s="114">
        <v>1985</v>
      </c>
      <c r="G13" s="114">
        <v>1967</v>
      </c>
      <c r="H13" s="140">
        <v>1963</v>
      </c>
      <c r="I13" s="115">
        <v>-22</v>
      </c>
      <c r="J13" s="116">
        <v>-1.1207335710646968</v>
      </c>
      <c r="K13"/>
      <c r="L13"/>
      <c r="M13"/>
      <c r="N13"/>
      <c r="O13"/>
      <c r="P13"/>
    </row>
    <row r="14" spans="1:16" s="110" customFormat="1" ht="14.45" customHeight="1" x14ac:dyDescent="0.2">
      <c r="A14" s="120"/>
      <c r="B14" s="119" t="s">
        <v>107</v>
      </c>
      <c r="C14" s="113">
        <v>62.950944836800915</v>
      </c>
      <c r="D14" s="115">
        <v>3298</v>
      </c>
      <c r="E14" s="114">
        <v>3468</v>
      </c>
      <c r="F14" s="114">
        <v>3481</v>
      </c>
      <c r="G14" s="114">
        <v>3494</v>
      </c>
      <c r="H14" s="140">
        <v>3520</v>
      </c>
      <c r="I14" s="115">
        <v>-222</v>
      </c>
      <c r="J14" s="116">
        <v>-6.3068181818181817</v>
      </c>
      <c r="K14"/>
      <c r="L14"/>
      <c r="M14"/>
      <c r="N14"/>
      <c r="O14"/>
      <c r="P14"/>
    </row>
    <row r="15" spans="1:16" s="110" customFormat="1" ht="14.45" customHeight="1" x14ac:dyDescent="0.2">
      <c r="A15" s="118" t="s">
        <v>105</v>
      </c>
      <c r="B15" s="121" t="s">
        <v>108</v>
      </c>
      <c r="C15" s="113">
        <v>10.84176369536171</v>
      </c>
      <c r="D15" s="115">
        <v>568</v>
      </c>
      <c r="E15" s="114">
        <v>607</v>
      </c>
      <c r="F15" s="114">
        <v>615</v>
      </c>
      <c r="G15" s="114">
        <v>641</v>
      </c>
      <c r="H15" s="140">
        <v>637</v>
      </c>
      <c r="I15" s="115">
        <v>-69</v>
      </c>
      <c r="J15" s="116">
        <v>-10.832025117739404</v>
      </c>
      <c r="K15"/>
      <c r="L15"/>
      <c r="M15"/>
      <c r="N15"/>
      <c r="O15"/>
      <c r="P15"/>
    </row>
    <row r="16" spans="1:16" s="110" customFormat="1" ht="14.45" customHeight="1" x14ac:dyDescent="0.2">
      <c r="A16" s="118"/>
      <c r="B16" s="121" t="s">
        <v>109</v>
      </c>
      <c r="C16" s="113">
        <v>48.616148119870203</v>
      </c>
      <c r="D16" s="115">
        <v>2547</v>
      </c>
      <c r="E16" s="114">
        <v>2678</v>
      </c>
      <c r="F16" s="114">
        <v>2703</v>
      </c>
      <c r="G16" s="114">
        <v>2681</v>
      </c>
      <c r="H16" s="140">
        <v>2720</v>
      </c>
      <c r="I16" s="115">
        <v>-173</v>
      </c>
      <c r="J16" s="116">
        <v>-6.3602941176470589</v>
      </c>
      <c r="K16"/>
      <c r="L16"/>
      <c r="M16"/>
      <c r="N16"/>
      <c r="O16"/>
      <c r="P16"/>
    </row>
    <row r="17" spans="1:16" s="110" customFormat="1" ht="14.45" customHeight="1" x14ac:dyDescent="0.2">
      <c r="A17" s="118"/>
      <c r="B17" s="121" t="s">
        <v>110</v>
      </c>
      <c r="C17" s="113">
        <v>22.637907997709487</v>
      </c>
      <c r="D17" s="115">
        <v>1186</v>
      </c>
      <c r="E17" s="114">
        <v>1204</v>
      </c>
      <c r="F17" s="114">
        <v>1190</v>
      </c>
      <c r="G17" s="114">
        <v>1180</v>
      </c>
      <c r="H17" s="140">
        <v>1166</v>
      </c>
      <c r="I17" s="115">
        <v>20</v>
      </c>
      <c r="J17" s="116">
        <v>1.7152658662092624</v>
      </c>
      <c r="K17"/>
      <c r="L17"/>
      <c r="M17"/>
      <c r="N17"/>
      <c r="O17"/>
      <c r="P17"/>
    </row>
    <row r="18" spans="1:16" s="110" customFormat="1" ht="14.45" customHeight="1" x14ac:dyDescent="0.2">
      <c r="A18" s="120"/>
      <c r="B18" s="121" t="s">
        <v>111</v>
      </c>
      <c r="C18" s="113">
        <v>17.9041801870586</v>
      </c>
      <c r="D18" s="115">
        <v>938</v>
      </c>
      <c r="E18" s="114">
        <v>966</v>
      </c>
      <c r="F18" s="114">
        <v>958</v>
      </c>
      <c r="G18" s="114">
        <v>959</v>
      </c>
      <c r="H18" s="140">
        <v>960</v>
      </c>
      <c r="I18" s="115">
        <v>-22</v>
      </c>
      <c r="J18" s="116">
        <v>-2.2916666666666665</v>
      </c>
      <c r="K18"/>
      <c r="L18"/>
      <c r="M18"/>
      <c r="N18"/>
      <c r="O18"/>
      <c r="P18"/>
    </row>
    <row r="19" spans="1:16" s="110" customFormat="1" ht="14.45" customHeight="1" x14ac:dyDescent="0.2">
      <c r="A19" s="120"/>
      <c r="B19" s="121" t="s">
        <v>112</v>
      </c>
      <c r="C19" s="113">
        <v>1.4888337468982631</v>
      </c>
      <c r="D19" s="115">
        <v>78</v>
      </c>
      <c r="E19" s="114">
        <v>84</v>
      </c>
      <c r="F19" s="114">
        <v>97</v>
      </c>
      <c r="G19" s="114">
        <v>87</v>
      </c>
      <c r="H19" s="140">
        <v>91</v>
      </c>
      <c r="I19" s="115">
        <v>-13</v>
      </c>
      <c r="J19" s="116">
        <v>-14.285714285714286</v>
      </c>
      <c r="K19"/>
      <c r="L19"/>
      <c r="M19"/>
      <c r="N19"/>
      <c r="O19"/>
      <c r="P19"/>
    </row>
    <row r="20" spans="1:16" s="110" customFormat="1" ht="14.45" customHeight="1" x14ac:dyDescent="0.2">
      <c r="A20" s="120" t="s">
        <v>113</v>
      </c>
      <c r="B20" s="119" t="s">
        <v>116</v>
      </c>
      <c r="C20" s="113">
        <v>88.681046001145262</v>
      </c>
      <c r="D20" s="115">
        <v>4646</v>
      </c>
      <c r="E20" s="114">
        <v>4859</v>
      </c>
      <c r="F20" s="114">
        <v>4872</v>
      </c>
      <c r="G20" s="114">
        <v>4860</v>
      </c>
      <c r="H20" s="140">
        <v>4882</v>
      </c>
      <c r="I20" s="115">
        <v>-236</v>
      </c>
      <c r="J20" s="116">
        <v>-4.8340843916427696</v>
      </c>
      <c r="K20"/>
      <c r="L20"/>
      <c r="M20"/>
      <c r="N20"/>
      <c r="O20"/>
      <c r="P20"/>
    </row>
    <row r="21" spans="1:16" s="110" customFormat="1" ht="14.45" customHeight="1" x14ac:dyDescent="0.2">
      <c r="A21" s="123"/>
      <c r="B21" s="124" t="s">
        <v>117</v>
      </c>
      <c r="C21" s="125">
        <v>11.089902653178088</v>
      </c>
      <c r="D21" s="143">
        <v>581</v>
      </c>
      <c r="E21" s="144">
        <v>585</v>
      </c>
      <c r="F21" s="144">
        <v>579</v>
      </c>
      <c r="G21" s="144">
        <v>587</v>
      </c>
      <c r="H21" s="145">
        <v>592</v>
      </c>
      <c r="I21" s="143">
        <v>-11</v>
      </c>
      <c r="J21" s="146">
        <v>-1.8581081081081081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5425</v>
      </c>
      <c r="E56" s="114">
        <v>5637</v>
      </c>
      <c r="F56" s="114">
        <v>5646</v>
      </c>
      <c r="G56" s="114">
        <v>5624</v>
      </c>
      <c r="H56" s="140">
        <v>5589</v>
      </c>
      <c r="I56" s="115">
        <v>-164</v>
      </c>
      <c r="J56" s="116">
        <v>-2.9343353014850599</v>
      </c>
      <c r="K56"/>
      <c r="L56"/>
      <c r="M56"/>
      <c r="N56"/>
      <c r="O56"/>
      <c r="P56"/>
    </row>
    <row r="57" spans="1:16" s="110" customFormat="1" ht="14.45" customHeight="1" x14ac:dyDescent="0.2">
      <c r="A57" s="120" t="s">
        <v>105</v>
      </c>
      <c r="B57" s="119" t="s">
        <v>106</v>
      </c>
      <c r="C57" s="113">
        <v>37.990783410138249</v>
      </c>
      <c r="D57" s="115">
        <v>2061</v>
      </c>
      <c r="E57" s="114">
        <v>2105</v>
      </c>
      <c r="F57" s="114">
        <v>2103</v>
      </c>
      <c r="G57" s="114">
        <v>2085</v>
      </c>
      <c r="H57" s="140">
        <v>2060</v>
      </c>
      <c r="I57" s="115">
        <v>1</v>
      </c>
      <c r="J57" s="116">
        <v>4.8543689320388349E-2</v>
      </c>
    </row>
    <row r="58" spans="1:16" s="110" customFormat="1" ht="14.45" customHeight="1" x14ac:dyDescent="0.2">
      <c r="A58" s="120"/>
      <c r="B58" s="119" t="s">
        <v>107</v>
      </c>
      <c r="C58" s="113">
        <v>62.009216589861751</v>
      </c>
      <c r="D58" s="115">
        <v>3364</v>
      </c>
      <c r="E58" s="114">
        <v>3532</v>
      </c>
      <c r="F58" s="114">
        <v>3543</v>
      </c>
      <c r="G58" s="114">
        <v>3539</v>
      </c>
      <c r="H58" s="140">
        <v>3529</v>
      </c>
      <c r="I58" s="115">
        <v>-165</v>
      </c>
      <c r="J58" s="116">
        <v>-4.6755454803060355</v>
      </c>
    </row>
    <row r="59" spans="1:16" s="110" customFormat="1" ht="14.45" customHeight="1" x14ac:dyDescent="0.2">
      <c r="A59" s="118" t="s">
        <v>105</v>
      </c>
      <c r="B59" s="121" t="s">
        <v>108</v>
      </c>
      <c r="C59" s="113">
        <v>11.59447004608295</v>
      </c>
      <c r="D59" s="115">
        <v>629</v>
      </c>
      <c r="E59" s="114">
        <v>673</v>
      </c>
      <c r="F59" s="114">
        <v>682</v>
      </c>
      <c r="G59" s="114">
        <v>707</v>
      </c>
      <c r="H59" s="140">
        <v>680</v>
      </c>
      <c r="I59" s="115">
        <v>-51</v>
      </c>
      <c r="J59" s="116">
        <v>-7.5</v>
      </c>
    </row>
    <row r="60" spans="1:16" s="110" customFormat="1" ht="14.45" customHeight="1" x14ac:dyDescent="0.2">
      <c r="A60" s="118"/>
      <c r="B60" s="121" t="s">
        <v>109</v>
      </c>
      <c r="C60" s="113">
        <v>47.723502304147466</v>
      </c>
      <c r="D60" s="115">
        <v>2589</v>
      </c>
      <c r="E60" s="114">
        <v>2698</v>
      </c>
      <c r="F60" s="114">
        <v>2725</v>
      </c>
      <c r="G60" s="114">
        <v>2686</v>
      </c>
      <c r="H60" s="140">
        <v>2692</v>
      </c>
      <c r="I60" s="115">
        <v>-103</v>
      </c>
      <c r="J60" s="116">
        <v>-3.8261515601783063</v>
      </c>
    </row>
    <row r="61" spans="1:16" s="110" customFormat="1" ht="14.45" customHeight="1" x14ac:dyDescent="0.2">
      <c r="A61" s="118"/>
      <c r="B61" s="121" t="s">
        <v>110</v>
      </c>
      <c r="C61" s="113">
        <v>22.211981566820278</v>
      </c>
      <c r="D61" s="115">
        <v>1205</v>
      </c>
      <c r="E61" s="114">
        <v>1234</v>
      </c>
      <c r="F61" s="114">
        <v>1215</v>
      </c>
      <c r="G61" s="114">
        <v>1210</v>
      </c>
      <c r="H61" s="140">
        <v>1214</v>
      </c>
      <c r="I61" s="115">
        <v>-9</v>
      </c>
      <c r="J61" s="116">
        <v>-0.74135090609555188</v>
      </c>
    </row>
    <row r="62" spans="1:16" s="110" customFormat="1" ht="14.45" customHeight="1" x14ac:dyDescent="0.2">
      <c r="A62" s="120"/>
      <c r="B62" s="121" t="s">
        <v>111</v>
      </c>
      <c r="C62" s="113">
        <v>18.47004608294931</v>
      </c>
      <c r="D62" s="115">
        <v>1002</v>
      </c>
      <c r="E62" s="114">
        <v>1032</v>
      </c>
      <c r="F62" s="114">
        <v>1024</v>
      </c>
      <c r="G62" s="114">
        <v>1021</v>
      </c>
      <c r="H62" s="140">
        <v>1003</v>
      </c>
      <c r="I62" s="115">
        <v>-1</v>
      </c>
      <c r="J62" s="116">
        <v>-9.970089730807577E-2</v>
      </c>
    </row>
    <row r="63" spans="1:16" s="110" customFormat="1" ht="14.45" customHeight="1" x14ac:dyDescent="0.2">
      <c r="A63" s="120"/>
      <c r="B63" s="121" t="s">
        <v>112</v>
      </c>
      <c r="C63" s="113">
        <v>1.5852534562211982</v>
      </c>
      <c r="D63" s="115">
        <v>86</v>
      </c>
      <c r="E63" s="114">
        <v>97</v>
      </c>
      <c r="F63" s="114">
        <v>105</v>
      </c>
      <c r="G63" s="114">
        <v>91</v>
      </c>
      <c r="H63" s="140">
        <v>83</v>
      </c>
      <c r="I63" s="115">
        <v>3</v>
      </c>
      <c r="J63" s="116">
        <v>3.6144578313253013</v>
      </c>
    </row>
    <row r="64" spans="1:16" s="110" customFormat="1" ht="14.45" customHeight="1" x14ac:dyDescent="0.2">
      <c r="A64" s="120" t="s">
        <v>113</v>
      </c>
      <c r="B64" s="119" t="s">
        <v>116</v>
      </c>
      <c r="C64" s="113">
        <v>92.073732718894007</v>
      </c>
      <c r="D64" s="115">
        <v>4995</v>
      </c>
      <c r="E64" s="114">
        <v>5231</v>
      </c>
      <c r="F64" s="114">
        <v>5242</v>
      </c>
      <c r="G64" s="114">
        <v>5225</v>
      </c>
      <c r="H64" s="140">
        <v>5186</v>
      </c>
      <c r="I64" s="115">
        <v>-191</v>
      </c>
      <c r="J64" s="116">
        <v>-3.6829926725800233</v>
      </c>
    </row>
    <row r="65" spans="1:10" s="110" customFormat="1" ht="14.45" customHeight="1" x14ac:dyDescent="0.2">
      <c r="A65" s="123"/>
      <c r="B65" s="124" t="s">
        <v>117</v>
      </c>
      <c r="C65" s="125">
        <v>7.7603686635944698</v>
      </c>
      <c r="D65" s="143">
        <v>421</v>
      </c>
      <c r="E65" s="144">
        <v>397</v>
      </c>
      <c r="F65" s="144">
        <v>392</v>
      </c>
      <c r="G65" s="144">
        <v>388</v>
      </c>
      <c r="H65" s="145">
        <v>396</v>
      </c>
      <c r="I65" s="143">
        <v>25</v>
      </c>
      <c r="J65" s="146">
        <v>6.3131313131313131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5239</v>
      </c>
      <c r="G11" s="114">
        <v>5455</v>
      </c>
      <c r="H11" s="114">
        <v>5466</v>
      </c>
      <c r="I11" s="114">
        <v>5461</v>
      </c>
      <c r="J11" s="140">
        <v>5483</v>
      </c>
      <c r="K11" s="114">
        <v>-244</v>
      </c>
      <c r="L11" s="116">
        <v>-4.450118548240015</v>
      </c>
    </row>
    <row r="12" spans="1:17" s="110" customFormat="1" ht="24" customHeight="1" x14ac:dyDescent="0.2">
      <c r="A12" s="604" t="s">
        <v>185</v>
      </c>
      <c r="B12" s="605"/>
      <c r="C12" s="605"/>
      <c r="D12" s="606"/>
      <c r="E12" s="113">
        <v>37.049055163199085</v>
      </c>
      <c r="F12" s="115">
        <v>1941</v>
      </c>
      <c r="G12" s="114">
        <v>1987</v>
      </c>
      <c r="H12" s="114">
        <v>1985</v>
      </c>
      <c r="I12" s="114">
        <v>1967</v>
      </c>
      <c r="J12" s="140">
        <v>1963</v>
      </c>
      <c r="K12" s="114">
        <v>-22</v>
      </c>
      <c r="L12" s="116">
        <v>-1.1207335710646968</v>
      </c>
    </row>
    <row r="13" spans="1:17" s="110" customFormat="1" ht="15" customHeight="1" x14ac:dyDescent="0.2">
      <c r="A13" s="120"/>
      <c r="B13" s="612" t="s">
        <v>107</v>
      </c>
      <c r="C13" s="612"/>
      <c r="E13" s="113">
        <v>62.950944836800915</v>
      </c>
      <c r="F13" s="115">
        <v>3298</v>
      </c>
      <c r="G13" s="114">
        <v>3468</v>
      </c>
      <c r="H13" s="114">
        <v>3481</v>
      </c>
      <c r="I13" s="114">
        <v>3494</v>
      </c>
      <c r="J13" s="140">
        <v>3520</v>
      </c>
      <c r="K13" s="114">
        <v>-222</v>
      </c>
      <c r="L13" s="116">
        <v>-6.3068181818181817</v>
      </c>
    </row>
    <row r="14" spans="1:17" s="110" customFormat="1" ht="22.5" customHeight="1" x14ac:dyDescent="0.2">
      <c r="A14" s="604" t="s">
        <v>186</v>
      </c>
      <c r="B14" s="605"/>
      <c r="C14" s="605"/>
      <c r="D14" s="606"/>
      <c r="E14" s="113">
        <v>10.84176369536171</v>
      </c>
      <c r="F14" s="115">
        <v>568</v>
      </c>
      <c r="G14" s="114">
        <v>607</v>
      </c>
      <c r="H14" s="114">
        <v>615</v>
      </c>
      <c r="I14" s="114">
        <v>641</v>
      </c>
      <c r="J14" s="140">
        <v>637</v>
      </c>
      <c r="K14" s="114">
        <v>-69</v>
      </c>
      <c r="L14" s="116">
        <v>-10.832025117739404</v>
      </c>
    </row>
    <row r="15" spans="1:17" s="110" customFormat="1" ht="15" customHeight="1" x14ac:dyDescent="0.2">
      <c r="A15" s="120"/>
      <c r="B15" s="119"/>
      <c r="C15" s="258" t="s">
        <v>106</v>
      </c>
      <c r="E15" s="113">
        <v>45.070422535211264</v>
      </c>
      <c r="F15" s="115">
        <v>256</v>
      </c>
      <c r="G15" s="114">
        <v>251</v>
      </c>
      <c r="H15" s="114">
        <v>258</v>
      </c>
      <c r="I15" s="114">
        <v>258</v>
      </c>
      <c r="J15" s="140">
        <v>264</v>
      </c>
      <c r="K15" s="114">
        <v>-8</v>
      </c>
      <c r="L15" s="116">
        <v>-3.0303030303030303</v>
      </c>
    </row>
    <row r="16" spans="1:17" s="110" customFormat="1" ht="15" customHeight="1" x14ac:dyDescent="0.2">
      <c r="A16" s="120"/>
      <c r="B16" s="119"/>
      <c r="C16" s="258" t="s">
        <v>107</v>
      </c>
      <c r="E16" s="113">
        <v>54.929577464788736</v>
      </c>
      <c r="F16" s="115">
        <v>312</v>
      </c>
      <c r="G16" s="114">
        <v>356</v>
      </c>
      <c r="H16" s="114">
        <v>357</v>
      </c>
      <c r="I16" s="114">
        <v>383</v>
      </c>
      <c r="J16" s="140">
        <v>373</v>
      </c>
      <c r="K16" s="114">
        <v>-61</v>
      </c>
      <c r="L16" s="116">
        <v>-16.353887399463808</v>
      </c>
    </row>
    <row r="17" spans="1:12" s="110" customFormat="1" ht="15" customHeight="1" x14ac:dyDescent="0.2">
      <c r="A17" s="120"/>
      <c r="B17" s="121" t="s">
        <v>109</v>
      </c>
      <c r="C17" s="258"/>
      <c r="E17" s="113">
        <v>48.616148119870203</v>
      </c>
      <c r="F17" s="115">
        <v>2547</v>
      </c>
      <c r="G17" s="114">
        <v>2678</v>
      </c>
      <c r="H17" s="114">
        <v>2703</v>
      </c>
      <c r="I17" s="114">
        <v>2681</v>
      </c>
      <c r="J17" s="140">
        <v>2720</v>
      </c>
      <c r="K17" s="114">
        <v>-173</v>
      </c>
      <c r="L17" s="116">
        <v>-6.3602941176470589</v>
      </c>
    </row>
    <row r="18" spans="1:12" s="110" customFormat="1" ht="15" customHeight="1" x14ac:dyDescent="0.2">
      <c r="A18" s="120"/>
      <c r="B18" s="119"/>
      <c r="C18" s="258" t="s">
        <v>106</v>
      </c>
      <c r="E18" s="113">
        <v>34.393404004711428</v>
      </c>
      <c r="F18" s="115">
        <v>876</v>
      </c>
      <c r="G18" s="114">
        <v>909</v>
      </c>
      <c r="H18" s="114">
        <v>918</v>
      </c>
      <c r="I18" s="114">
        <v>897</v>
      </c>
      <c r="J18" s="140">
        <v>895</v>
      </c>
      <c r="K18" s="114">
        <v>-19</v>
      </c>
      <c r="L18" s="116">
        <v>-2.1229050279329611</v>
      </c>
    </row>
    <row r="19" spans="1:12" s="110" customFormat="1" ht="15" customHeight="1" x14ac:dyDescent="0.2">
      <c r="A19" s="120"/>
      <c r="B19" s="119"/>
      <c r="C19" s="258" t="s">
        <v>107</v>
      </c>
      <c r="E19" s="113">
        <v>65.606595995288572</v>
      </c>
      <c r="F19" s="115">
        <v>1671</v>
      </c>
      <c r="G19" s="114">
        <v>1769</v>
      </c>
      <c r="H19" s="114">
        <v>1785</v>
      </c>
      <c r="I19" s="114">
        <v>1784</v>
      </c>
      <c r="J19" s="140">
        <v>1825</v>
      </c>
      <c r="K19" s="114">
        <v>-154</v>
      </c>
      <c r="L19" s="116">
        <v>-8.4383561643835616</v>
      </c>
    </row>
    <row r="20" spans="1:12" s="110" customFormat="1" ht="15" customHeight="1" x14ac:dyDescent="0.2">
      <c r="A20" s="120"/>
      <c r="B20" s="121" t="s">
        <v>110</v>
      </c>
      <c r="C20" s="258"/>
      <c r="E20" s="113">
        <v>22.637907997709487</v>
      </c>
      <c r="F20" s="115">
        <v>1186</v>
      </c>
      <c r="G20" s="114">
        <v>1204</v>
      </c>
      <c r="H20" s="114">
        <v>1190</v>
      </c>
      <c r="I20" s="114">
        <v>1180</v>
      </c>
      <c r="J20" s="140">
        <v>1166</v>
      </c>
      <c r="K20" s="114">
        <v>20</v>
      </c>
      <c r="L20" s="116">
        <v>1.7152658662092624</v>
      </c>
    </row>
    <row r="21" spans="1:12" s="110" customFormat="1" ht="15" customHeight="1" x14ac:dyDescent="0.2">
      <c r="A21" s="120"/>
      <c r="B21" s="119"/>
      <c r="C21" s="258" t="s">
        <v>106</v>
      </c>
      <c r="E21" s="113">
        <v>29.342327150084316</v>
      </c>
      <c r="F21" s="115">
        <v>348</v>
      </c>
      <c r="G21" s="114">
        <v>343</v>
      </c>
      <c r="H21" s="114">
        <v>328</v>
      </c>
      <c r="I21" s="114">
        <v>339</v>
      </c>
      <c r="J21" s="140">
        <v>333</v>
      </c>
      <c r="K21" s="114">
        <v>15</v>
      </c>
      <c r="L21" s="116">
        <v>4.5045045045045047</v>
      </c>
    </row>
    <row r="22" spans="1:12" s="110" customFormat="1" ht="15" customHeight="1" x14ac:dyDescent="0.2">
      <c r="A22" s="120"/>
      <c r="B22" s="119"/>
      <c r="C22" s="258" t="s">
        <v>107</v>
      </c>
      <c r="E22" s="113">
        <v>70.657672849915684</v>
      </c>
      <c r="F22" s="115">
        <v>838</v>
      </c>
      <c r="G22" s="114">
        <v>861</v>
      </c>
      <c r="H22" s="114">
        <v>862</v>
      </c>
      <c r="I22" s="114">
        <v>841</v>
      </c>
      <c r="J22" s="140">
        <v>833</v>
      </c>
      <c r="K22" s="114">
        <v>5</v>
      </c>
      <c r="L22" s="116">
        <v>0.60024009603841533</v>
      </c>
    </row>
    <row r="23" spans="1:12" s="110" customFormat="1" ht="15" customHeight="1" x14ac:dyDescent="0.2">
      <c r="A23" s="120"/>
      <c r="B23" s="121" t="s">
        <v>111</v>
      </c>
      <c r="C23" s="258"/>
      <c r="E23" s="113">
        <v>17.9041801870586</v>
      </c>
      <c r="F23" s="115">
        <v>938</v>
      </c>
      <c r="G23" s="114">
        <v>966</v>
      </c>
      <c r="H23" s="114">
        <v>958</v>
      </c>
      <c r="I23" s="114">
        <v>959</v>
      </c>
      <c r="J23" s="140">
        <v>960</v>
      </c>
      <c r="K23" s="114">
        <v>-22</v>
      </c>
      <c r="L23" s="116">
        <v>-2.2916666666666665</v>
      </c>
    </row>
    <row r="24" spans="1:12" s="110" customFormat="1" ht="15" customHeight="1" x14ac:dyDescent="0.2">
      <c r="A24" s="120"/>
      <c r="B24" s="119"/>
      <c r="C24" s="258" t="s">
        <v>106</v>
      </c>
      <c r="E24" s="113">
        <v>49.147121535181235</v>
      </c>
      <c r="F24" s="115">
        <v>461</v>
      </c>
      <c r="G24" s="114">
        <v>484</v>
      </c>
      <c r="H24" s="114">
        <v>481</v>
      </c>
      <c r="I24" s="114">
        <v>473</v>
      </c>
      <c r="J24" s="140">
        <v>471</v>
      </c>
      <c r="K24" s="114">
        <v>-10</v>
      </c>
      <c r="L24" s="116">
        <v>-2.1231422505307855</v>
      </c>
    </row>
    <row r="25" spans="1:12" s="110" customFormat="1" ht="15" customHeight="1" x14ac:dyDescent="0.2">
      <c r="A25" s="120"/>
      <c r="B25" s="119"/>
      <c r="C25" s="258" t="s">
        <v>107</v>
      </c>
      <c r="E25" s="113">
        <v>50.852878464818765</v>
      </c>
      <c r="F25" s="115">
        <v>477</v>
      </c>
      <c r="G25" s="114">
        <v>482</v>
      </c>
      <c r="H25" s="114">
        <v>477</v>
      </c>
      <c r="I25" s="114">
        <v>486</v>
      </c>
      <c r="J25" s="140">
        <v>489</v>
      </c>
      <c r="K25" s="114">
        <v>-12</v>
      </c>
      <c r="L25" s="116">
        <v>-2.4539877300613497</v>
      </c>
    </row>
    <row r="26" spans="1:12" s="110" customFormat="1" ht="15" customHeight="1" x14ac:dyDescent="0.2">
      <c r="A26" s="120"/>
      <c r="C26" s="121" t="s">
        <v>187</v>
      </c>
      <c r="D26" s="110" t="s">
        <v>188</v>
      </c>
      <c r="E26" s="113">
        <v>1.4888337468982631</v>
      </c>
      <c r="F26" s="115">
        <v>78</v>
      </c>
      <c r="G26" s="114">
        <v>84</v>
      </c>
      <c r="H26" s="114">
        <v>97</v>
      </c>
      <c r="I26" s="114">
        <v>87</v>
      </c>
      <c r="J26" s="140">
        <v>91</v>
      </c>
      <c r="K26" s="114">
        <v>-13</v>
      </c>
      <c r="L26" s="116">
        <v>-14.285714285714286</v>
      </c>
    </row>
    <row r="27" spans="1:12" s="110" customFormat="1" ht="15" customHeight="1" x14ac:dyDescent="0.2">
      <c r="A27" s="120"/>
      <c r="B27" s="119"/>
      <c r="D27" s="259" t="s">
        <v>106</v>
      </c>
      <c r="E27" s="113">
        <v>41.025641025641029</v>
      </c>
      <c r="F27" s="115">
        <v>32</v>
      </c>
      <c r="G27" s="114">
        <v>38</v>
      </c>
      <c r="H27" s="114">
        <v>43</v>
      </c>
      <c r="I27" s="114">
        <v>41</v>
      </c>
      <c r="J27" s="140">
        <v>41</v>
      </c>
      <c r="K27" s="114">
        <v>-9</v>
      </c>
      <c r="L27" s="116">
        <v>-21.951219512195124</v>
      </c>
    </row>
    <row r="28" spans="1:12" s="110" customFormat="1" ht="15" customHeight="1" x14ac:dyDescent="0.2">
      <c r="A28" s="120"/>
      <c r="B28" s="119"/>
      <c r="D28" s="259" t="s">
        <v>107</v>
      </c>
      <c r="E28" s="113">
        <v>58.974358974358971</v>
      </c>
      <c r="F28" s="115">
        <v>46</v>
      </c>
      <c r="G28" s="114">
        <v>46</v>
      </c>
      <c r="H28" s="114">
        <v>54</v>
      </c>
      <c r="I28" s="114">
        <v>46</v>
      </c>
      <c r="J28" s="140">
        <v>50</v>
      </c>
      <c r="K28" s="114">
        <v>-4</v>
      </c>
      <c r="L28" s="116">
        <v>-8</v>
      </c>
    </row>
    <row r="29" spans="1:12" s="110" customFormat="1" ht="24" customHeight="1" x14ac:dyDescent="0.2">
      <c r="A29" s="604" t="s">
        <v>189</v>
      </c>
      <c r="B29" s="605"/>
      <c r="C29" s="605"/>
      <c r="D29" s="606"/>
      <c r="E29" s="113">
        <v>88.681046001145262</v>
      </c>
      <c r="F29" s="115">
        <v>4646</v>
      </c>
      <c r="G29" s="114">
        <v>4859</v>
      </c>
      <c r="H29" s="114">
        <v>4872</v>
      </c>
      <c r="I29" s="114">
        <v>4860</v>
      </c>
      <c r="J29" s="140">
        <v>4882</v>
      </c>
      <c r="K29" s="114">
        <v>-236</v>
      </c>
      <c r="L29" s="116">
        <v>-4.8340843916427696</v>
      </c>
    </row>
    <row r="30" spans="1:12" s="110" customFormat="1" ht="15" customHeight="1" x14ac:dyDescent="0.2">
      <c r="A30" s="120"/>
      <c r="B30" s="119"/>
      <c r="C30" s="258" t="s">
        <v>106</v>
      </c>
      <c r="E30" s="113">
        <v>36.547567800258285</v>
      </c>
      <c r="F30" s="115">
        <v>1698</v>
      </c>
      <c r="G30" s="114">
        <v>1748</v>
      </c>
      <c r="H30" s="114">
        <v>1739</v>
      </c>
      <c r="I30" s="114">
        <v>1729</v>
      </c>
      <c r="J30" s="140">
        <v>1732</v>
      </c>
      <c r="K30" s="114">
        <v>-34</v>
      </c>
      <c r="L30" s="116">
        <v>-1.9630484988452657</v>
      </c>
    </row>
    <row r="31" spans="1:12" s="110" customFormat="1" ht="15" customHeight="1" x14ac:dyDescent="0.2">
      <c r="A31" s="120"/>
      <c r="B31" s="119"/>
      <c r="C31" s="258" t="s">
        <v>107</v>
      </c>
      <c r="E31" s="113">
        <v>63.452432199741715</v>
      </c>
      <c r="F31" s="115">
        <v>2948</v>
      </c>
      <c r="G31" s="114">
        <v>3111</v>
      </c>
      <c r="H31" s="114">
        <v>3133</v>
      </c>
      <c r="I31" s="114">
        <v>3131</v>
      </c>
      <c r="J31" s="140">
        <v>3150</v>
      </c>
      <c r="K31" s="114">
        <v>-202</v>
      </c>
      <c r="L31" s="116">
        <v>-6.412698412698413</v>
      </c>
    </row>
    <row r="32" spans="1:12" s="110" customFormat="1" ht="15" customHeight="1" x14ac:dyDescent="0.2">
      <c r="A32" s="120"/>
      <c r="B32" s="119" t="s">
        <v>117</v>
      </c>
      <c r="C32" s="258"/>
      <c r="E32" s="113">
        <v>11.089902653178088</v>
      </c>
      <c r="F32" s="114">
        <v>581</v>
      </c>
      <c r="G32" s="114">
        <v>585</v>
      </c>
      <c r="H32" s="114">
        <v>579</v>
      </c>
      <c r="I32" s="114">
        <v>587</v>
      </c>
      <c r="J32" s="140">
        <v>592</v>
      </c>
      <c r="K32" s="114">
        <v>-11</v>
      </c>
      <c r="L32" s="116">
        <v>-1.8581081081081081</v>
      </c>
    </row>
    <row r="33" spans="1:12" s="110" customFormat="1" ht="15" customHeight="1" x14ac:dyDescent="0.2">
      <c r="A33" s="120"/>
      <c r="B33" s="119"/>
      <c r="C33" s="258" t="s">
        <v>106</v>
      </c>
      <c r="E33" s="113">
        <v>40.963855421686745</v>
      </c>
      <c r="F33" s="114">
        <v>238</v>
      </c>
      <c r="G33" s="114">
        <v>235</v>
      </c>
      <c r="H33" s="114">
        <v>240</v>
      </c>
      <c r="I33" s="114">
        <v>234</v>
      </c>
      <c r="J33" s="140">
        <v>229</v>
      </c>
      <c r="K33" s="114">
        <v>9</v>
      </c>
      <c r="L33" s="116">
        <v>3.9301310043668121</v>
      </c>
    </row>
    <row r="34" spans="1:12" s="110" customFormat="1" ht="15" customHeight="1" x14ac:dyDescent="0.2">
      <c r="A34" s="120"/>
      <c r="B34" s="119"/>
      <c r="C34" s="258" t="s">
        <v>107</v>
      </c>
      <c r="E34" s="113">
        <v>59.036144578313255</v>
      </c>
      <c r="F34" s="114">
        <v>343</v>
      </c>
      <c r="G34" s="114">
        <v>350</v>
      </c>
      <c r="H34" s="114">
        <v>339</v>
      </c>
      <c r="I34" s="114">
        <v>353</v>
      </c>
      <c r="J34" s="140">
        <v>363</v>
      </c>
      <c r="K34" s="114">
        <v>-20</v>
      </c>
      <c r="L34" s="116">
        <v>-5.5096418732782366</v>
      </c>
    </row>
    <row r="35" spans="1:12" s="110" customFormat="1" ht="24" customHeight="1" x14ac:dyDescent="0.2">
      <c r="A35" s="604" t="s">
        <v>192</v>
      </c>
      <c r="B35" s="605"/>
      <c r="C35" s="605"/>
      <c r="D35" s="606"/>
      <c r="E35" s="113">
        <v>15.518228669593434</v>
      </c>
      <c r="F35" s="114">
        <v>813</v>
      </c>
      <c r="G35" s="114">
        <v>836</v>
      </c>
      <c r="H35" s="114">
        <v>837</v>
      </c>
      <c r="I35" s="114">
        <v>862</v>
      </c>
      <c r="J35" s="114">
        <v>854</v>
      </c>
      <c r="K35" s="318">
        <v>-41</v>
      </c>
      <c r="L35" s="319">
        <v>-4.8009367681498825</v>
      </c>
    </row>
    <row r="36" spans="1:12" s="110" customFormat="1" ht="15" customHeight="1" x14ac:dyDescent="0.2">
      <c r="A36" s="120"/>
      <c r="B36" s="119"/>
      <c r="C36" s="258" t="s">
        <v>106</v>
      </c>
      <c r="E36" s="113">
        <v>33.579335793357934</v>
      </c>
      <c r="F36" s="114">
        <v>273</v>
      </c>
      <c r="G36" s="114">
        <v>265</v>
      </c>
      <c r="H36" s="114">
        <v>277</v>
      </c>
      <c r="I36" s="114">
        <v>288</v>
      </c>
      <c r="J36" s="114">
        <v>278</v>
      </c>
      <c r="K36" s="318">
        <v>-5</v>
      </c>
      <c r="L36" s="116">
        <v>-1.7985611510791366</v>
      </c>
    </row>
    <row r="37" spans="1:12" s="110" customFormat="1" ht="15" customHeight="1" x14ac:dyDescent="0.2">
      <c r="A37" s="120"/>
      <c r="B37" s="119"/>
      <c r="C37" s="258" t="s">
        <v>107</v>
      </c>
      <c r="E37" s="113">
        <v>66.420664206642073</v>
      </c>
      <c r="F37" s="114">
        <v>540</v>
      </c>
      <c r="G37" s="114">
        <v>571</v>
      </c>
      <c r="H37" s="114">
        <v>560</v>
      </c>
      <c r="I37" s="114">
        <v>574</v>
      </c>
      <c r="J37" s="140">
        <v>576</v>
      </c>
      <c r="K37" s="114">
        <v>-36</v>
      </c>
      <c r="L37" s="116">
        <v>-6.25</v>
      </c>
    </row>
    <row r="38" spans="1:12" s="110" customFormat="1" ht="15" customHeight="1" x14ac:dyDescent="0.2">
      <c r="A38" s="120"/>
      <c r="B38" s="119" t="s">
        <v>328</v>
      </c>
      <c r="C38" s="258"/>
      <c r="E38" s="113">
        <v>64.955144111471654</v>
      </c>
      <c r="F38" s="114">
        <v>3403</v>
      </c>
      <c r="G38" s="114">
        <v>3522</v>
      </c>
      <c r="H38" s="114">
        <v>3527</v>
      </c>
      <c r="I38" s="114">
        <v>3482</v>
      </c>
      <c r="J38" s="140">
        <v>3477</v>
      </c>
      <c r="K38" s="114">
        <v>-74</v>
      </c>
      <c r="L38" s="116">
        <v>-2.1282714984181768</v>
      </c>
    </row>
    <row r="39" spans="1:12" s="110" customFormat="1" ht="15" customHeight="1" x14ac:dyDescent="0.2">
      <c r="A39" s="120"/>
      <c r="B39" s="119"/>
      <c r="C39" s="258" t="s">
        <v>106</v>
      </c>
      <c r="E39" s="113">
        <v>39.230091096091684</v>
      </c>
      <c r="F39" s="115">
        <v>1335</v>
      </c>
      <c r="G39" s="114">
        <v>1369</v>
      </c>
      <c r="H39" s="114">
        <v>1354</v>
      </c>
      <c r="I39" s="114">
        <v>1323</v>
      </c>
      <c r="J39" s="140">
        <v>1318</v>
      </c>
      <c r="K39" s="114">
        <v>17</v>
      </c>
      <c r="L39" s="116">
        <v>1.2898330804248861</v>
      </c>
    </row>
    <row r="40" spans="1:12" s="110" customFormat="1" ht="15" customHeight="1" x14ac:dyDescent="0.2">
      <c r="A40" s="120"/>
      <c r="B40" s="119"/>
      <c r="C40" s="258" t="s">
        <v>107</v>
      </c>
      <c r="E40" s="113">
        <v>60.769908903908316</v>
      </c>
      <c r="F40" s="115">
        <v>2068</v>
      </c>
      <c r="G40" s="114">
        <v>2153</v>
      </c>
      <c r="H40" s="114">
        <v>2173</v>
      </c>
      <c r="I40" s="114">
        <v>2159</v>
      </c>
      <c r="J40" s="140">
        <v>2159</v>
      </c>
      <c r="K40" s="114">
        <v>-91</v>
      </c>
      <c r="L40" s="116">
        <v>-4.2149143121815653</v>
      </c>
    </row>
    <row r="41" spans="1:12" s="110" customFormat="1" ht="15" customHeight="1" x14ac:dyDescent="0.2">
      <c r="A41" s="120"/>
      <c r="B41" s="320" t="s">
        <v>516</v>
      </c>
      <c r="C41" s="258"/>
      <c r="E41" s="113">
        <v>4.7146401985111659</v>
      </c>
      <c r="F41" s="115">
        <v>247</v>
      </c>
      <c r="G41" s="114">
        <v>271</v>
      </c>
      <c r="H41" s="114">
        <v>269</v>
      </c>
      <c r="I41" s="114">
        <v>268</v>
      </c>
      <c r="J41" s="140">
        <v>272</v>
      </c>
      <c r="K41" s="114">
        <v>-25</v>
      </c>
      <c r="L41" s="116">
        <v>-9.1911764705882355</v>
      </c>
    </row>
    <row r="42" spans="1:12" s="110" customFormat="1" ht="15" customHeight="1" x14ac:dyDescent="0.2">
      <c r="A42" s="120"/>
      <c r="B42" s="119"/>
      <c r="C42" s="268" t="s">
        <v>106</v>
      </c>
      <c r="D42" s="182"/>
      <c r="E42" s="113">
        <v>48.987854251012145</v>
      </c>
      <c r="F42" s="115">
        <v>121</v>
      </c>
      <c r="G42" s="114">
        <v>128</v>
      </c>
      <c r="H42" s="114">
        <v>119</v>
      </c>
      <c r="I42" s="114">
        <v>125</v>
      </c>
      <c r="J42" s="140">
        <v>134</v>
      </c>
      <c r="K42" s="114">
        <v>-13</v>
      </c>
      <c r="L42" s="116">
        <v>-9.7014925373134329</v>
      </c>
    </row>
    <row r="43" spans="1:12" s="110" customFormat="1" ht="15" customHeight="1" x14ac:dyDescent="0.2">
      <c r="A43" s="120"/>
      <c r="B43" s="119"/>
      <c r="C43" s="268" t="s">
        <v>107</v>
      </c>
      <c r="D43" s="182"/>
      <c r="E43" s="113">
        <v>51.012145748987855</v>
      </c>
      <c r="F43" s="115">
        <v>126</v>
      </c>
      <c r="G43" s="114">
        <v>143</v>
      </c>
      <c r="H43" s="114">
        <v>150</v>
      </c>
      <c r="I43" s="114">
        <v>143</v>
      </c>
      <c r="J43" s="140">
        <v>138</v>
      </c>
      <c r="K43" s="114">
        <v>-12</v>
      </c>
      <c r="L43" s="116">
        <v>-8.695652173913043</v>
      </c>
    </row>
    <row r="44" spans="1:12" s="110" customFormat="1" ht="15" customHeight="1" x14ac:dyDescent="0.2">
      <c r="A44" s="120"/>
      <c r="B44" s="119" t="s">
        <v>205</v>
      </c>
      <c r="C44" s="268"/>
      <c r="D44" s="182"/>
      <c r="E44" s="113">
        <v>14.811987020423745</v>
      </c>
      <c r="F44" s="115">
        <v>776</v>
      </c>
      <c r="G44" s="114">
        <v>826</v>
      </c>
      <c r="H44" s="114">
        <v>833</v>
      </c>
      <c r="I44" s="114">
        <v>849</v>
      </c>
      <c r="J44" s="140">
        <v>880</v>
      </c>
      <c r="K44" s="114">
        <v>-104</v>
      </c>
      <c r="L44" s="116">
        <v>-11.818181818181818</v>
      </c>
    </row>
    <row r="45" spans="1:12" s="110" customFormat="1" ht="15" customHeight="1" x14ac:dyDescent="0.2">
      <c r="A45" s="120"/>
      <c r="B45" s="119"/>
      <c r="C45" s="268" t="s">
        <v>106</v>
      </c>
      <c r="D45" s="182"/>
      <c r="E45" s="113">
        <v>27.319587628865978</v>
      </c>
      <c r="F45" s="115">
        <v>212</v>
      </c>
      <c r="G45" s="114">
        <v>225</v>
      </c>
      <c r="H45" s="114">
        <v>235</v>
      </c>
      <c r="I45" s="114">
        <v>231</v>
      </c>
      <c r="J45" s="140">
        <v>233</v>
      </c>
      <c r="K45" s="114">
        <v>-21</v>
      </c>
      <c r="L45" s="116">
        <v>-9.0128755364806867</v>
      </c>
    </row>
    <row r="46" spans="1:12" s="110" customFormat="1" ht="15" customHeight="1" x14ac:dyDescent="0.2">
      <c r="A46" s="123"/>
      <c r="B46" s="124"/>
      <c r="C46" s="260" t="s">
        <v>107</v>
      </c>
      <c r="D46" s="261"/>
      <c r="E46" s="125">
        <v>72.680412371134025</v>
      </c>
      <c r="F46" s="143">
        <v>564</v>
      </c>
      <c r="G46" s="144">
        <v>601</v>
      </c>
      <c r="H46" s="144">
        <v>598</v>
      </c>
      <c r="I46" s="144">
        <v>618</v>
      </c>
      <c r="J46" s="145">
        <v>647</v>
      </c>
      <c r="K46" s="144">
        <v>-83</v>
      </c>
      <c r="L46" s="146">
        <v>-12.828438948995363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5239</v>
      </c>
      <c r="E11" s="114">
        <v>5455</v>
      </c>
      <c r="F11" s="114">
        <v>5466</v>
      </c>
      <c r="G11" s="114">
        <v>5461</v>
      </c>
      <c r="H11" s="140">
        <v>5483</v>
      </c>
      <c r="I11" s="115">
        <v>-244</v>
      </c>
      <c r="J11" s="116">
        <v>-4.450118548240015</v>
      </c>
    </row>
    <row r="12" spans="1:15" s="110" customFormat="1" ht="24.95" customHeight="1" x14ac:dyDescent="0.2">
      <c r="A12" s="193" t="s">
        <v>132</v>
      </c>
      <c r="B12" s="194" t="s">
        <v>133</v>
      </c>
      <c r="C12" s="113">
        <v>1.5651841954571484</v>
      </c>
      <c r="D12" s="115">
        <v>82</v>
      </c>
      <c r="E12" s="114">
        <v>90</v>
      </c>
      <c r="F12" s="114">
        <v>83</v>
      </c>
      <c r="G12" s="114">
        <v>78</v>
      </c>
      <c r="H12" s="140">
        <v>72</v>
      </c>
      <c r="I12" s="115">
        <v>10</v>
      </c>
      <c r="J12" s="116">
        <v>13.888888888888889</v>
      </c>
    </row>
    <row r="13" spans="1:15" s="110" customFormat="1" ht="24.95" customHeight="1" x14ac:dyDescent="0.2">
      <c r="A13" s="193" t="s">
        <v>134</v>
      </c>
      <c r="B13" s="199" t="s">
        <v>214</v>
      </c>
      <c r="C13" s="113">
        <v>0.78259209772857419</v>
      </c>
      <c r="D13" s="115">
        <v>41</v>
      </c>
      <c r="E13" s="114">
        <v>41</v>
      </c>
      <c r="F13" s="114">
        <v>37</v>
      </c>
      <c r="G13" s="114">
        <v>42</v>
      </c>
      <c r="H13" s="140">
        <v>40</v>
      </c>
      <c r="I13" s="115">
        <v>1</v>
      </c>
      <c r="J13" s="116">
        <v>2.5</v>
      </c>
    </row>
    <row r="14" spans="1:15" s="287" customFormat="1" ht="24.95" customHeight="1" x14ac:dyDescent="0.2">
      <c r="A14" s="193" t="s">
        <v>215</v>
      </c>
      <c r="B14" s="199" t="s">
        <v>137</v>
      </c>
      <c r="C14" s="113">
        <v>11.662531017369727</v>
      </c>
      <c r="D14" s="115">
        <v>611</v>
      </c>
      <c r="E14" s="114">
        <v>623</v>
      </c>
      <c r="F14" s="114">
        <v>633</v>
      </c>
      <c r="G14" s="114">
        <v>641</v>
      </c>
      <c r="H14" s="140">
        <v>643</v>
      </c>
      <c r="I14" s="115">
        <v>-32</v>
      </c>
      <c r="J14" s="116">
        <v>-4.9766718506998444</v>
      </c>
      <c r="K14" s="110"/>
      <c r="L14" s="110"/>
      <c r="M14" s="110"/>
      <c r="N14" s="110"/>
      <c r="O14" s="110"/>
    </row>
    <row r="15" spans="1:15" s="110" customFormat="1" ht="24.95" customHeight="1" x14ac:dyDescent="0.2">
      <c r="A15" s="193" t="s">
        <v>216</v>
      </c>
      <c r="B15" s="199" t="s">
        <v>217</v>
      </c>
      <c r="C15" s="113">
        <v>4.0656613857606416</v>
      </c>
      <c r="D15" s="115">
        <v>213</v>
      </c>
      <c r="E15" s="114">
        <v>210</v>
      </c>
      <c r="F15" s="114">
        <v>219</v>
      </c>
      <c r="G15" s="114">
        <v>215</v>
      </c>
      <c r="H15" s="140">
        <v>212</v>
      </c>
      <c r="I15" s="115">
        <v>1</v>
      </c>
      <c r="J15" s="116">
        <v>0.47169811320754718</v>
      </c>
    </row>
    <row r="16" spans="1:15" s="287" customFormat="1" ht="24.95" customHeight="1" x14ac:dyDescent="0.2">
      <c r="A16" s="193" t="s">
        <v>218</v>
      </c>
      <c r="B16" s="199" t="s">
        <v>141</v>
      </c>
      <c r="C16" s="113">
        <v>4.9055163199083793</v>
      </c>
      <c r="D16" s="115">
        <v>257</v>
      </c>
      <c r="E16" s="114">
        <v>271</v>
      </c>
      <c r="F16" s="114">
        <v>266</v>
      </c>
      <c r="G16" s="114">
        <v>274</v>
      </c>
      <c r="H16" s="140">
        <v>276</v>
      </c>
      <c r="I16" s="115">
        <v>-19</v>
      </c>
      <c r="J16" s="116">
        <v>-6.8840579710144931</v>
      </c>
      <c r="K16" s="110"/>
      <c r="L16" s="110"/>
      <c r="M16" s="110"/>
      <c r="N16" s="110"/>
      <c r="O16" s="110"/>
    </row>
    <row r="17" spans="1:15" s="110" customFormat="1" ht="24.95" customHeight="1" x14ac:dyDescent="0.2">
      <c r="A17" s="193" t="s">
        <v>142</v>
      </c>
      <c r="B17" s="199" t="s">
        <v>220</v>
      </c>
      <c r="C17" s="113">
        <v>2.6913533117007065</v>
      </c>
      <c r="D17" s="115">
        <v>141</v>
      </c>
      <c r="E17" s="114">
        <v>142</v>
      </c>
      <c r="F17" s="114">
        <v>148</v>
      </c>
      <c r="G17" s="114">
        <v>152</v>
      </c>
      <c r="H17" s="140">
        <v>155</v>
      </c>
      <c r="I17" s="115">
        <v>-14</v>
      </c>
      <c r="J17" s="116">
        <v>-9.0322580645161299</v>
      </c>
    </row>
    <row r="18" spans="1:15" s="287" customFormat="1" ht="24.95" customHeight="1" x14ac:dyDescent="0.2">
      <c r="A18" s="201" t="s">
        <v>144</v>
      </c>
      <c r="B18" s="202" t="s">
        <v>145</v>
      </c>
      <c r="C18" s="113">
        <v>3.741171979385379</v>
      </c>
      <c r="D18" s="115">
        <v>196</v>
      </c>
      <c r="E18" s="114">
        <v>186</v>
      </c>
      <c r="F18" s="114">
        <v>184</v>
      </c>
      <c r="G18" s="114">
        <v>173</v>
      </c>
      <c r="H18" s="140">
        <v>171</v>
      </c>
      <c r="I18" s="115">
        <v>25</v>
      </c>
      <c r="J18" s="116">
        <v>14.619883040935672</v>
      </c>
      <c r="K18" s="110"/>
      <c r="L18" s="110"/>
      <c r="M18" s="110"/>
      <c r="N18" s="110"/>
      <c r="O18" s="110"/>
    </row>
    <row r="19" spans="1:15" s="110" customFormat="1" ht="24.95" customHeight="1" x14ac:dyDescent="0.2">
      <c r="A19" s="193" t="s">
        <v>146</v>
      </c>
      <c r="B19" s="199" t="s">
        <v>147</v>
      </c>
      <c r="C19" s="113">
        <v>17.579690780683336</v>
      </c>
      <c r="D19" s="115">
        <v>921</v>
      </c>
      <c r="E19" s="114">
        <v>932</v>
      </c>
      <c r="F19" s="114">
        <v>913</v>
      </c>
      <c r="G19" s="114">
        <v>930</v>
      </c>
      <c r="H19" s="140">
        <v>920</v>
      </c>
      <c r="I19" s="115">
        <v>1</v>
      </c>
      <c r="J19" s="116">
        <v>0.10869565217391304</v>
      </c>
    </row>
    <row r="20" spans="1:15" s="287" customFormat="1" ht="24.95" customHeight="1" x14ac:dyDescent="0.2">
      <c r="A20" s="193" t="s">
        <v>148</v>
      </c>
      <c r="B20" s="199" t="s">
        <v>149</v>
      </c>
      <c r="C20" s="113">
        <v>2.863141820958198</v>
      </c>
      <c r="D20" s="115">
        <v>150</v>
      </c>
      <c r="E20" s="114">
        <v>143</v>
      </c>
      <c r="F20" s="114">
        <v>147</v>
      </c>
      <c r="G20" s="114">
        <v>148</v>
      </c>
      <c r="H20" s="140">
        <v>147</v>
      </c>
      <c r="I20" s="115">
        <v>3</v>
      </c>
      <c r="J20" s="116">
        <v>2.0408163265306123</v>
      </c>
      <c r="K20" s="110"/>
      <c r="L20" s="110"/>
      <c r="M20" s="110"/>
      <c r="N20" s="110"/>
      <c r="O20" s="110"/>
    </row>
    <row r="21" spans="1:15" s="110" customFormat="1" ht="24.95" customHeight="1" x14ac:dyDescent="0.2">
      <c r="A21" s="201" t="s">
        <v>150</v>
      </c>
      <c r="B21" s="202" t="s">
        <v>151</v>
      </c>
      <c r="C21" s="113">
        <v>12.120633708723039</v>
      </c>
      <c r="D21" s="115">
        <v>635</v>
      </c>
      <c r="E21" s="114">
        <v>772</v>
      </c>
      <c r="F21" s="114">
        <v>800</v>
      </c>
      <c r="G21" s="114">
        <v>796</v>
      </c>
      <c r="H21" s="140">
        <v>793</v>
      </c>
      <c r="I21" s="115">
        <v>-158</v>
      </c>
      <c r="J21" s="116">
        <v>-19.924337957124841</v>
      </c>
    </row>
    <row r="22" spans="1:15" s="110" customFormat="1" ht="24.95" customHeight="1" x14ac:dyDescent="0.2">
      <c r="A22" s="201" t="s">
        <v>152</v>
      </c>
      <c r="B22" s="199" t="s">
        <v>153</v>
      </c>
      <c r="C22" s="113">
        <v>0.68715403702996758</v>
      </c>
      <c r="D22" s="115">
        <v>36</v>
      </c>
      <c r="E22" s="114">
        <v>40</v>
      </c>
      <c r="F22" s="114">
        <v>39</v>
      </c>
      <c r="G22" s="114">
        <v>40</v>
      </c>
      <c r="H22" s="140">
        <v>45</v>
      </c>
      <c r="I22" s="115">
        <v>-9</v>
      </c>
      <c r="J22" s="116">
        <v>-20</v>
      </c>
    </row>
    <row r="23" spans="1:15" s="110" customFormat="1" ht="24.95" customHeight="1" x14ac:dyDescent="0.2">
      <c r="A23" s="193" t="s">
        <v>154</v>
      </c>
      <c r="B23" s="199" t="s">
        <v>155</v>
      </c>
      <c r="C23" s="113">
        <v>0.80167970986829551</v>
      </c>
      <c r="D23" s="115">
        <v>42</v>
      </c>
      <c r="E23" s="114">
        <v>40</v>
      </c>
      <c r="F23" s="114">
        <v>42</v>
      </c>
      <c r="G23" s="114">
        <v>40</v>
      </c>
      <c r="H23" s="140">
        <v>41</v>
      </c>
      <c r="I23" s="115">
        <v>1</v>
      </c>
      <c r="J23" s="116">
        <v>2.4390243902439024</v>
      </c>
    </row>
    <row r="24" spans="1:15" s="110" customFormat="1" ht="24.95" customHeight="1" x14ac:dyDescent="0.2">
      <c r="A24" s="193" t="s">
        <v>156</v>
      </c>
      <c r="B24" s="199" t="s">
        <v>221</v>
      </c>
      <c r="C24" s="113">
        <v>8.245848444359611</v>
      </c>
      <c r="D24" s="115">
        <v>432</v>
      </c>
      <c r="E24" s="114">
        <v>445</v>
      </c>
      <c r="F24" s="114">
        <v>448</v>
      </c>
      <c r="G24" s="114">
        <v>428</v>
      </c>
      <c r="H24" s="140">
        <v>431</v>
      </c>
      <c r="I24" s="115">
        <v>1</v>
      </c>
      <c r="J24" s="116">
        <v>0.23201856148491878</v>
      </c>
    </row>
    <row r="25" spans="1:15" s="110" customFormat="1" ht="24.95" customHeight="1" x14ac:dyDescent="0.2">
      <c r="A25" s="193" t="s">
        <v>222</v>
      </c>
      <c r="B25" s="204" t="s">
        <v>159</v>
      </c>
      <c r="C25" s="113">
        <v>13.800343577018515</v>
      </c>
      <c r="D25" s="115">
        <v>723</v>
      </c>
      <c r="E25" s="114">
        <v>714</v>
      </c>
      <c r="F25" s="114">
        <v>700</v>
      </c>
      <c r="G25" s="114">
        <v>721</v>
      </c>
      <c r="H25" s="140">
        <v>739</v>
      </c>
      <c r="I25" s="115">
        <v>-16</v>
      </c>
      <c r="J25" s="116">
        <v>-2.1650879566982408</v>
      </c>
    </row>
    <row r="26" spans="1:15" s="110" customFormat="1" ht="24.95" customHeight="1" x14ac:dyDescent="0.2">
      <c r="A26" s="201">
        <v>782.78300000000002</v>
      </c>
      <c r="B26" s="203" t="s">
        <v>160</v>
      </c>
      <c r="C26" s="113">
        <v>9.5438060698606608E-2</v>
      </c>
      <c r="D26" s="115">
        <v>5</v>
      </c>
      <c r="E26" s="114">
        <v>5</v>
      </c>
      <c r="F26" s="114">
        <v>5</v>
      </c>
      <c r="G26" s="114">
        <v>4</v>
      </c>
      <c r="H26" s="140">
        <v>6</v>
      </c>
      <c r="I26" s="115">
        <v>-1</v>
      </c>
      <c r="J26" s="116">
        <v>-16.666666666666668</v>
      </c>
    </row>
    <row r="27" spans="1:15" s="110" customFormat="1" ht="24.95" customHeight="1" x14ac:dyDescent="0.2">
      <c r="A27" s="193" t="s">
        <v>161</v>
      </c>
      <c r="B27" s="199" t="s">
        <v>162</v>
      </c>
      <c r="C27" s="113">
        <v>2.3668639053254439</v>
      </c>
      <c r="D27" s="115">
        <v>124</v>
      </c>
      <c r="E27" s="114">
        <v>129</v>
      </c>
      <c r="F27" s="114">
        <v>125</v>
      </c>
      <c r="G27" s="114">
        <v>123</v>
      </c>
      <c r="H27" s="140">
        <v>127</v>
      </c>
      <c r="I27" s="115">
        <v>-3</v>
      </c>
      <c r="J27" s="116">
        <v>-2.3622047244094486</v>
      </c>
    </row>
    <row r="28" spans="1:15" s="110" customFormat="1" ht="24.95" customHeight="1" x14ac:dyDescent="0.2">
      <c r="A28" s="193" t="s">
        <v>163</v>
      </c>
      <c r="B28" s="199" t="s">
        <v>164</v>
      </c>
      <c r="C28" s="113">
        <v>1.966024050391296</v>
      </c>
      <c r="D28" s="115">
        <v>103</v>
      </c>
      <c r="E28" s="114">
        <v>108</v>
      </c>
      <c r="F28" s="114">
        <v>108</v>
      </c>
      <c r="G28" s="114">
        <v>108</v>
      </c>
      <c r="H28" s="140">
        <v>103</v>
      </c>
      <c r="I28" s="115">
        <v>0</v>
      </c>
      <c r="J28" s="116">
        <v>0</v>
      </c>
    </row>
    <row r="29" spans="1:15" s="110" customFormat="1" ht="24.95" customHeight="1" x14ac:dyDescent="0.2">
      <c r="A29" s="193">
        <v>86</v>
      </c>
      <c r="B29" s="199" t="s">
        <v>165</v>
      </c>
      <c r="C29" s="113">
        <v>5.726283641916396</v>
      </c>
      <c r="D29" s="115">
        <v>300</v>
      </c>
      <c r="E29" s="114">
        <v>314</v>
      </c>
      <c r="F29" s="114">
        <v>316</v>
      </c>
      <c r="G29" s="114">
        <v>313</v>
      </c>
      <c r="H29" s="140">
        <v>321</v>
      </c>
      <c r="I29" s="115">
        <v>-21</v>
      </c>
      <c r="J29" s="116">
        <v>-6.5420560747663554</v>
      </c>
    </row>
    <row r="30" spans="1:15" s="110" customFormat="1" ht="24.95" customHeight="1" x14ac:dyDescent="0.2">
      <c r="A30" s="193">
        <v>87.88</v>
      </c>
      <c r="B30" s="204" t="s">
        <v>166</v>
      </c>
      <c r="C30" s="113">
        <v>2.9013170452376409</v>
      </c>
      <c r="D30" s="115">
        <v>152</v>
      </c>
      <c r="E30" s="114">
        <v>143</v>
      </c>
      <c r="F30" s="114">
        <v>146</v>
      </c>
      <c r="G30" s="114">
        <v>150</v>
      </c>
      <c r="H30" s="140">
        <v>153</v>
      </c>
      <c r="I30" s="115">
        <v>-1</v>
      </c>
      <c r="J30" s="116">
        <v>-0.65359477124183007</v>
      </c>
    </row>
    <row r="31" spans="1:15" s="110" customFormat="1" ht="24.95" customHeight="1" x14ac:dyDescent="0.2">
      <c r="A31" s="193" t="s">
        <v>167</v>
      </c>
      <c r="B31" s="199" t="s">
        <v>168</v>
      </c>
      <c r="C31" s="113">
        <v>13.094101927848826</v>
      </c>
      <c r="D31" s="115">
        <v>686</v>
      </c>
      <c r="E31" s="114">
        <v>730</v>
      </c>
      <c r="F31" s="114">
        <v>740</v>
      </c>
      <c r="G31" s="114">
        <v>726</v>
      </c>
      <c r="H31" s="140">
        <v>731</v>
      </c>
      <c r="I31" s="115">
        <v>-45</v>
      </c>
      <c r="J31" s="116">
        <v>-6.1559507523939807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1.5651841954571484</v>
      </c>
      <c r="D34" s="115">
        <v>82</v>
      </c>
      <c r="E34" s="114">
        <v>90</v>
      </c>
      <c r="F34" s="114">
        <v>83</v>
      </c>
      <c r="G34" s="114">
        <v>78</v>
      </c>
      <c r="H34" s="140">
        <v>72</v>
      </c>
      <c r="I34" s="115">
        <v>10</v>
      </c>
      <c r="J34" s="116">
        <v>13.888888888888889</v>
      </c>
    </row>
    <row r="35" spans="1:10" s="110" customFormat="1" ht="24.95" customHeight="1" x14ac:dyDescent="0.2">
      <c r="A35" s="292" t="s">
        <v>171</v>
      </c>
      <c r="B35" s="293" t="s">
        <v>172</v>
      </c>
      <c r="C35" s="113">
        <v>16.186295094483679</v>
      </c>
      <c r="D35" s="115">
        <v>848</v>
      </c>
      <c r="E35" s="114">
        <v>850</v>
      </c>
      <c r="F35" s="114">
        <v>854</v>
      </c>
      <c r="G35" s="114">
        <v>856</v>
      </c>
      <c r="H35" s="140">
        <v>854</v>
      </c>
      <c r="I35" s="115">
        <v>-6</v>
      </c>
      <c r="J35" s="116">
        <v>-0.70257611241217799</v>
      </c>
    </row>
    <row r="36" spans="1:10" s="110" customFormat="1" ht="24.95" customHeight="1" x14ac:dyDescent="0.2">
      <c r="A36" s="294" t="s">
        <v>173</v>
      </c>
      <c r="B36" s="295" t="s">
        <v>174</v>
      </c>
      <c r="C36" s="125">
        <v>82.248520710059168</v>
      </c>
      <c r="D36" s="143">
        <v>4309</v>
      </c>
      <c r="E36" s="144">
        <v>4515</v>
      </c>
      <c r="F36" s="144">
        <v>4529</v>
      </c>
      <c r="G36" s="144">
        <v>4527</v>
      </c>
      <c r="H36" s="145">
        <v>4557</v>
      </c>
      <c r="I36" s="143">
        <v>-248</v>
      </c>
      <c r="J36" s="146">
        <v>-5.4421768707482991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5239</v>
      </c>
      <c r="F11" s="264">
        <v>5455</v>
      </c>
      <c r="G11" s="264">
        <v>5466</v>
      </c>
      <c r="H11" s="264">
        <v>5461</v>
      </c>
      <c r="I11" s="265">
        <v>5483</v>
      </c>
      <c r="J11" s="263">
        <v>-244</v>
      </c>
      <c r="K11" s="266">
        <v>-4.450118548240015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45.275815995418974</v>
      </c>
      <c r="E13" s="115">
        <v>2372</v>
      </c>
      <c r="F13" s="114">
        <v>2424</v>
      </c>
      <c r="G13" s="114">
        <v>2439</v>
      </c>
      <c r="H13" s="114">
        <v>2459</v>
      </c>
      <c r="I13" s="140">
        <v>2481</v>
      </c>
      <c r="J13" s="115">
        <v>-109</v>
      </c>
      <c r="K13" s="116">
        <v>-4.3933897621926645</v>
      </c>
    </row>
    <row r="14" spans="1:15" ht="15.95" customHeight="1" x14ac:dyDescent="0.2">
      <c r="A14" s="306" t="s">
        <v>230</v>
      </c>
      <c r="B14" s="307"/>
      <c r="C14" s="308"/>
      <c r="D14" s="113">
        <v>42.126359992364954</v>
      </c>
      <c r="E14" s="115">
        <v>2207</v>
      </c>
      <c r="F14" s="114">
        <v>2331</v>
      </c>
      <c r="G14" s="114">
        <v>2323</v>
      </c>
      <c r="H14" s="114">
        <v>2324</v>
      </c>
      <c r="I14" s="140">
        <v>2325</v>
      </c>
      <c r="J14" s="115">
        <v>-118</v>
      </c>
      <c r="K14" s="116">
        <v>-5.075268817204301</v>
      </c>
    </row>
    <row r="15" spans="1:15" ht="15.95" customHeight="1" x14ac:dyDescent="0.2">
      <c r="A15" s="306" t="s">
        <v>231</v>
      </c>
      <c r="B15" s="307"/>
      <c r="C15" s="308"/>
      <c r="D15" s="113">
        <v>4.7528154227906088</v>
      </c>
      <c r="E15" s="115">
        <v>249</v>
      </c>
      <c r="F15" s="114">
        <v>261</v>
      </c>
      <c r="G15" s="114">
        <v>263</v>
      </c>
      <c r="H15" s="114">
        <v>241</v>
      </c>
      <c r="I15" s="140">
        <v>248</v>
      </c>
      <c r="J15" s="115">
        <v>1</v>
      </c>
      <c r="K15" s="116">
        <v>0.40322580645161288</v>
      </c>
    </row>
    <row r="16" spans="1:15" ht="15.95" customHeight="1" x14ac:dyDescent="0.2">
      <c r="A16" s="306" t="s">
        <v>232</v>
      </c>
      <c r="B16" s="307"/>
      <c r="C16" s="308"/>
      <c r="D16" s="113">
        <v>2.863141820958198</v>
      </c>
      <c r="E16" s="115">
        <v>150</v>
      </c>
      <c r="F16" s="114">
        <v>160</v>
      </c>
      <c r="G16" s="114">
        <v>152</v>
      </c>
      <c r="H16" s="114">
        <v>151</v>
      </c>
      <c r="I16" s="140">
        <v>148</v>
      </c>
      <c r="J16" s="115">
        <v>2</v>
      </c>
      <c r="K16" s="116">
        <v>1.3513513513513513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1.4124832983393778</v>
      </c>
      <c r="E18" s="115">
        <v>74</v>
      </c>
      <c r="F18" s="114">
        <v>74</v>
      </c>
      <c r="G18" s="114">
        <v>74</v>
      </c>
      <c r="H18" s="114">
        <v>73</v>
      </c>
      <c r="I18" s="140">
        <v>67</v>
      </c>
      <c r="J18" s="115">
        <v>7</v>
      </c>
      <c r="K18" s="116">
        <v>10.447761194029852</v>
      </c>
    </row>
    <row r="19" spans="1:11" ht="14.1" customHeight="1" x14ac:dyDescent="0.2">
      <c r="A19" s="306" t="s">
        <v>235</v>
      </c>
      <c r="B19" s="307" t="s">
        <v>236</v>
      </c>
      <c r="C19" s="308"/>
      <c r="D19" s="113">
        <v>0.80167970986829551</v>
      </c>
      <c r="E19" s="115">
        <v>42</v>
      </c>
      <c r="F19" s="114">
        <v>44</v>
      </c>
      <c r="G19" s="114">
        <v>44</v>
      </c>
      <c r="H19" s="114">
        <v>45</v>
      </c>
      <c r="I19" s="140">
        <v>39</v>
      </c>
      <c r="J19" s="115">
        <v>3</v>
      </c>
      <c r="K19" s="116">
        <v>7.6923076923076925</v>
      </c>
    </row>
    <row r="20" spans="1:11" ht="14.1" customHeight="1" x14ac:dyDescent="0.2">
      <c r="A20" s="306">
        <v>12</v>
      </c>
      <c r="B20" s="307" t="s">
        <v>237</v>
      </c>
      <c r="C20" s="308"/>
      <c r="D20" s="113">
        <v>1.2979576255010499</v>
      </c>
      <c r="E20" s="115">
        <v>68</v>
      </c>
      <c r="F20" s="114">
        <v>70</v>
      </c>
      <c r="G20" s="114">
        <v>65</v>
      </c>
      <c r="H20" s="114">
        <v>68</v>
      </c>
      <c r="I20" s="140">
        <v>69</v>
      </c>
      <c r="J20" s="115">
        <v>-1</v>
      </c>
      <c r="K20" s="116">
        <v>-1.4492753623188406</v>
      </c>
    </row>
    <row r="21" spans="1:11" ht="14.1" customHeight="1" x14ac:dyDescent="0.2">
      <c r="A21" s="306">
        <v>21</v>
      </c>
      <c r="B21" s="307" t="s">
        <v>238</v>
      </c>
      <c r="C21" s="308"/>
      <c r="D21" s="113">
        <v>0.4390150792135904</v>
      </c>
      <c r="E21" s="115">
        <v>23</v>
      </c>
      <c r="F21" s="114">
        <v>25</v>
      </c>
      <c r="G21" s="114">
        <v>27</v>
      </c>
      <c r="H21" s="114">
        <v>28</v>
      </c>
      <c r="I21" s="140">
        <v>29</v>
      </c>
      <c r="J21" s="115">
        <v>-6</v>
      </c>
      <c r="K21" s="116">
        <v>-20.689655172413794</v>
      </c>
    </row>
    <row r="22" spans="1:11" ht="14.1" customHeight="1" x14ac:dyDescent="0.2">
      <c r="A22" s="306">
        <v>22</v>
      </c>
      <c r="B22" s="307" t="s">
        <v>239</v>
      </c>
      <c r="C22" s="308"/>
      <c r="D22" s="113">
        <v>0.40083985493414775</v>
      </c>
      <c r="E22" s="115">
        <v>21</v>
      </c>
      <c r="F22" s="114">
        <v>21</v>
      </c>
      <c r="G22" s="114">
        <v>19</v>
      </c>
      <c r="H22" s="114">
        <v>24</v>
      </c>
      <c r="I22" s="140">
        <v>26</v>
      </c>
      <c r="J22" s="115">
        <v>-5</v>
      </c>
      <c r="K22" s="116">
        <v>-19.23076923076923</v>
      </c>
    </row>
    <row r="23" spans="1:11" ht="14.1" customHeight="1" x14ac:dyDescent="0.2">
      <c r="A23" s="306">
        <v>23</v>
      </c>
      <c r="B23" s="307" t="s">
        <v>240</v>
      </c>
      <c r="C23" s="308"/>
      <c r="D23" s="113">
        <v>1.0116434434052299</v>
      </c>
      <c r="E23" s="115">
        <v>53</v>
      </c>
      <c r="F23" s="114">
        <v>54</v>
      </c>
      <c r="G23" s="114">
        <v>53</v>
      </c>
      <c r="H23" s="114">
        <v>51</v>
      </c>
      <c r="I23" s="140">
        <v>53</v>
      </c>
      <c r="J23" s="115">
        <v>0</v>
      </c>
      <c r="K23" s="116">
        <v>0</v>
      </c>
    </row>
    <row r="24" spans="1:11" ht="14.1" customHeight="1" x14ac:dyDescent="0.2">
      <c r="A24" s="306">
        <v>24</v>
      </c>
      <c r="B24" s="307" t="s">
        <v>241</v>
      </c>
      <c r="C24" s="308"/>
      <c r="D24" s="113">
        <v>1.1452567283832793</v>
      </c>
      <c r="E24" s="115">
        <v>60</v>
      </c>
      <c r="F24" s="114">
        <v>55</v>
      </c>
      <c r="G24" s="114">
        <v>57</v>
      </c>
      <c r="H24" s="114">
        <v>59</v>
      </c>
      <c r="I24" s="140">
        <v>62</v>
      </c>
      <c r="J24" s="115">
        <v>-2</v>
      </c>
      <c r="K24" s="116">
        <v>-3.225806451612903</v>
      </c>
    </row>
    <row r="25" spans="1:11" ht="14.1" customHeight="1" x14ac:dyDescent="0.2">
      <c r="A25" s="306">
        <v>25</v>
      </c>
      <c r="B25" s="307" t="s">
        <v>242</v>
      </c>
      <c r="C25" s="308"/>
      <c r="D25" s="113">
        <v>1.5842718075968696</v>
      </c>
      <c r="E25" s="115">
        <v>83</v>
      </c>
      <c r="F25" s="114">
        <v>85</v>
      </c>
      <c r="G25" s="114">
        <v>89</v>
      </c>
      <c r="H25" s="114">
        <v>108</v>
      </c>
      <c r="I25" s="140">
        <v>106</v>
      </c>
      <c r="J25" s="115">
        <v>-23</v>
      </c>
      <c r="K25" s="116">
        <v>-21.69811320754717</v>
      </c>
    </row>
    <row r="26" spans="1:11" ht="14.1" customHeight="1" x14ac:dyDescent="0.2">
      <c r="A26" s="306">
        <v>26</v>
      </c>
      <c r="B26" s="307" t="s">
        <v>243</v>
      </c>
      <c r="C26" s="308"/>
      <c r="D26" s="113">
        <v>0.68715403702996758</v>
      </c>
      <c r="E26" s="115">
        <v>36</v>
      </c>
      <c r="F26" s="114">
        <v>36</v>
      </c>
      <c r="G26" s="114">
        <v>38</v>
      </c>
      <c r="H26" s="114">
        <v>36</v>
      </c>
      <c r="I26" s="140">
        <v>35</v>
      </c>
      <c r="J26" s="115">
        <v>1</v>
      </c>
      <c r="K26" s="116">
        <v>2.8571428571428572</v>
      </c>
    </row>
    <row r="27" spans="1:11" ht="14.1" customHeight="1" x14ac:dyDescent="0.2">
      <c r="A27" s="306">
        <v>27</v>
      </c>
      <c r="B27" s="307" t="s">
        <v>244</v>
      </c>
      <c r="C27" s="308"/>
      <c r="D27" s="113">
        <v>0.36266463065470511</v>
      </c>
      <c r="E27" s="115">
        <v>19</v>
      </c>
      <c r="F27" s="114">
        <v>20</v>
      </c>
      <c r="G27" s="114">
        <v>23</v>
      </c>
      <c r="H27" s="114">
        <v>21</v>
      </c>
      <c r="I27" s="140">
        <v>23</v>
      </c>
      <c r="J27" s="115">
        <v>-4</v>
      </c>
      <c r="K27" s="116">
        <v>-17.391304347826086</v>
      </c>
    </row>
    <row r="28" spans="1:11" ht="14.1" customHeight="1" x14ac:dyDescent="0.2">
      <c r="A28" s="306">
        <v>28</v>
      </c>
      <c r="B28" s="307" t="s">
        <v>245</v>
      </c>
      <c r="C28" s="308"/>
      <c r="D28" s="113">
        <v>0.13361328497804925</v>
      </c>
      <c r="E28" s="115">
        <v>7</v>
      </c>
      <c r="F28" s="114">
        <v>8</v>
      </c>
      <c r="G28" s="114">
        <v>8</v>
      </c>
      <c r="H28" s="114">
        <v>12</v>
      </c>
      <c r="I28" s="140">
        <v>12</v>
      </c>
      <c r="J28" s="115">
        <v>-5</v>
      </c>
      <c r="K28" s="116">
        <v>-41.666666666666664</v>
      </c>
    </row>
    <row r="29" spans="1:11" ht="14.1" customHeight="1" x14ac:dyDescent="0.2">
      <c r="A29" s="306">
        <v>29</v>
      </c>
      <c r="B29" s="307" t="s">
        <v>246</v>
      </c>
      <c r="C29" s="308"/>
      <c r="D29" s="113">
        <v>3.6075586944073295</v>
      </c>
      <c r="E29" s="115">
        <v>189</v>
      </c>
      <c r="F29" s="114">
        <v>205</v>
      </c>
      <c r="G29" s="114">
        <v>223</v>
      </c>
      <c r="H29" s="114">
        <v>224</v>
      </c>
      <c r="I29" s="140">
        <v>215</v>
      </c>
      <c r="J29" s="115">
        <v>-26</v>
      </c>
      <c r="K29" s="116">
        <v>-12.093023255813954</v>
      </c>
    </row>
    <row r="30" spans="1:11" ht="14.1" customHeight="1" x14ac:dyDescent="0.2">
      <c r="A30" s="306" t="s">
        <v>247</v>
      </c>
      <c r="B30" s="307" t="s">
        <v>248</v>
      </c>
      <c r="C30" s="308"/>
      <c r="D30" s="113">
        <v>0.66806642489024626</v>
      </c>
      <c r="E30" s="115">
        <v>35</v>
      </c>
      <c r="F30" s="114">
        <v>35</v>
      </c>
      <c r="G30" s="114">
        <v>31</v>
      </c>
      <c r="H30" s="114">
        <v>31</v>
      </c>
      <c r="I30" s="140">
        <v>30</v>
      </c>
      <c r="J30" s="115">
        <v>5</v>
      </c>
      <c r="K30" s="116">
        <v>16.666666666666668</v>
      </c>
    </row>
    <row r="31" spans="1:11" ht="14.1" customHeight="1" x14ac:dyDescent="0.2">
      <c r="A31" s="306" t="s">
        <v>249</v>
      </c>
      <c r="B31" s="307" t="s">
        <v>250</v>
      </c>
      <c r="C31" s="308"/>
      <c r="D31" s="113">
        <v>2.9394922695170833</v>
      </c>
      <c r="E31" s="115">
        <v>154</v>
      </c>
      <c r="F31" s="114">
        <v>170</v>
      </c>
      <c r="G31" s="114">
        <v>192</v>
      </c>
      <c r="H31" s="114">
        <v>193</v>
      </c>
      <c r="I31" s="140">
        <v>185</v>
      </c>
      <c r="J31" s="115">
        <v>-31</v>
      </c>
      <c r="K31" s="116">
        <v>-16.756756756756758</v>
      </c>
    </row>
    <row r="32" spans="1:11" ht="14.1" customHeight="1" x14ac:dyDescent="0.2">
      <c r="A32" s="306">
        <v>31</v>
      </c>
      <c r="B32" s="307" t="s">
        <v>251</v>
      </c>
      <c r="C32" s="308"/>
      <c r="D32" s="113" t="s">
        <v>513</v>
      </c>
      <c r="E32" s="115" t="s">
        <v>513</v>
      </c>
      <c r="F32" s="114">
        <v>5</v>
      </c>
      <c r="G32" s="114">
        <v>5</v>
      </c>
      <c r="H32" s="114">
        <v>6</v>
      </c>
      <c r="I32" s="140">
        <v>6</v>
      </c>
      <c r="J32" s="115" t="s">
        <v>513</v>
      </c>
      <c r="K32" s="116" t="s">
        <v>513</v>
      </c>
    </row>
    <row r="33" spans="1:11" ht="14.1" customHeight="1" x14ac:dyDescent="0.2">
      <c r="A33" s="306">
        <v>32</v>
      </c>
      <c r="B33" s="307" t="s">
        <v>252</v>
      </c>
      <c r="C33" s="308"/>
      <c r="D33" s="113">
        <v>0.62989120061080361</v>
      </c>
      <c r="E33" s="115">
        <v>33</v>
      </c>
      <c r="F33" s="114">
        <v>28</v>
      </c>
      <c r="G33" s="114">
        <v>35</v>
      </c>
      <c r="H33" s="114">
        <v>26</v>
      </c>
      <c r="I33" s="140">
        <v>30</v>
      </c>
      <c r="J33" s="115">
        <v>3</v>
      </c>
      <c r="K33" s="116">
        <v>10</v>
      </c>
    </row>
    <row r="34" spans="1:11" ht="14.1" customHeight="1" x14ac:dyDescent="0.2">
      <c r="A34" s="306">
        <v>33</v>
      </c>
      <c r="B34" s="307" t="s">
        <v>253</v>
      </c>
      <c r="C34" s="308"/>
      <c r="D34" s="113">
        <v>0.30540179423554115</v>
      </c>
      <c r="E34" s="115">
        <v>16</v>
      </c>
      <c r="F34" s="114">
        <v>17</v>
      </c>
      <c r="G34" s="114">
        <v>12</v>
      </c>
      <c r="H34" s="114">
        <v>9</v>
      </c>
      <c r="I34" s="140">
        <v>7</v>
      </c>
      <c r="J34" s="115">
        <v>9</v>
      </c>
      <c r="K34" s="116">
        <v>128.57142857142858</v>
      </c>
    </row>
    <row r="35" spans="1:11" ht="14.1" customHeight="1" x14ac:dyDescent="0.2">
      <c r="A35" s="306">
        <v>34</v>
      </c>
      <c r="B35" s="307" t="s">
        <v>254</v>
      </c>
      <c r="C35" s="308"/>
      <c r="D35" s="113">
        <v>5.3254437869822482</v>
      </c>
      <c r="E35" s="115">
        <v>279</v>
      </c>
      <c r="F35" s="114">
        <v>283</v>
      </c>
      <c r="G35" s="114">
        <v>290</v>
      </c>
      <c r="H35" s="114">
        <v>286</v>
      </c>
      <c r="I35" s="140">
        <v>279</v>
      </c>
      <c r="J35" s="115">
        <v>0</v>
      </c>
      <c r="K35" s="116">
        <v>0</v>
      </c>
    </row>
    <row r="36" spans="1:11" ht="14.1" customHeight="1" x14ac:dyDescent="0.2">
      <c r="A36" s="306">
        <v>41</v>
      </c>
      <c r="B36" s="307" t="s">
        <v>255</v>
      </c>
      <c r="C36" s="308"/>
      <c r="D36" s="113" t="s">
        <v>513</v>
      </c>
      <c r="E36" s="115" t="s">
        <v>513</v>
      </c>
      <c r="F36" s="114">
        <v>7</v>
      </c>
      <c r="G36" s="114">
        <v>5</v>
      </c>
      <c r="H36" s="114" t="s">
        <v>513</v>
      </c>
      <c r="I36" s="140" t="s">
        <v>513</v>
      </c>
      <c r="J36" s="115" t="s">
        <v>513</v>
      </c>
      <c r="K36" s="116" t="s">
        <v>513</v>
      </c>
    </row>
    <row r="37" spans="1:11" ht="14.1" customHeight="1" x14ac:dyDescent="0.2">
      <c r="A37" s="306">
        <v>42</v>
      </c>
      <c r="B37" s="307" t="s">
        <v>256</v>
      </c>
      <c r="C37" s="308"/>
      <c r="D37" s="113">
        <v>0.11452567283832793</v>
      </c>
      <c r="E37" s="115">
        <v>6</v>
      </c>
      <c r="F37" s="114">
        <v>5</v>
      </c>
      <c r="G37" s="114">
        <v>5</v>
      </c>
      <c r="H37" s="114">
        <v>5</v>
      </c>
      <c r="I37" s="140">
        <v>4</v>
      </c>
      <c r="J37" s="115">
        <v>2</v>
      </c>
      <c r="K37" s="116">
        <v>50</v>
      </c>
    </row>
    <row r="38" spans="1:11" ht="14.1" customHeight="1" x14ac:dyDescent="0.2">
      <c r="A38" s="306">
        <v>43</v>
      </c>
      <c r="B38" s="307" t="s">
        <v>257</v>
      </c>
      <c r="C38" s="308"/>
      <c r="D38" s="113">
        <v>0.45810269135331172</v>
      </c>
      <c r="E38" s="115">
        <v>24</v>
      </c>
      <c r="F38" s="114">
        <v>22</v>
      </c>
      <c r="G38" s="114">
        <v>22</v>
      </c>
      <c r="H38" s="114">
        <v>18</v>
      </c>
      <c r="I38" s="140">
        <v>21</v>
      </c>
      <c r="J38" s="115">
        <v>3</v>
      </c>
      <c r="K38" s="116">
        <v>14.285714285714286</v>
      </c>
    </row>
    <row r="39" spans="1:11" ht="14.1" customHeight="1" x14ac:dyDescent="0.2">
      <c r="A39" s="306">
        <v>51</v>
      </c>
      <c r="B39" s="307" t="s">
        <v>258</v>
      </c>
      <c r="C39" s="308"/>
      <c r="D39" s="113">
        <v>3.8556976522237068</v>
      </c>
      <c r="E39" s="115">
        <v>202</v>
      </c>
      <c r="F39" s="114">
        <v>199</v>
      </c>
      <c r="G39" s="114">
        <v>205</v>
      </c>
      <c r="H39" s="114">
        <v>215</v>
      </c>
      <c r="I39" s="140">
        <v>215</v>
      </c>
      <c r="J39" s="115">
        <v>-13</v>
      </c>
      <c r="K39" s="116">
        <v>-6.0465116279069768</v>
      </c>
    </row>
    <row r="40" spans="1:11" ht="14.1" customHeight="1" x14ac:dyDescent="0.2">
      <c r="A40" s="306" t="s">
        <v>259</v>
      </c>
      <c r="B40" s="307" t="s">
        <v>260</v>
      </c>
      <c r="C40" s="308"/>
      <c r="D40" s="113">
        <v>3.7220843672456576</v>
      </c>
      <c r="E40" s="115">
        <v>195</v>
      </c>
      <c r="F40" s="114">
        <v>191</v>
      </c>
      <c r="G40" s="114">
        <v>197</v>
      </c>
      <c r="H40" s="114">
        <v>205</v>
      </c>
      <c r="I40" s="140">
        <v>208</v>
      </c>
      <c r="J40" s="115">
        <v>-13</v>
      </c>
      <c r="K40" s="116">
        <v>-6.25</v>
      </c>
    </row>
    <row r="41" spans="1:11" ht="14.1" customHeight="1" x14ac:dyDescent="0.2">
      <c r="A41" s="306"/>
      <c r="B41" s="307" t="s">
        <v>261</v>
      </c>
      <c r="C41" s="308"/>
      <c r="D41" s="113">
        <v>3.0921931666348539</v>
      </c>
      <c r="E41" s="115">
        <v>162</v>
      </c>
      <c r="F41" s="114">
        <v>162</v>
      </c>
      <c r="G41" s="114">
        <v>166</v>
      </c>
      <c r="H41" s="114">
        <v>173</v>
      </c>
      <c r="I41" s="140">
        <v>176</v>
      </c>
      <c r="J41" s="115">
        <v>-14</v>
      </c>
      <c r="K41" s="116">
        <v>-7.9545454545454541</v>
      </c>
    </row>
    <row r="42" spans="1:11" ht="14.1" customHeight="1" x14ac:dyDescent="0.2">
      <c r="A42" s="306">
        <v>52</v>
      </c>
      <c r="B42" s="307" t="s">
        <v>262</v>
      </c>
      <c r="C42" s="308"/>
      <c r="D42" s="113">
        <v>4.4855888528345105</v>
      </c>
      <c r="E42" s="115">
        <v>235</v>
      </c>
      <c r="F42" s="114">
        <v>239</v>
      </c>
      <c r="G42" s="114">
        <v>227</v>
      </c>
      <c r="H42" s="114">
        <v>222</v>
      </c>
      <c r="I42" s="140">
        <v>222</v>
      </c>
      <c r="J42" s="115">
        <v>13</v>
      </c>
      <c r="K42" s="116">
        <v>5.8558558558558556</v>
      </c>
    </row>
    <row r="43" spans="1:11" ht="14.1" customHeight="1" x14ac:dyDescent="0.2">
      <c r="A43" s="306" t="s">
        <v>263</v>
      </c>
      <c r="B43" s="307" t="s">
        <v>264</v>
      </c>
      <c r="C43" s="308"/>
      <c r="D43" s="113">
        <v>4.2565375071578542</v>
      </c>
      <c r="E43" s="115">
        <v>223</v>
      </c>
      <c r="F43" s="114">
        <v>227</v>
      </c>
      <c r="G43" s="114">
        <v>215</v>
      </c>
      <c r="H43" s="114">
        <v>209</v>
      </c>
      <c r="I43" s="140">
        <v>210</v>
      </c>
      <c r="J43" s="115">
        <v>13</v>
      </c>
      <c r="K43" s="116">
        <v>6.1904761904761907</v>
      </c>
    </row>
    <row r="44" spans="1:11" ht="14.1" customHeight="1" x14ac:dyDescent="0.2">
      <c r="A44" s="306">
        <v>53</v>
      </c>
      <c r="B44" s="307" t="s">
        <v>265</v>
      </c>
      <c r="C44" s="308"/>
      <c r="D44" s="113">
        <v>3.1876312273334606</v>
      </c>
      <c r="E44" s="115">
        <v>167</v>
      </c>
      <c r="F44" s="114">
        <v>171</v>
      </c>
      <c r="G44" s="114">
        <v>163</v>
      </c>
      <c r="H44" s="114">
        <v>151</v>
      </c>
      <c r="I44" s="140">
        <v>150</v>
      </c>
      <c r="J44" s="115">
        <v>17</v>
      </c>
      <c r="K44" s="116">
        <v>11.333333333333334</v>
      </c>
    </row>
    <row r="45" spans="1:11" ht="14.1" customHeight="1" x14ac:dyDescent="0.2">
      <c r="A45" s="306" t="s">
        <v>266</v>
      </c>
      <c r="B45" s="307" t="s">
        <v>267</v>
      </c>
      <c r="C45" s="308"/>
      <c r="D45" s="113">
        <v>3.1876312273334606</v>
      </c>
      <c r="E45" s="115">
        <v>167</v>
      </c>
      <c r="F45" s="114">
        <v>170</v>
      </c>
      <c r="G45" s="114">
        <v>162</v>
      </c>
      <c r="H45" s="114">
        <v>151</v>
      </c>
      <c r="I45" s="140">
        <v>149</v>
      </c>
      <c r="J45" s="115">
        <v>18</v>
      </c>
      <c r="K45" s="116">
        <v>12.080536912751677</v>
      </c>
    </row>
    <row r="46" spans="1:11" ht="14.1" customHeight="1" x14ac:dyDescent="0.2">
      <c r="A46" s="306">
        <v>54</v>
      </c>
      <c r="B46" s="307" t="s">
        <v>268</v>
      </c>
      <c r="C46" s="308"/>
      <c r="D46" s="113">
        <v>19.259400648978811</v>
      </c>
      <c r="E46" s="115">
        <v>1009</v>
      </c>
      <c r="F46" s="114">
        <v>1024</v>
      </c>
      <c r="G46" s="114">
        <v>1025</v>
      </c>
      <c r="H46" s="114">
        <v>1030</v>
      </c>
      <c r="I46" s="140">
        <v>1060</v>
      </c>
      <c r="J46" s="115">
        <v>-51</v>
      </c>
      <c r="K46" s="116">
        <v>-4.8113207547169807</v>
      </c>
    </row>
    <row r="47" spans="1:11" ht="14.1" customHeight="1" x14ac:dyDescent="0.2">
      <c r="A47" s="306">
        <v>61</v>
      </c>
      <c r="B47" s="307" t="s">
        <v>269</v>
      </c>
      <c r="C47" s="308"/>
      <c r="D47" s="113">
        <v>0.72532926130941022</v>
      </c>
      <c r="E47" s="115">
        <v>38</v>
      </c>
      <c r="F47" s="114">
        <v>35</v>
      </c>
      <c r="G47" s="114">
        <v>31</v>
      </c>
      <c r="H47" s="114">
        <v>34</v>
      </c>
      <c r="I47" s="140">
        <v>35</v>
      </c>
      <c r="J47" s="115">
        <v>3</v>
      </c>
      <c r="K47" s="116">
        <v>8.5714285714285712</v>
      </c>
    </row>
    <row r="48" spans="1:11" ht="14.1" customHeight="1" x14ac:dyDescent="0.2">
      <c r="A48" s="306">
        <v>62</v>
      </c>
      <c r="B48" s="307" t="s">
        <v>270</v>
      </c>
      <c r="C48" s="308"/>
      <c r="D48" s="113">
        <v>12.006108035884711</v>
      </c>
      <c r="E48" s="115">
        <v>629</v>
      </c>
      <c r="F48" s="114">
        <v>622</v>
      </c>
      <c r="G48" s="114">
        <v>606</v>
      </c>
      <c r="H48" s="114">
        <v>609</v>
      </c>
      <c r="I48" s="140">
        <v>604</v>
      </c>
      <c r="J48" s="115">
        <v>25</v>
      </c>
      <c r="K48" s="116">
        <v>4.1390728476821188</v>
      </c>
    </row>
    <row r="49" spans="1:11" ht="14.1" customHeight="1" x14ac:dyDescent="0.2">
      <c r="A49" s="306">
        <v>63</v>
      </c>
      <c r="B49" s="307" t="s">
        <v>271</v>
      </c>
      <c r="C49" s="308"/>
      <c r="D49" s="113">
        <v>8.2840236686390529</v>
      </c>
      <c r="E49" s="115">
        <v>434</v>
      </c>
      <c r="F49" s="114">
        <v>578</v>
      </c>
      <c r="G49" s="114">
        <v>585</v>
      </c>
      <c r="H49" s="114">
        <v>587</v>
      </c>
      <c r="I49" s="140">
        <v>589</v>
      </c>
      <c r="J49" s="115">
        <v>-155</v>
      </c>
      <c r="K49" s="116">
        <v>-26.315789473684209</v>
      </c>
    </row>
    <row r="50" spans="1:11" ht="14.1" customHeight="1" x14ac:dyDescent="0.2">
      <c r="A50" s="306" t="s">
        <v>272</v>
      </c>
      <c r="B50" s="307" t="s">
        <v>273</v>
      </c>
      <c r="C50" s="308"/>
      <c r="D50" s="113">
        <v>0.45810269135331172</v>
      </c>
      <c r="E50" s="115">
        <v>24</v>
      </c>
      <c r="F50" s="114">
        <v>25</v>
      </c>
      <c r="G50" s="114">
        <v>30</v>
      </c>
      <c r="H50" s="114">
        <v>34</v>
      </c>
      <c r="I50" s="140">
        <v>26</v>
      </c>
      <c r="J50" s="115">
        <v>-2</v>
      </c>
      <c r="K50" s="116">
        <v>-7.6923076923076925</v>
      </c>
    </row>
    <row r="51" spans="1:11" ht="14.1" customHeight="1" x14ac:dyDescent="0.2">
      <c r="A51" s="306" t="s">
        <v>274</v>
      </c>
      <c r="B51" s="307" t="s">
        <v>275</v>
      </c>
      <c r="C51" s="308"/>
      <c r="D51" s="113">
        <v>7.3296430616529875</v>
      </c>
      <c r="E51" s="115">
        <v>384</v>
      </c>
      <c r="F51" s="114">
        <v>518</v>
      </c>
      <c r="G51" s="114">
        <v>523</v>
      </c>
      <c r="H51" s="114">
        <v>521</v>
      </c>
      <c r="I51" s="140">
        <v>531</v>
      </c>
      <c r="J51" s="115">
        <v>-147</v>
      </c>
      <c r="K51" s="116">
        <v>-27.683615819209038</v>
      </c>
    </row>
    <row r="52" spans="1:11" ht="14.1" customHeight="1" x14ac:dyDescent="0.2">
      <c r="A52" s="306">
        <v>71</v>
      </c>
      <c r="B52" s="307" t="s">
        <v>276</v>
      </c>
      <c r="C52" s="308"/>
      <c r="D52" s="113">
        <v>12.635999236495515</v>
      </c>
      <c r="E52" s="115">
        <v>662</v>
      </c>
      <c r="F52" s="114">
        <v>672</v>
      </c>
      <c r="G52" s="114">
        <v>668</v>
      </c>
      <c r="H52" s="114">
        <v>650</v>
      </c>
      <c r="I52" s="140">
        <v>653</v>
      </c>
      <c r="J52" s="115">
        <v>9</v>
      </c>
      <c r="K52" s="116">
        <v>1.3782542113323124</v>
      </c>
    </row>
    <row r="53" spans="1:11" ht="14.1" customHeight="1" x14ac:dyDescent="0.2">
      <c r="A53" s="306" t="s">
        <v>277</v>
      </c>
      <c r="B53" s="307" t="s">
        <v>278</v>
      </c>
      <c r="C53" s="308"/>
      <c r="D53" s="113">
        <v>1.4124832983393778</v>
      </c>
      <c r="E53" s="115">
        <v>74</v>
      </c>
      <c r="F53" s="114">
        <v>70</v>
      </c>
      <c r="G53" s="114">
        <v>71</v>
      </c>
      <c r="H53" s="114">
        <v>71</v>
      </c>
      <c r="I53" s="140">
        <v>69</v>
      </c>
      <c r="J53" s="115">
        <v>5</v>
      </c>
      <c r="K53" s="116">
        <v>7.2463768115942031</v>
      </c>
    </row>
    <row r="54" spans="1:11" ht="14.1" customHeight="1" x14ac:dyDescent="0.2">
      <c r="A54" s="306" t="s">
        <v>279</v>
      </c>
      <c r="B54" s="307" t="s">
        <v>280</v>
      </c>
      <c r="C54" s="308"/>
      <c r="D54" s="113">
        <v>10.135522046192021</v>
      </c>
      <c r="E54" s="115">
        <v>531</v>
      </c>
      <c r="F54" s="114">
        <v>544</v>
      </c>
      <c r="G54" s="114">
        <v>540</v>
      </c>
      <c r="H54" s="114">
        <v>525</v>
      </c>
      <c r="I54" s="140">
        <v>529</v>
      </c>
      <c r="J54" s="115">
        <v>2</v>
      </c>
      <c r="K54" s="116">
        <v>0.3780718336483932</v>
      </c>
    </row>
    <row r="55" spans="1:11" ht="14.1" customHeight="1" x14ac:dyDescent="0.2">
      <c r="A55" s="306">
        <v>72</v>
      </c>
      <c r="B55" s="307" t="s">
        <v>281</v>
      </c>
      <c r="C55" s="308"/>
      <c r="D55" s="113">
        <v>1.1643443405230005</v>
      </c>
      <c r="E55" s="115">
        <v>61</v>
      </c>
      <c r="F55" s="114">
        <v>65</v>
      </c>
      <c r="G55" s="114">
        <v>65</v>
      </c>
      <c r="H55" s="114">
        <v>65</v>
      </c>
      <c r="I55" s="140">
        <v>68</v>
      </c>
      <c r="J55" s="115">
        <v>-7</v>
      </c>
      <c r="K55" s="116">
        <v>-10.294117647058824</v>
      </c>
    </row>
    <row r="56" spans="1:11" ht="14.1" customHeight="1" x14ac:dyDescent="0.2">
      <c r="A56" s="306" t="s">
        <v>282</v>
      </c>
      <c r="B56" s="307" t="s">
        <v>283</v>
      </c>
      <c r="C56" s="308"/>
      <c r="D56" s="113">
        <v>0.13361328497804925</v>
      </c>
      <c r="E56" s="115">
        <v>7</v>
      </c>
      <c r="F56" s="114">
        <v>8</v>
      </c>
      <c r="G56" s="114">
        <v>7</v>
      </c>
      <c r="H56" s="114">
        <v>7</v>
      </c>
      <c r="I56" s="140">
        <v>7</v>
      </c>
      <c r="J56" s="115">
        <v>0</v>
      </c>
      <c r="K56" s="116">
        <v>0</v>
      </c>
    </row>
    <row r="57" spans="1:11" ht="14.1" customHeight="1" x14ac:dyDescent="0.2">
      <c r="A57" s="306" t="s">
        <v>284</v>
      </c>
      <c r="B57" s="307" t="s">
        <v>285</v>
      </c>
      <c r="C57" s="308"/>
      <c r="D57" s="113">
        <v>0.64897881275052494</v>
      </c>
      <c r="E57" s="115">
        <v>34</v>
      </c>
      <c r="F57" s="114">
        <v>36</v>
      </c>
      <c r="G57" s="114">
        <v>37</v>
      </c>
      <c r="H57" s="114">
        <v>36</v>
      </c>
      <c r="I57" s="140">
        <v>37</v>
      </c>
      <c r="J57" s="115">
        <v>-3</v>
      </c>
      <c r="K57" s="116">
        <v>-8.1081081081081088</v>
      </c>
    </row>
    <row r="58" spans="1:11" ht="14.1" customHeight="1" x14ac:dyDescent="0.2">
      <c r="A58" s="306">
        <v>73</v>
      </c>
      <c r="B58" s="307" t="s">
        <v>286</v>
      </c>
      <c r="C58" s="308"/>
      <c r="D58" s="113">
        <v>0.91620538270662344</v>
      </c>
      <c r="E58" s="115">
        <v>48</v>
      </c>
      <c r="F58" s="114">
        <v>46</v>
      </c>
      <c r="G58" s="114">
        <v>50</v>
      </c>
      <c r="H58" s="114">
        <v>49</v>
      </c>
      <c r="I58" s="140">
        <v>49</v>
      </c>
      <c r="J58" s="115">
        <v>-1</v>
      </c>
      <c r="K58" s="116">
        <v>-2.0408163265306123</v>
      </c>
    </row>
    <row r="59" spans="1:11" ht="14.1" customHeight="1" x14ac:dyDescent="0.2">
      <c r="A59" s="306" t="s">
        <v>287</v>
      </c>
      <c r="B59" s="307" t="s">
        <v>288</v>
      </c>
      <c r="C59" s="308"/>
      <c r="D59" s="113">
        <v>0.68715403702996758</v>
      </c>
      <c r="E59" s="115">
        <v>36</v>
      </c>
      <c r="F59" s="114">
        <v>34</v>
      </c>
      <c r="G59" s="114">
        <v>37</v>
      </c>
      <c r="H59" s="114">
        <v>38</v>
      </c>
      <c r="I59" s="140">
        <v>36</v>
      </c>
      <c r="J59" s="115">
        <v>0</v>
      </c>
      <c r="K59" s="116">
        <v>0</v>
      </c>
    </row>
    <row r="60" spans="1:11" ht="14.1" customHeight="1" x14ac:dyDescent="0.2">
      <c r="A60" s="306">
        <v>81</v>
      </c>
      <c r="B60" s="307" t="s">
        <v>289</v>
      </c>
      <c r="C60" s="308"/>
      <c r="D60" s="113">
        <v>2.8822294330979195</v>
      </c>
      <c r="E60" s="115">
        <v>151</v>
      </c>
      <c r="F60" s="114">
        <v>148</v>
      </c>
      <c r="G60" s="114">
        <v>151</v>
      </c>
      <c r="H60" s="114">
        <v>151</v>
      </c>
      <c r="I60" s="140">
        <v>150</v>
      </c>
      <c r="J60" s="115">
        <v>1</v>
      </c>
      <c r="K60" s="116">
        <v>0.66666666666666663</v>
      </c>
    </row>
    <row r="61" spans="1:11" ht="14.1" customHeight="1" x14ac:dyDescent="0.2">
      <c r="A61" s="306" t="s">
        <v>290</v>
      </c>
      <c r="B61" s="307" t="s">
        <v>291</v>
      </c>
      <c r="C61" s="308"/>
      <c r="D61" s="113">
        <v>1.4506585226188204</v>
      </c>
      <c r="E61" s="115">
        <v>76</v>
      </c>
      <c r="F61" s="114">
        <v>76</v>
      </c>
      <c r="G61" s="114">
        <v>78</v>
      </c>
      <c r="H61" s="114">
        <v>71</v>
      </c>
      <c r="I61" s="140">
        <v>70</v>
      </c>
      <c r="J61" s="115">
        <v>6</v>
      </c>
      <c r="K61" s="116">
        <v>8.5714285714285712</v>
      </c>
    </row>
    <row r="62" spans="1:11" ht="14.1" customHeight="1" x14ac:dyDescent="0.2">
      <c r="A62" s="306" t="s">
        <v>292</v>
      </c>
      <c r="B62" s="307" t="s">
        <v>293</v>
      </c>
      <c r="C62" s="308"/>
      <c r="D62" s="113">
        <v>0.45810269135331172</v>
      </c>
      <c r="E62" s="115">
        <v>24</v>
      </c>
      <c r="F62" s="114">
        <v>21</v>
      </c>
      <c r="G62" s="114">
        <v>21</v>
      </c>
      <c r="H62" s="114">
        <v>26</v>
      </c>
      <c r="I62" s="140">
        <v>23</v>
      </c>
      <c r="J62" s="115">
        <v>1</v>
      </c>
      <c r="K62" s="116">
        <v>4.3478260869565215</v>
      </c>
    </row>
    <row r="63" spans="1:11" ht="14.1" customHeight="1" x14ac:dyDescent="0.2">
      <c r="A63" s="306"/>
      <c r="B63" s="307" t="s">
        <v>294</v>
      </c>
      <c r="C63" s="308"/>
      <c r="D63" s="113">
        <v>0.36266463065470511</v>
      </c>
      <c r="E63" s="115">
        <v>19</v>
      </c>
      <c r="F63" s="114">
        <v>16</v>
      </c>
      <c r="G63" s="114">
        <v>16</v>
      </c>
      <c r="H63" s="114">
        <v>20</v>
      </c>
      <c r="I63" s="140">
        <v>18</v>
      </c>
      <c r="J63" s="115">
        <v>1</v>
      </c>
      <c r="K63" s="116">
        <v>5.5555555555555554</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0.74441687344913154</v>
      </c>
      <c r="E65" s="115">
        <v>39</v>
      </c>
      <c r="F65" s="114">
        <v>41</v>
      </c>
      <c r="G65" s="114">
        <v>41</v>
      </c>
      <c r="H65" s="114">
        <v>43</v>
      </c>
      <c r="I65" s="140">
        <v>46</v>
      </c>
      <c r="J65" s="115">
        <v>-7</v>
      </c>
      <c r="K65" s="116">
        <v>-15.217391304347826</v>
      </c>
    </row>
    <row r="66" spans="1:11" ht="14.1" customHeight="1" x14ac:dyDescent="0.2">
      <c r="A66" s="306">
        <v>82</v>
      </c>
      <c r="B66" s="307" t="s">
        <v>299</v>
      </c>
      <c r="C66" s="308"/>
      <c r="D66" s="113">
        <v>2.1759877839282304</v>
      </c>
      <c r="E66" s="115">
        <v>114</v>
      </c>
      <c r="F66" s="114">
        <v>111</v>
      </c>
      <c r="G66" s="114">
        <v>116</v>
      </c>
      <c r="H66" s="114">
        <v>121</v>
      </c>
      <c r="I66" s="140">
        <v>122</v>
      </c>
      <c r="J66" s="115">
        <v>-8</v>
      </c>
      <c r="K66" s="116">
        <v>-6.557377049180328</v>
      </c>
    </row>
    <row r="67" spans="1:11" ht="14.1" customHeight="1" x14ac:dyDescent="0.2">
      <c r="A67" s="306" t="s">
        <v>300</v>
      </c>
      <c r="B67" s="307" t="s">
        <v>301</v>
      </c>
      <c r="C67" s="308"/>
      <c r="D67" s="113">
        <v>0.7062416491696889</v>
      </c>
      <c r="E67" s="115">
        <v>37</v>
      </c>
      <c r="F67" s="114">
        <v>31</v>
      </c>
      <c r="G67" s="114">
        <v>35</v>
      </c>
      <c r="H67" s="114">
        <v>40</v>
      </c>
      <c r="I67" s="140">
        <v>41</v>
      </c>
      <c r="J67" s="115">
        <v>-4</v>
      </c>
      <c r="K67" s="116">
        <v>-9.7560975609756095</v>
      </c>
    </row>
    <row r="68" spans="1:11" ht="14.1" customHeight="1" x14ac:dyDescent="0.2">
      <c r="A68" s="306" t="s">
        <v>302</v>
      </c>
      <c r="B68" s="307" t="s">
        <v>303</v>
      </c>
      <c r="C68" s="308"/>
      <c r="D68" s="113">
        <v>0.7062416491696889</v>
      </c>
      <c r="E68" s="115">
        <v>37</v>
      </c>
      <c r="F68" s="114">
        <v>40</v>
      </c>
      <c r="G68" s="114">
        <v>41</v>
      </c>
      <c r="H68" s="114">
        <v>38</v>
      </c>
      <c r="I68" s="140">
        <v>38</v>
      </c>
      <c r="J68" s="115">
        <v>-1</v>
      </c>
      <c r="K68" s="116">
        <v>-2.6315789473684212</v>
      </c>
    </row>
    <row r="69" spans="1:11" ht="14.1" customHeight="1" x14ac:dyDescent="0.2">
      <c r="A69" s="306">
        <v>83</v>
      </c>
      <c r="B69" s="307" t="s">
        <v>304</v>
      </c>
      <c r="C69" s="308"/>
      <c r="D69" s="113">
        <v>2.3859515174651653</v>
      </c>
      <c r="E69" s="115">
        <v>125</v>
      </c>
      <c r="F69" s="114">
        <v>125</v>
      </c>
      <c r="G69" s="114">
        <v>117</v>
      </c>
      <c r="H69" s="114">
        <v>122</v>
      </c>
      <c r="I69" s="140">
        <v>127</v>
      </c>
      <c r="J69" s="115">
        <v>-2</v>
      </c>
      <c r="K69" s="116">
        <v>-1.5748031496062993</v>
      </c>
    </row>
    <row r="70" spans="1:11" ht="14.1" customHeight="1" x14ac:dyDescent="0.2">
      <c r="A70" s="306" t="s">
        <v>305</v>
      </c>
      <c r="B70" s="307" t="s">
        <v>306</v>
      </c>
      <c r="C70" s="308"/>
      <c r="D70" s="113">
        <v>1.1643443405230005</v>
      </c>
      <c r="E70" s="115">
        <v>61</v>
      </c>
      <c r="F70" s="114">
        <v>63</v>
      </c>
      <c r="G70" s="114">
        <v>56</v>
      </c>
      <c r="H70" s="114">
        <v>56</v>
      </c>
      <c r="I70" s="140">
        <v>58</v>
      </c>
      <c r="J70" s="115">
        <v>3</v>
      </c>
      <c r="K70" s="116">
        <v>5.1724137931034484</v>
      </c>
    </row>
    <row r="71" spans="1:11" ht="14.1" customHeight="1" x14ac:dyDescent="0.2">
      <c r="A71" s="306"/>
      <c r="B71" s="307" t="s">
        <v>307</v>
      </c>
      <c r="C71" s="308"/>
      <c r="D71" s="113">
        <v>0.68715403702996758</v>
      </c>
      <c r="E71" s="115">
        <v>36</v>
      </c>
      <c r="F71" s="114">
        <v>36</v>
      </c>
      <c r="G71" s="114">
        <v>31</v>
      </c>
      <c r="H71" s="114">
        <v>32</v>
      </c>
      <c r="I71" s="140">
        <v>32</v>
      </c>
      <c r="J71" s="115">
        <v>4</v>
      </c>
      <c r="K71" s="116">
        <v>12.5</v>
      </c>
    </row>
    <row r="72" spans="1:11" ht="14.1" customHeight="1" x14ac:dyDescent="0.2">
      <c r="A72" s="306">
        <v>84</v>
      </c>
      <c r="B72" s="307" t="s">
        <v>308</v>
      </c>
      <c r="C72" s="308"/>
      <c r="D72" s="113">
        <v>1.1070815041038367</v>
      </c>
      <c r="E72" s="115">
        <v>58</v>
      </c>
      <c r="F72" s="114">
        <v>68</v>
      </c>
      <c r="G72" s="114">
        <v>66</v>
      </c>
      <c r="H72" s="114">
        <v>60</v>
      </c>
      <c r="I72" s="140">
        <v>61</v>
      </c>
      <c r="J72" s="115">
        <v>-3</v>
      </c>
      <c r="K72" s="116">
        <v>-4.918032786885246</v>
      </c>
    </row>
    <row r="73" spans="1:11" ht="14.1" customHeight="1" x14ac:dyDescent="0.2">
      <c r="A73" s="306" t="s">
        <v>309</v>
      </c>
      <c r="B73" s="307" t="s">
        <v>310</v>
      </c>
      <c r="C73" s="308"/>
      <c r="D73" s="113">
        <v>0.13361328497804925</v>
      </c>
      <c r="E73" s="115">
        <v>7</v>
      </c>
      <c r="F73" s="114">
        <v>10</v>
      </c>
      <c r="G73" s="114">
        <v>8</v>
      </c>
      <c r="H73" s="114">
        <v>6</v>
      </c>
      <c r="I73" s="140">
        <v>5</v>
      </c>
      <c r="J73" s="115">
        <v>2</v>
      </c>
      <c r="K73" s="116">
        <v>40</v>
      </c>
    </row>
    <row r="74" spans="1:11" ht="14.1" customHeight="1" x14ac:dyDescent="0.2">
      <c r="A74" s="306" t="s">
        <v>311</v>
      </c>
      <c r="B74" s="307" t="s">
        <v>312</v>
      </c>
      <c r="C74" s="308"/>
      <c r="D74" s="113">
        <v>7.6350448558885287E-2</v>
      </c>
      <c r="E74" s="115">
        <v>4</v>
      </c>
      <c r="F74" s="114">
        <v>6</v>
      </c>
      <c r="G74" s="114">
        <v>7</v>
      </c>
      <c r="H74" s="114">
        <v>7</v>
      </c>
      <c r="I74" s="140">
        <v>8</v>
      </c>
      <c r="J74" s="115">
        <v>-4</v>
      </c>
      <c r="K74" s="116">
        <v>-50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v>
      </c>
      <c r="E76" s="115">
        <v>0</v>
      </c>
      <c r="F76" s="114">
        <v>0</v>
      </c>
      <c r="G76" s="114">
        <v>0</v>
      </c>
      <c r="H76" s="114" t="s">
        <v>513</v>
      </c>
      <c r="I76" s="140" t="s">
        <v>513</v>
      </c>
      <c r="J76" s="115" t="s">
        <v>513</v>
      </c>
      <c r="K76" s="116" t="s">
        <v>513</v>
      </c>
    </row>
    <row r="77" spans="1:11" ht="14.1" customHeight="1" x14ac:dyDescent="0.2">
      <c r="A77" s="306">
        <v>92</v>
      </c>
      <c r="B77" s="307" t="s">
        <v>316</v>
      </c>
      <c r="C77" s="308"/>
      <c r="D77" s="113">
        <v>0.15270089711777057</v>
      </c>
      <c r="E77" s="115">
        <v>8</v>
      </c>
      <c r="F77" s="114">
        <v>10</v>
      </c>
      <c r="G77" s="114">
        <v>11</v>
      </c>
      <c r="H77" s="114">
        <v>13</v>
      </c>
      <c r="I77" s="140">
        <v>11</v>
      </c>
      <c r="J77" s="115">
        <v>-3</v>
      </c>
      <c r="K77" s="116">
        <v>-27.272727272727273</v>
      </c>
    </row>
    <row r="78" spans="1:11" ht="14.1" customHeight="1" x14ac:dyDescent="0.2">
      <c r="A78" s="306">
        <v>93</v>
      </c>
      <c r="B78" s="307" t="s">
        <v>317</v>
      </c>
      <c r="C78" s="308"/>
      <c r="D78" s="113">
        <v>0.19087612139721322</v>
      </c>
      <c r="E78" s="115">
        <v>10</v>
      </c>
      <c r="F78" s="114">
        <v>10</v>
      </c>
      <c r="G78" s="114">
        <v>9</v>
      </c>
      <c r="H78" s="114">
        <v>11</v>
      </c>
      <c r="I78" s="140">
        <v>11</v>
      </c>
      <c r="J78" s="115">
        <v>-1</v>
      </c>
      <c r="K78" s="116">
        <v>-9.0909090909090917</v>
      </c>
    </row>
    <row r="79" spans="1:11" ht="14.1" customHeight="1" x14ac:dyDescent="0.2">
      <c r="A79" s="306">
        <v>94</v>
      </c>
      <c r="B79" s="307" t="s">
        <v>318</v>
      </c>
      <c r="C79" s="308"/>
      <c r="D79" s="113">
        <v>0.53445313991219701</v>
      </c>
      <c r="E79" s="115">
        <v>28</v>
      </c>
      <c r="F79" s="114">
        <v>33</v>
      </c>
      <c r="G79" s="114">
        <v>32</v>
      </c>
      <c r="H79" s="114">
        <v>26</v>
      </c>
      <c r="I79" s="140">
        <v>26</v>
      </c>
      <c r="J79" s="115">
        <v>2</v>
      </c>
      <c r="K79" s="116">
        <v>7.6923076923076925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4.9818667684672651</v>
      </c>
      <c r="E81" s="143">
        <v>261</v>
      </c>
      <c r="F81" s="144">
        <v>279</v>
      </c>
      <c r="G81" s="144">
        <v>289</v>
      </c>
      <c r="H81" s="144">
        <v>286</v>
      </c>
      <c r="I81" s="145">
        <v>281</v>
      </c>
      <c r="J81" s="143">
        <v>-20</v>
      </c>
      <c r="K81" s="146">
        <v>-7.117437722419929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1937</v>
      </c>
      <c r="G12" s="536">
        <v>2102</v>
      </c>
      <c r="H12" s="536">
        <v>2415</v>
      </c>
      <c r="I12" s="536">
        <v>1554</v>
      </c>
      <c r="J12" s="537">
        <v>1971</v>
      </c>
      <c r="K12" s="538">
        <v>-34</v>
      </c>
      <c r="L12" s="349">
        <v>-1.7250126839167934</v>
      </c>
    </row>
    <row r="13" spans="1:17" s="110" customFormat="1" ht="15" customHeight="1" x14ac:dyDescent="0.2">
      <c r="A13" s="350" t="s">
        <v>344</v>
      </c>
      <c r="B13" s="351" t="s">
        <v>345</v>
      </c>
      <c r="C13" s="347"/>
      <c r="D13" s="347"/>
      <c r="E13" s="348"/>
      <c r="F13" s="536">
        <v>1140</v>
      </c>
      <c r="G13" s="536">
        <v>1074</v>
      </c>
      <c r="H13" s="536">
        <v>1281</v>
      </c>
      <c r="I13" s="536">
        <v>907</v>
      </c>
      <c r="J13" s="537">
        <v>1161</v>
      </c>
      <c r="K13" s="538">
        <v>-21</v>
      </c>
      <c r="L13" s="349">
        <v>-1.8087855297157622</v>
      </c>
    </row>
    <row r="14" spans="1:17" s="110" customFormat="1" ht="22.5" customHeight="1" x14ac:dyDescent="0.2">
      <c r="A14" s="350"/>
      <c r="B14" s="351" t="s">
        <v>346</v>
      </c>
      <c r="C14" s="347"/>
      <c r="D14" s="347"/>
      <c r="E14" s="348"/>
      <c r="F14" s="536">
        <v>797</v>
      </c>
      <c r="G14" s="536">
        <v>1028</v>
      </c>
      <c r="H14" s="536">
        <v>1134</v>
      </c>
      <c r="I14" s="536">
        <v>647</v>
      </c>
      <c r="J14" s="537">
        <v>810</v>
      </c>
      <c r="K14" s="538">
        <v>-13</v>
      </c>
      <c r="L14" s="349">
        <v>-1.6049382716049383</v>
      </c>
    </row>
    <row r="15" spans="1:17" s="110" customFormat="1" ht="15" customHeight="1" x14ac:dyDescent="0.2">
      <c r="A15" s="350" t="s">
        <v>347</v>
      </c>
      <c r="B15" s="351" t="s">
        <v>108</v>
      </c>
      <c r="C15" s="347"/>
      <c r="D15" s="347"/>
      <c r="E15" s="348"/>
      <c r="F15" s="536">
        <v>399</v>
      </c>
      <c r="G15" s="536">
        <v>388</v>
      </c>
      <c r="H15" s="536">
        <v>1057</v>
      </c>
      <c r="I15" s="536">
        <v>265</v>
      </c>
      <c r="J15" s="537">
        <v>384</v>
      </c>
      <c r="K15" s="538">
        <v>15</v>
      </c>
      <c r="L15" s="349">
        <v>3.90625</v>
      </c>
    </row>
    <row r="16" spans="1:17" s="110" customFormat="1" ht="15" customHeight="1" x14ac:dyDescent="0.2">
      <c r="A16" s="350"/>
      <c r="B16" s="351" t="s">
        <v>109</v>
      </c>
      <c r="C16" s="347"/>
      <c r="D16" s="347"/>
      <c r="E16" s="348"/>
      <c r="F16" s="536">
        <v>1302</v>
      </c>
      <c r="G16" s="536">
        <v>1479</v>
      </c>
      <c r="H16" s="536">
        <v>1196</v>
      </c>
      <c r="I16" s="536">
        <v>1090</v>
      </c>
      <c r="J16" s="537">
        <v>1352</v>
      </c>
      <c r="K16" s="538">
        <v>-50</v>
      </c>
      <c r="L16" s="349">
        <v>-3.6982248520710059</v>
      </c>
    </row>
    <row r="17" spans="1:12" s="110" customFormat="1" ht="15" customHeight="1" x14ac:dyDescent="0.2">
      <c r="A17" s="350"/>
      <c r="B17" s="351" t="s">
        <v>110</v>
      </c>
      <c r="C17" s="347"/>
      <c r="D17" s="347"/>
      <c r="E17" s="348"/>
      <c r="F17" s="536">
        <v>216</v>
      </c>
      <c r="G17" s="536">
        <v>208</v>
      </c>
      <c r="H17" s="536">
        <v>135</v>
      </c>
      <c r="I17" s="536">
        <v>175</v>
      </c>
      <c r="J17" s="537">
        <v>210</v>
      </c>
      <c r="K17" s="538">
        <v>6</v>
      </c>
      <c r="L17" s="349">
        <v>2.8571428571428572</v>
      </c>
    </row>
    <row r="18" spans="1:12" s="110" customFormat="1" ht="15" customHeight="1" x14ac:dyDescent="0.2">
      <c r="A18" s="350"/>
      <c r="B18" s="351" t="s">
        <v>111</v>
      </c>
      <c r="C18" s="347"/>
      <c r="D18" s="347"/>
      <c r="E18" s="348"/>
      <c r="F18" s="536">
        <v>20</v>
      </c>
      <c r="G18" s="536">
        <v>27</v>
      </c>
      <c r="H18" s="536">
        <v>27</v>
      </c>
      <c r="I18" s="536">
        <v>24</v>
      </c>
      <c r="J18" s="537">
        <v>25</v>
      </c>
      <c r="K18" s="538">
        <v>-5</v>
      </c>
      <c r="L18" s="349">
        <v>-20</v>
      </c>
    </row>
    <row r="19" spans="1:12" s="110" customFormat="1" ht="15" customHeight="1" x14ac:dyDescent="0.2">
      <c r="A19" s="118" t="s">
        <v>113</v>
      </c>
      <c r="B19" s="119" t="s">
        <v>181</v>
      </c>
      <c r="C19" s="347"/>
      <c r="D19" s="347"/>
      <c r="E19" s="348"/>
      <c r="F19" s="536">
        <v>1356</v>
      </c>
      <c r="G19" s="536">
        <v>1599</v>
      </c>
      <c r="H19" s="536">
        <v>1776</v>
      </c>
      <c r="I19" s="536">
        <v>1033</v>
      </c>
      <c r="J19" s="537">
        <v>1415</v>
      </c>
      <c r="K19" s="538">
        <v>-59</v>
      </c>
      <c r="L19" s="349">
        <v>-4.169611307420495</v>
      </c>
    </row>
    <row r="20" spans="1:12" s="110" customFormat="1" ht="15" customHeight="1" x14ac:dyDescent="0.2">
      <c r="A20" s="118"/>
      <c r="B20" s="119" t="s">
        <v>182</v>
      </c>
      <c r="C20" s="347"/>
      <c r="D20" s="347"/>
      <c r="E20" s="348"/>
      <c r="F20" s="536">
        <v>581</v>
      </c>
      <c r="G20" s="536">
        <v>503</v>
      </c>
      <c r="H20" s="536">
        <v>639</v>
      </c>
      <c r="I20" s="536">
        <v>521</v>
      </c>
      <c r="J20" s="537">
        <v>556</v>
      </c>
      <c r="K20" s="538">
        <v>25</v>
      </c>
      <c r="L20" s="349">
        <v>4.4964028776978413</v>
      </c>
    </row>
    <row r="21" spans="1:12" s="110" customFormat="1" ht="15" customHeight="1" x14ac:dyDescent="0.2">
      <c r="A21" s="118" t="s">
        <v>113</v>
      </c>
      <c r="B21" s="119" t="s">
        <v>116</v>
      </c>
      <c r="C21" s="347"/>
      <c r="D21" s="347"/>
      <c r="E21" s="348"/>
      <c r="F21" s="536">
        <v>1518</v>
      </c>
      <c r="G21" s="536">
        <v>1640</v>
      </c>
      <c r="H21" s="536">
        <v>1904</v>
      </c>
      <c r="I21" s="536">
        <v>1095</v>
      </c>
      <c r="J21" s="537">
        <v>1539</v>
      </c>
      <c r="K21" s="538">
        <v>-21</v>
      </c>
      <c r="L21" s="349">
        <v>-1.364522417153996</v>
      </c>
    </row>
    <row r="22" spans="1:12" s="110" customFormat="1" ht="15" customHeight="1" x14ac:dyDescent="0.2">
      <c r="A22" s="118"/>
      <c r="B22" s="119" t="s">
        <v>117</v>
      </c>
      <c r="C22" s="347"/>
      <c r="D22" s="347"/>
      <c r="E22" s="348"/>
      <c r="F22" s="536">
        <v>419</v>
      </c>
      <c r="G22" s="536">
        <v>459</v>
      </c>
      <c r="H22" s="536">
        <v>511</v>
      </c>
      <c r="I22" s="536">
        <v>458</v>
      </c>
      <c r="J22" s="537">
        <v>432</v>
      </c>
      <c r="K22" s="538">
        <v>-13</v>
      </c>
      <c r="L22" s="349">
        <v>-3.0092592592592591</v>
      </c>
    </row>
    <row r="23" spans="1:12" s="110" customFormat="1" ht="15" customHeight="1" x14ac:dyDescent="0.2">
      <c r="A23" s="352" t="s">
        <v>347</v>
      </c>
      <c r="B23" s="353" t="s">
        <v>193</v>
      </c>
      <c r="C23" s="354"/>
      <c r="D23" s="354"/>
      <c r="E23" s="355"/>
      <c r="F23" s="539">
        <v>52</v>
      </c>
      <c r="G23" s="539">
        <v>157</v>
      </c>
      <c r="H23" s="539">
        <v>547</v>
      </c>
      <c r="I23" s="539">
        <v>17</v>
      </c>
      <c r="J23" s="540">
        <v>43</v>
      </c>
      <c r="K23" s="541">
        <v>9</v>
      </c>
      <c r="L23" s="356">
        <v>20.930232558139537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31.6</v>
      </c>
      <c r="G25" s="542">
        <v>21.5</v>
      </c>
      <c r="H25" s="542">
        <v>42.5</v>
      </c>
      <c r="I25" s="542">
        <v>37.4</v>
      </c>
      <c r="J25" s="542">
        <v>33.200000000000003</v>
      </c>
      <c r="K25" s="543" t="s">
        <v>349</v>
      </c>
      <c r="L25" s="364">
        <v>-1.6000000000000014</v>
      </c>
    </row>
    <row r="26" spans="1:12" s="110" customFormat="1" ht="15" customHeight="1" x14ac:dyDescent="0.2">
      <c r="A26" s="365" t="s">
        <v>105</v>
      </c>
      <c r="B26" s="366" t="s">
        <v>345</v>
      </c>
      <c r="C26" s="362"/>
      <c r="D26" s="362"/>
      <c r="E26" s="363"/>
      <c r="F26" s="542">
        <v>26</v>
      </c>
      <c r="G26" s="542">
        <v>18.2</v>
      </c>
      <c r="H26" s="542">
        <v>37.1</v>
      </c>
      <c r="I26" s="542">
        <v>34.4</v>
      </c>
      <c r="J26" s="544">
        <v>29.9</v>
      </c>
      <c r="K26" s="543" t="s">
        <v>349</v>
      </c>
      <c r="L26" s="364">
        <v>-3.8999999999999986</v>
      </c>
    </row>
    <row r="27" spans="1:12" s="110" customFormat="1" ht="15" customHeight="1" x14ac:dyDescent="0.2">
      <c r="A27" s="365"/>
      <c r="B27" s="366" t="s">
        <v>346</v>
      </c>
      <c r="C27" s="362"/>
      <c r="D27" s="362"/>
      <c r="E27" s="363"/>
      <c r="F27" s="542">
        <v>39.700000000000003</v>
      </c>
      <c r="G27" s="542">
        <v>24.9</v>
      </c>
      <c r="H27" s="542">
        <v>48.4</v>
      </c>
      <c r="I27" s="542">
        <v>41.5</v>
      </c>
      <c r="J27" s="542">
        <v>37.799999999999997</v>
      </c>
      <c r="K27" s="543" t="s">
        <v>349</v>
      </c>
      <c r="L27" s="364">
        <v>1.9000000000000057</v>
      </c>
    </row>
    <row r="28" spans="1:12" s="110" customFormat="1" ht="15" customHeight="1" x14ac:dyDescent="0.2">
      <c r="A28" s="365" t="s">
        <v>113</v>
      </c>
      <c r="B28" s="366" t="s">
        <v>108</v>
      </c>
      <c r="C28" s="362"/>
      <c r="D28" s="362"/>
      <c r="E28" s="363"/>
      <c r="F28" s="542">
        <v>45.3</v>
      </c>
      <c r="G28" s="542">
        <v>33.6</v>
      </c>
      <c r="H28" s="542">
        <v>47.8</v>
      </c>
      <c r="I28" s="542">
        <v>43.5</v>
      </c>
      <c r="J28" s="542">
        <v>45.3</v>
      </c>
      <c r="K28" s="543" t="s">
        <v>349</v>
      </c>
      <c r="L28" s="364">
        <v>0</v>
      </c>
    </row>
    <row r="29" spans="1:12" s="110" customFormat="1" ht="11.25" x14ac:dyDescent="0.2">
      <c r="A29" s="365"/>
      <c r="B29" s="366" t="s">
        <v>109</v>
      </c>
      <c r="C29" s="362"/>
      <c r="D29" s="362"/>
      <c r="E29" s="363"/>
      <c r="F29" s="542">
        <v>29.1</v>
      </c>
      <c r="G29" s="542">
        <v>19.7</v>
      </c>
      <c r="H29" s="542">
        <v>40</v>
      </c>
      <c r="I29" s="542">
        <v>36.4</v>
      </c>
      <c r="J29" s="544">
        <v>31.4</v>
      </c>
      <c r="K29" s="543" t="s">
        <v>349</v>
      </c>
      <c r="L29" s="364">
        <v>-2.2999999999999972</v>
      </c>
    </row>
    <row r="30" spans="1:12" s="110" customFormat="1" ht="15" customHeight="1" x14ac:dyDescent="0.2">
      <c r="A30" s="365"/>
      <c r="B30" s="366" t="s">
        <v>110</v>
      </c>
      <c r="C30" s="362"/>
      <c r="D30" s="362"/>
      <c r="E30" s="363"/>
      <c r="F30" s="542">
        <v>24.5</v>
      </c>
      <c r="G30" s="542">
        <v>18.3</v>
      </c>
      <c r="H30" s="542">
        <v>40</v>
      </c>
      <c r="I30" s="542">
        <v>32</v>
      </c>
      <c r="J30" s="542">
        <v>21.5</v>
      </c>
      <c r="K30" s="543" t="s">
        <v>349</v>
      </c>
      <c r="L30" s="364">
        <v>3</v>
      </c>
    </row>
    <row r="31" spans="1:12" s="110" customFormat="1" ht="15" customHeight="1" x14ac:dyDescent="0.2">
      <c r="A31" s="365"/>
      <c r="B31" s="366" t="s">
        <v>111</v>
      </c>
      <c r="C31" s="362"/>
      <c r="D31" s="362"/>
      <c r="E31" s="363"/>
      <c r="F31" s="542">
        <v>30</v>
      </c>
      <c r="G31" s="542">
        <v>40.700000000000003</v>
      </c>
      <c r="H31" s="542">
        <v>63</v>
      </c>
      <c r="I31" s="542">
        <v>54.2</v>
      </c>
      <c r="J31" s="542">
        <v>60</v>
      </c>
      <c r="K31" s="543" t="s">
        <v>349</v>
      </c>
      <c r="L31" s="364">
        <v>-30</v>
      </c>
    </row>
    <row r="32" spans="1:12" s="110" customFormat="1" ht="15" customHeight="1" x14ac:dyDescent="0.2">
      <c r="A32" s="367" t="s">
        <v>113</v>
      </c>
      <c r="B32" s="368" t="s">
        <v>181</v>
      </c>
      <c r="C32" s="362"/>
      <c r="D32" s="362"/>
      <c r="E32" s="363"/>
      <c r="F32" s="542">
        <v>26.7</v>
      </c>
      <c r="G32" s="542">
        <v>15.1</v>
      </c>
      <c r="H32" s="542">
        <v>38.299999999999997</v>
      </c>
      <c r="I32" s="542">
        <v>34.799999999999997</v>
      </c>
      <c r="J32" s="544">
        <v>29.2</v>
      </c>
      <c r="K32" s="543" t="s">
        <v>349</v>
      </c>
      <c r="L32" s="364">
        <v>-2.5</v>
      </c>
    </row>
    <row r="33" spans="1:12" s="110" customFormat="1" ht="15" customHeight="1" x14ac:dyDescent="0.2">
      <c r="A33" s="367"/>
      <c r="B33" s="368" t="s">
        <v>182</v>
      </c>
      <c r="C33" s="362"/>
      <c r="D33" s="362"/>
      <c r="E33" s="363"/>
      <c r="F33" s="542">
        <v>42.7</v>
      </c>
      <c r="G33" s="542">
        <v>39.799999999999997</v>
      </c>
      <c r="H33" s="542">
        <v>50.8</v>
      </c>
      <c r="I33" s="542">
        <v>42.3</v>
      </c>
      <c r="J33" s="542">
        <v>42.8</v>
      </c>
      <c r="K33" s="543" t="s">
        <v>349</v>
      </c>
      <c r="L33" s="364">
        <v>-9.9999999999994316E-2</v>
      </c>
    </row>
    <row r="34" spans="1:12" s="369" customFormat="1" ht="15" customHeight="1" x14ac:dyDescent="0.2">
      <c r="A34" s="367" t="s">
        <v>113</v>
      </c>
      <c r="B34" s="368" t="s">
        <v>116</v>
      </c>
      <c r="C34" s="362"/>
      <c r="D34" s="362"/>
      <c r="E34" s="363"/>
      <c r="F34" s="542">
        <v>29.7</v>
      </c>
      <c r="G34" s="542">
        <v>20.100000000000001</v>
      </c>
      <c r="H34" s="542">
        <v>42.7</v>
      </c>
      <c r="I34" s="542">
        <v>36.9</v>
      </c>
      <c r="J34" s="542">
        <v>30.2</v>
      </c>
      <c r="K34" s="543" t="s">
        <v>349</v>
      </c>
      <c r="L34" s="364">
        <v>-0.5</v>
      </c>
    </row>
    <row r="35" spans="1:12" s="369" customFormat="1" ht="11.25" x14ac:dyDescent="0.2">
      <c r="A35" s="370"/>
      <c r="B35" s="371" t="s">
        <v>117</v>
      </c>
      <c r="C35" s="372"/>
      <c r="D35" s="372"/>
      <c r="E35" s="373"/>
      <c r="F35" s="545">
        <v>38.5</v>
      </c>
      <c r="G35" s="545">
        <v>26.2</v>
      </c>
      <c r="H35" s="545">
        <v>42</v>
      </c>
      <c r="I35" s="545">
        <v>38.700000000000003</v>
      </c>
      <c r="J35" s="546">
        <v>43.4</v>
      </c>
      <c r="K35" s="547" t="s">
        <v>349</v>
      </c>
      <c r="L35" s="374">
        <v>-4.8999999999999986</v>
      </c>
    </row>
    <row r="36" spans="1:12" s="369" customFormat="1" ht="15.95" customHeight="1" x14ac:dyDescent="0.2">
      <c r="A36" s="375" t="s">
        <v>350</v>
      </c>
      <c r="B36" s="376"/>
      <c r="C36" s="377"/>
      <c r="D36" s="376"/>
      <c r="E36" s="378"/>
      <c r="F36" s="548">
        <v>1878</v>
      </c>
      <c r="G36" s="548">
        <v>1932</v>
      </c>
      <c r="H36" s="548">
        <v>1804</v>
      </c>
      <c r="I36" s="548">
        <v>1533</v>
      </c>
      <c r="J36" s="548">
        <v>1915</v>
      </c>
      <c r="K36" s="549">
        <v>-37</v>
      </c>
      <c r="L36" s="380">
        <v>-1.9321148825065275</v>
      </c>
    </row>
    <row r="37" spans="1:12" s="369" customFormat="1" ht="15.95" customHeight="1" x14ac:dyDescent="0.2">
      <c r="A37" s="381"/>
      <c r="B37" s="382" t="s">
        <v>113</v>
      </c>
      <c r="C37" s="382" t="s">
        <v>351</v>
      </c>
      <c r="D37" s="382"/>
      <c r="E37" s="383"/>
      <c r="F37" s="548">
        <v>594</v>
      </c>
      <c r="G37" s="548">
        <v>415</v>
      </c>
      <c r="H37" s="548">
        <v>767</v>
      </c>
      <c r="I37" s="548">
        <v>573</v>
      </c>
      <c r="J37" s="548">
        <v>635</v>
      </c>
      <c r="K37" s="549">
        <v>-41</v>
      </c>
      <c r="L37" s="380">
        <v>-6.4566929133858268</v>
      </c>
    </row>
    <row r="38" spans="1:12" s="369" customFormat="1" ht="15.95" customHeight="1" x14ac:dyDescent="0.2">
      <c r="A38" s="381"/>
      <c r="B38" s="384" t="s">
        <v>105</v>
      </c>
      <c r="C38" s="384" t="s">
        <v>106</v>
      </c>
      <c r="D38" s="385"/>
      <c r="E38" s="383"/>
      <c r="F38" s="548">
        <v>1107</v>
      </c>
      <c r="G38" s="548">
        <v>980</v>
      </c>
      <c r="H38" s="548">
        <v>936</v>
      </c>
      <c r="I38" s="548">
        <v>897</v>
      </c>
      <c r="J38" s="550">
        <v>1132</v>
      </c>
      <c r="K38" s="549">
        <v>-25</v>
      </c>
      <c r="L38" s="380">
        <v>-2.2084805653710249</v>
      </c>
    </row>
    <row r="39" spans="1:12" s="369" customFormat="1" ht="15.95" customHeight="1" x14ac:dyDescent="0.2">
      <c r="A39" s="381"/>
      <c r="B39" s="385"/>
      <c r="C39" s="382" t="s">
        <v>352</v>
      </c>
      <c r="D39" s="385"/>
      <c r="E39" s="383"/>
      <c r="F39" s="548">
        <v>288</v>
      </c>
      <c r="G39" s="548">
        <v>178</v>
      </c>
      <c r="H39" s="548">
        <v>347</v>
      </c>
      <c r="I39" s="548">
        <v>309</v>
      </c>
      <c r="J39" s="548">
        <v>339</v>
      </c>
      <c r="K39" s="549">
        <v>-51</v>
      </c>
      <c r="L39" s="380">
        <v>-15.044247787610619</v>
      </c>
    </row>
    <row r="40" spans="1:12" s="369" customFormat="1" ht="15.95" customHeight="1" x14ac:dyDescent="0.2">
      <c r="A40" s="381"/>
      <c r="B40" s="384"/>
      <c r="C40" s="384" t="s">
        <v>107</v>
      </c>
      <c r="D40" s="385"/>
      <c r="E40" s="383"/>
      <c r="F40" s="548">
        <v>771</v>
      </c>
      <c r="G40" s="548">
        <v>952</v>
      </c>
      <c r="H40" s="548">
        <v>868</v>
      </c>
      <c r="I40" s="548">
        <v>636</v>
      </c>
      <c r="J40" s="548">
        <v>783</v>
      </c>
      <c r="K40" s="549">
        <v>-12</v>
      </c>
      <c r="L40" s="380">
        <v>-1.5325670498084292</v>
      </c>
    </row>
    <row r="41" spans="1:12" s="369" customFormat="1" ht="24" customHeight="1" x14ac:dyDescent="0.2">
      <c r="A41" s="381"/>
      <c r="B41" s="385"/>
      <c r="C41" s="382" t="s">
        <v>352</v>
      </c>
      <c r="D41" s="385"/>
      <c r="E41" s="383"/>
      <c r="F41" s="548">
        <v>306</v>
      </c>
      <c r="G41" s="548">
        <v>237</v>
      </c>
      <c r="H41" s="548">
        <v>420</v>
      </c>
      <c r="I41" s="548">
        <v>264</v>
      </c>
      <c r="J41" s="550">
        <v>296</v>
      </c>
      <c r="K41" s="549">
        <v>10</v>
      </c>
      <c r="L41" s="380">
        <v>3.3783783783783785</v>
      </c>
    </row>
    <row r="42" spans="1:12" s="110" customFormat="1" ht="15" customHeight="1" x14ac:dyDescent="0.2">
      <c r="A42" s="381"/>
      <c r="B42" s="384" t="s">
        <v>113</v>
      </c>
      <c r="C42" s="384" t="s">
        <v>353</v>
      </c>
      <c r="D42" s="385"/>
      <c r="E42" s="383"/>
      <c r="F42" s="548">
        <v>353</v>
      </c>
      <c r="G42" s="548">
        <v>229</v>
      </c>
      <c r="H42" s="548">
        <v>506</v>
      </c>
      <c r="I42" s="548">
        <v>253</v>
      </c>
      <c r="J42" s="548">
        <v>342</v>
      </c>
      <c r="K42" s="549">
        <v>11</v>
      </c>
      <c r="L42" s="380">
        <v>3.2163742690058479</v>
      </c>
    </row>
    <row r="43" spans="1:12" s="110" customFormat="1" ht="15" customHeight="1" x14ac:dyDescent="0.2">
      <c r="A43" s="381"/>
      <c r="B43" s="385"/>
      <c r="C43" s="382" t="s">
        <v>352</v>
      </c>
      <c r="D43" s="385"/>
      <c r="E43" s="383"/>
      <c r="F43" s="548">
        <v>160</v>
      </c>
      <c r="G43" s="548">
        <v>77</v>
      </c>
      <c r="H43" s="548">
        <v>242</v>
      </c>
      <c r="I43" s="548">
        <v>110</v>
      </c>
      <c r="J43" s="548">
        <v>155</v>
      </c>
      <c r="K43" s="549">
        <v>5</v>
      </c>
      <c r="L43" s="380">
        <v>3.225806451612903</v>
      </c>
    </row>
    <row r="44" spans="1:12" s="110" customFormat="1" ht="15" customHeight="1" x14ac:dyDescent="0.2">
      <c r="A44" s="381"/>
      <c r="B44" s="384"/>
      <c r="C44" s="366" t="s">
        <v>109</v>
      </c>
      <c r="D44" s="385"/>
      <c r="E44" s="383"/>
      <c r="F44" s="548">
        <v>1289</v>
      </c>
      <c r="G44" s="548">
        <v>1468</v>
      </c>
      <c r="H44" s="548">
        <v>1136</v>
      </c>
      <c r="I44" s="548">
        <v>1081</v>
      </c>
      <c r="J44" s="550">
        <v>1339</v>
      </c>
      <c r="K44" s="549">
        <v>-50</v>
      </c>
      <c r="L44" s="380">
        <v>-3.7341299477221805</v>
      </c>
    </row>
    <row r="45" spans="1:12" s="110" customFormat="1" ht="15" customHeight="1" x14ac:dyDescent="0.2">
      <c r="A45" s="381"/>
      <c r="B45" s="385"/>
      <c r="C45" s="382" t="s">
        <v>352</v>
      </c>
      <c r="D45" s="385"/>
      <c r="E45" s="383"/>
      <c r="F45" s="548">
        <v>375</v>
      </c>
      <c r="G45" s="548">
        <v>289</v>
      </c>
      <c r="H45" s="548">
        <v>454</v>
      </c>
      <c r="I45" s="548">
        <v>394</v>
      </c>
      <c r="J45" s="548">
        <v>420</v>
      </c>
      <c r="K45" s="549">
        <v>-45</v>
      </c>
      <c r="L45" s="380">
        <v>-10.714285714285714</v>
      </c>
    </row>
    <row r="46" spans="1:12" s="110" customFormat="1" ht="15" customHeight="1" x14ac:dyDescent="0.2">
      <c r="A46" s="381"/>
      <c r="B46" s="384"/>
      <c r="C46" s="366" t="s">
        <v>110</v>
      </c>
      <c r="D46" s="385"/>
      <c r="E46" s="383"/>
      <c r="F46" s="548">
        <v>216</v>
      </c>
      <c r="G46" s="548">
        <v>208</v>
      </c>
      <c r="H46" s="548">
        <v>135</v>
      </c>
      <c r="I46" s="548">
        <v>175</v>
      </c>
      <c r="J46" s="548">
        <v>209</v>
      </c>
      <c r="K46" s="549">
        <v>7</v>
      </c>
      <c r="L46" s="380">
        <v>3.3492822966507179</v>
      </c>
    </row>
    <row r="47" spans="1:12" s="110" customFormat="1" ht="15" customHeight="1" x14ac:dyDescent="0.2">
      <c r="A47" s="381"/>
      <c r="B47" s="385"/>
      <c r="C47" s="382" t="s">
        <v>352</v>
      </c>
      <c r="D47" s="385"/>
      <c r="E47" s="383"/>
      <c r="F47" s="548">
        <v>53</v>
      </c>
      <c r="G47" s="548">
        <v>38</v>
      </c>
      <c r="H47" s="548">
        <v>54</v>
      </c>
      <c r="I47" s="548">
        <v>56</v>
      </c>
      <c r="J47" s="550">
        <v>45</v>
      </c>
      <c r="K47" s="549">
        <v>8</v>
      </c>
      <c r="L47" s="380">
        <v>17.777777777777779</v>
      </c>
    </row>
    <row r="48" spans="1:12" s="110" customFormat="1" ht="15" customHeight="1" x14ac:dyDescent="0.2">
      <c r="A48" s="381"/>
      <c r="B48" s="385"/>
      <c r="C48" s="366" t="s">
        <v>111</v>
      </c>
      <c r="D48" s="386"/>
      <c r="E48" s="387"/>
      <c r="F48" s="548">
        <v>20</v>
      </c>
      <c r="G48" s="548">
        <v>27</v>
      </c>
      <c r="H48" s="548">
        <v>27</v>
      </c>
      <c r="I48" s="548">
        <v>24</v>
      </c>
      <c r="J48" s="548">
        <v>25</v>
      </c>
      <c r="K48" s="549">
        <v>-5</v>
      </c>
      <c r="L48" s="380">
        <v>-20</v>
      </c>
    </row>
    <row r="49" spans="1:12" s="110" customFormat="1" ht="15" customHeight="1" x14ac:dyDescent="0.2">
      <c r="A49" s="381"/>
      <c r="B49" s="385"/>
      <c r="C49" s="382" t="s">
        <v>352</v>
      </c>
      <c r="D49" s="385"/>
      <c r="E49" s="383"/>
      <c r="F49" s="548">
        <v>6</v>
      </c>
      <c r="G49" s="548">
        <v>11</v>
      </c>
      <c r="H49" s="548">
        <v>17</v>
      </c>
      <c r="I49" s="548">
        <v>13</v>
      </c>
      <c r="J49" s="548">
        <v>15</v>
      </c>
      <c r="K49" s="549">
        <v>-9</v>
      </c>
      <c r="L49" s="380">
        <v>-60</v>
      </c>
    </row>
    <row r="50" spans="1:12" s="110" customFormat="1" ht="15" customHeight="1" x14ac:dyDescent="0.2">
      <c r="A50" s="381"/>
      <c r="B50" s="384" t="s">
        <v>113</v>
      </c>
      <c r="C50" s="382" t="s">
        <v>181</v>
      </c>
      <c r="D50" s="385"/>
      <c r="E50" s="383"/>
      <c r="F50" s="548">
        <v>1300</v>
      </c>
      <c r="G50" s="548">
        <v>1434</v>
      </c>
      <c r="H50" s="548">
        <v>1198</v>
      </c>
      <c r="I50" s="548">
        <v>1013</v>
      </c>
      <c r="J50" s="550">
        <v>1361</v>
      </c>
      <c r="K50" s="549">
        <v>-61</v>
      </c>
      <c r="L50" s="380">
        <v>-4.4819985304922847</v>
      </c>
    </row>
    <row r="51" spans="1:12" s="110" customFormat="1" ht="15" customHeight="1" x14ac:dyDescent="0.2">
      <c r="A51" s="381"/>
      <c r="B51" s="385"/>
      <c r="C51" s="382" t="s">
        <v>352</v>
      </c>
      <c r="D51" s="385"/>
      <c r="E51" s="383"/>
      <c r="F51" s="548">
        <v>347</v>
      </c>
      <c r="G51" s="548">
        <v>217</v>
      </c>
      <c r="H51" s="548">
        <v>459</v>
      </c>
      <c r="I51" s="548">
        <v>353</v>
      </c>
      <c r="J51" s="548">
        <v>398</v>
      </c>
      <c r="K51" s="549">
        <v>-51</v>
      </c>
      <c r="L51" s="380">
        <v>-12.814070351758794</v>
      </c>
    </row>
    <row r="52" spans="1:12" s="110" customFormat="1" ht="15" customHeight="1" x14ac:dyDescent="0.2">
      <c r="A52" s="381"/>
      <c r="B52" s="384"/>
      <c r="C52" s="382" t="s">
        <v>182</v>
      </c>
      <c r="D52" s="385"/>
      <c r="E52" s="383"/>
      <c r="F52" s="548">
        <v>578</v>
      </c>
      <c r="G52" s="548">
        <v>498</v>
      </c>
      <c r="H52" s="548">
        <v>606</v>
      </c>
      <c r="I52" s="548">
        <v>520</v>
      </c>
      <c r="J52" s="548">
        <v>554</v>
      </c>
      <c r="K52" s="549">
        <v>24</v>
      </c>
      <c r="L52" s="380">
        <v>4.3321299638989172</v>
      </c>
    </row>
    <row r="53" spans="1:12" s="269" customFormat="1" ht="11.25" customHeight="1" x14ac:dyDescent="0.2">
      <c r="A53" s="381"/>
      <c r="B53" s="385"/>
      <c r="C53" s="382" t="s">
        <v>352</v>
      </c>
      <c r="D53" s="385"/>
      <c r="E53" s="383"/>
      <c r="F53" s="548">
        <v>247</v>
      </c>
      <c r="G53" s="548">
        <v>198</v>
      </c>
      <c r="H53" s="548">
        <v>308</v>
      </c>
      <c r="I53" s="548">
        <v>220</v>
      </c>
      <c r="J53" s="550">
        <v>237</v>
      </c>
      <c r="K53" s="549">
        <v>10</v>
      </c>
      <c r="L53" s="380">
        <v>4.2194092827004219</v>
      </c>
    </row>
    <row r="54" spans="1:12" s="151" customFormat="1" ht="12.75" customHeight="1" x14ac:dyDescent="0.2">
      <c r="A54" s="381"/>
      <c r="B54" s="384" t="s">
        <v>113</v>
      </c>
      <c r="C54" s="384" t="s">
        <v>116</v>
      </c>
      <c r="D54" s="385"/>
      <c r="E54" s="383"/>
      <c r="F54" s="548">
        <v>1462</v>
      </c>
      <c r="G54" s="548">
        <v>1487</v>
      </c>
      <c r="H54" s="548">
        <v>1330</v>
      </c>
      <c r="I54" s="548">
        <v>1077</v>
      </c>
      <c r="J54" s="548">
        <v>1489</v>
      </c>
      <c r="K54" s="549">
        <v>-27</v>
      </c>
      <c r="L54" s="380">
        <v>-1.8132975151108126</v>
      </c>
    </row>
    <row r="55" spans="1:12" ht="11.25" x14ac:dyDescent="0.2">
      <c r="A55" s="381"/>
      <c r="B55" s="385"/>
      <c r="C55" s="382" t="s">
        <v>352</v>
      </c>
      <c r="D55" s="385"/>
      <c r="E55" s="383"/>
      <c r="F55" s="548">
        <v>434</v>
      </c>
      <c r="G55" s="548">
        <v>299</v>
      </c>
      <c r="H55" s="548">
        <v>568</v>
      </c>
      <c r="I55" s="548">
        <v>397</v>
      </c>
      <c r="J55" s="548">
        <v>450</v>
      </c>
      <c r="K55" s="549">
        <v>-16</v>
      </c>
      <c r="L55" s="380">
        <v>-3.5555555555555554</v>
      </c>
    </row>
    <row r="56" spans="1:12" ht="14.25" customHeight="1" x14ac:dyDescent="0.2">
      <c r="A56" s="381"/>
      <c r="B56" s="385"/>
      <c r="C56" s="384" t="s">
        <v>117</v>
      </c>
      <c r="D56" s="385"/>
      <c r="E56" s="383"/>
      <c r="F56" s="548">
        <v>416</v>
      </c>
      <c r="G56" s="548">
        <v>442</v>
      </c>
      <c r="H56" s="548">
        <v>474</v>
      </c>
      <c r="I56" s="548">
        <v>455</v>
      </c>
      <c r="J56" s="548">
        <v>426</v>
      </c>
      <c r="K56" s="549">
        <v>-10</v>
      </c>
      <c r="L56" s="380">
        <v>-2.347417840375587</v>
      </c>
    </row>
    <row r="57" spans="1:12" ht="18.75" customHeight="1" x14ac:dyDescent="0.2">
      <c r="A57" s="388"/>
      <c r="B57" s="389"/>
      <c r="C57" s="390" t="s">
        <v>352</v>
      </c>
      <c r="D57" s="389"/>
      <c r="E57" s="391"/>
      <c r="F57" s="551">
        <v>160</v>
      </c>
      <c r="G57" s="552">
        <v>116</v>
      </c>
      <c r="H57" s="552">
        <v>199</v>
      </c>
      <c r="I57" s="552">
        <v>176</v>
      </c>
      <c r="J57" s="552">
        <v>185</v>
      </c>
      <c r="K57" s="553">
        <f t="shared" ref="K57" si="0">IF(OR(F57=".",J57=".")=TRUE,".",IF(OR(F57="*",J57="*")=TRUE,"*",IF(AND(F57="-",J57="-")=TRUE,"-",IF(AND(ISNUMBER(J57),ISNUMBER(F57))=TRUE,IF(F57-J57=0,0,F57-J57),IF(ISNUMBER(F57)=TRUE,F57,-J57)))))</f>
        <v>-25</v>
      </c>
      <c r="L57" s="392">
        <f t="shared" ref="L57" si="1">IF(K57 =".",".",IF(K57 ="*","*",IF(K57="-","-",IF(K57=0,0,IF(OR(J57="-",J57=".",F57="-",F57=".")=TRUE,"X",IF(J57=0,"0,0",IF(ABS(K57*100/J57)&gt;250,".X",(K57*100/J57))))))))</f>
        <v>-13.513513513513514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1937</v>
      </c>
      <c r="E11" s="114">
        <v>2102</v>
      </c>
      <c r="F11" s="114">
        <v>2415</v>
      </c>
      <c r="G11" s="114">
        <v>1554</v>
      </c>
      <c r="H11" s="140">
        <v>1971</v>
      </c>
      <c r="I11" s="115">
        <v>-34</v>
      </c>
      <c r="J11" s="116">
        <v>-1.7250126839167934</v>
      </c>
    </row>
    <row r="12" spans="1:15" s="110" customFormat="1" ht="24.95" customHeight="1" x14ac:dyDescent="0.2">
      <c r="A12" s="193" t="s">
        <v>132</v>
      </c>
      <c r="B12" s="194" t="s">
        <v>133</v>
      </c>
      <c r="C12" s="113">
        <v>2.9943211151264841</v>
      </c>
      <c r="D12" s="115">
        <v>58</v>
      </c>
      <c r="E12" s="114">
        <v>9</v>
      </c>
      <c r="F12" s="114">
        <v>27</v>
      </c>
      <c r="G12" s="114">
        <v>11</v>
      </c>
      <c r="H12" s="140">
        <v>47</v>
      </c>
      <c r="I12" s="115">
        <v>11</v>
      </c>
      <c r="J12" s="116">
        <v>23.404255319148938</v>
      </c>
    </row>
    <row r="13" spans="1:15" s="110" customFormat="1" ht="24.95" customHeight="1" x14ac:dyDescent="0.2">
      <c r="A13" s="193" t="s">
        <v>134</v>
      </c>
      <c r="B13" s="199" t="s">
        <v>214</v>
      </c>
      <c r="C13" s="113">
        <v>3.2524522457408365</v>
      </c>
      <c r="D13" s="115">
        <v>63</v>
      </c>
      <c r="E13" s="114">
        <v>7</v>
      </c>
      <c r="F13" s="114">
        <v>23</v>
      </c>
      <c r="G13" s="114">
        <v>26</v>
      </c>
      <c r="H13" s="140">
        <v>42</v>
      </c>
      <c r="I13" s="115">
        <v>21</v>
      </c>
      <c r="J13" s="116">
        <v>50</v>
      </c>
    </row>
    <row r="14" spans="1:15" s="287" customFormat="1" ht="24.95" customHeight="1" x14ac:dyDescent="0.2">
      <c r="A14" s="193" t="s">
        <v>215</v>
      </c>
      <c r="B14" s="199" t="s">
        <v>137</v>
      </c>
      <c r="C14" s="113">
        <v>24.522457408363447</v>
      </c>
      <c r="D14" s="115">
        <v>475</v>
      </c>
      <c r="E14" s="114">
        <v>1080</v>
      </c>
      <c r="F14" s="114">
        <v>622</v>
      </c>
      <c r="G14" s="114">
        <v>306</v>
      </c>
      <c r="H14" s="140">
        <v>548</v>
      </c>
      <c r="I14" s="115">
        <v>-73</v>
      </c>
      <c r="J14" s="116">
        <v>-13.321167883211679</v>
      </c>
      <c r="K14" s="110"/>
      <c r="L14" s="110"/>
      <c r="M14" s="110"/>
      <c r="N14" s="110"/>
      <c r="O14" s="110"/>
    </row>
    <row r="15" spans="1:15" s="110" customFormat="1" ht="24.95" customHeight="1" x14ac:dyDescent="0.2">
      <c r="A15" s="193" t="s">
        <v>216</v>
      </c>
      <c r="B15" s="199" t="s">
        <v>217</v>
      </c>
      <c r="C15" s="113">
        <v>3.7687145069695407</v>
      </c>
      <c r="D15" s="115">
        <v>73</v>
      </c>
      <c r="E15" s="114">
        <v>47</v>
      </c>
      <c r="F15" s="114">
        <v>120</v>
      </c>
      <c r="G15" s="114">
        <v>60</v>
      </c>
      <c r="H15" s="140">
        <v>64</v>
      </c>
      <c r="I15" s="115">
        <v>9</v>
      </c>
      <c r="J15" s="116">
        <v>14.0625</v>
      </c>
    </row>
    <row r="16" spans="1:15" s="287" customFormat="1" ht="24.95" customHeight="1" x14ac:dyDescent="0.2">
      <c r="A16" s="193" t="s">
        <v>218</v>
      </c>
      <c r="B16" s="199" t="s">
        <v>141</v>
      </c>
      <c r="C16" s="113">
        <v>10.789881259679918</v>
      </c>
      <c r="D16" s="115">
        <v>209</v>
      </c>
      <c r="E16" s="114">
        <v>957</v>
      </c>
      <c r="F16" s="114">
        <v>263</v>
      </c>
      <c r="G16" s="114">
        <v>106</v>
      </c>
      <c r="H16" s="140">
        <v>234</v>
      </c>
      <c r="I16" s="115">
        <v>-25</v>
      </c>
      <c r="J16" s="116">
        <v>-10.683760683760683</v>
      </c>
      <c r="K16" s="110"/>
      <c r="L16" s="110"/>
      <c r="M16" s="110"/>
      <c r="N16" s="110"/>
      <c r="O16" s="110"/>
    </row>
    <row r="17" spans="1:15" s="110" customFormat="1" ht="24.95" customHeight="1" x14ac:dyDescent="0.2">
      <c r="A17" s="193" t="s">
        <v>142</v>
      </c>
      <c r="B17" s="199" t="s">
        <v>220</v>
      </c>
      <c r="C17" s="113">
        <v>9.96386164171399</v>
      </c>
      <c r="D17" s="115">
        <v>193</v>
      </c>
      <c r="E17" s="114">
        <v>76</v>
      </c>
      <c r="F17" s="114">
        <v>239</v>
      </c>
      <c r="G17" s="114">
        <v>140</v>
      </c>
      <c r="H17" s="140">
        <v>250</v>
      </c>
      <c r="I17" s="115">
        <v>-57</v>
      </c>
      <c r="J17" s="116">
        <v>-22.8</v>
      </c>
    </row>
    <row r="18" spans="1:15" s="287" customFormat="1" ht="24.95" customHeight="1" x14ac:dyDescent="0.2">
      <c r="A18" s="201" t="s">
        <v>144</v>
      </c>
      <c r="B18" s="202" t="s">
        <v>145</v>
      </c>
      <c r="C18" s="113">
        <v>9.0862157976251936</v>
      </c>
      <c r="D18" s="115">
        <v>176</v>
      </c>
      <c r="E18" s="114">
        <v>54</v>
      </c>
      <c r="F18" s="114">
        <v>129</v>
      </c>
      <c r="G18" s="114">
        <v>162</v>
      </c>
      <c r="H18" s="140">
        <v>167</v>
      </c>
      <c r="I18" s="115">
        <v>9</v>
      </c>
      <c r="J18" s="116">
        <v>5.3892215568862278</v>
      </c>
      <c r="K18" s="110"/>
      <c r="L18" s="110"/>
      <c r="M18" s="110"/>
      <c r="N18" s="110"/>
      <c r="O18" s="110"/>
    </row>
    <row r="19" spans="1:15" s="110" customFormat="1" ht="24.95" customHeight="1" x14ac:dyDescent="0.2">
      <c r="A19" s="193" t="s">
        <v>146</v>
      </c>
      <c r="B19" s="199" t="s">
        <v>147</v>
      </c>
      <c r="C19" s="113">
        <v>13.732576148683531</v>
      </c>
      <c r="D19" s="115">
        <v>266</v>
      </c>
      <c r="E19" s="114">
        <v>245</v>
      </c>
      <c r="F19" s="114">
        <v>395</v>
      </c>
      <c r="G19" s="114">
        <v>229</v>
      </c>
      <c r="H19" s="140">
        <v>314</v>
      </c>
      <c r="I19" s="115">
        <v>-48</v>
      </c>
      <c r="J19" s="116">
        <v>-15.286624203821656</v>
      </c>
    </row>
    <row r="20" spans="1:15" s="287" customFormat="1" ht="24.95" customHeight="1" x14ac:dyDescent="0.2">
      <c r="A20" s="193" t="s">
        <v>148</v>
      </c>
      <c r="B20" s="199" t="s">
        <v>149</v>
      </c>
      <c r="C20" s="113">
        <v>4.0784718637067634</v>
      </c>
      <c r="D20" s="115">
        <v>79</v>
      </c>
      <c r="E20" s="114">
        <v>37</v>
      </c>
      <c r="F20" s="114">
        <v>70</v>
      </c>
      <c r="G20" s="114">
        <v>47</v>
      </c>
      <c r="H20" s="140">
        <v>38</v>
      </c>
      <c r="I20" s="115">
        <v>41</v>
      </c>
      <c r="J20" s="116">
        <v>107.89473684210526</v>
      </c>
      <c r="K20" s="110"/>
      <c r="L20" s="110"/>
      <c r="M20" s="110"/>
      <c r="N20" s="110"/>
      <c r="O20" s="110"/>
    </row>
    <row r="21" spans="1:15" s="110" customFormat="1" ht="24.95" customHeight="1" x14ac:dyDescent="0.2">
      <c r="A21" s="201" t="s">
        <v>150</v>
      </c>
      <c r="B21" s="202" t="s">
        <v>151</v>
      </c>
      <c r="C21" s="113">
        <v>6.1435209086215794</v>
      </c>
      <c r="D21" s="115">
        <v>119</v>
      </c>
      <c r="E21" s="114">
        <v>119</v>
      </c>
      <c r="F21" s="114">
        <v>132</v>
      </c>
      <c r="G21" s="114">
        <v>160</v>
      </c>
      <c r="H21" s="140">
        <v>134</v>
      </c>
      <c r="I21" s="115">
        <v>-15</v>
      </c>
      <c r="J21" s="116">
        <v>-11.194029850746269</v>
      </c>
    </row>
    <row r="22" spans="1:15" s="110" customFormat="1" ht="24.95" customHeight="1" x14ac:dyDescent="0.2">
      <c r="A22" s="201" t="s">
        <v>152</v>
      </c>
      <c r="B22" s="199" t="s">
        <v>153</v>
      </c>
      <c r="C22" s="113">
        <v>0.20650490449148168</v>
      </c>
      <c r="D22" s="115">
        <v>4</v>
      </c>
      <c r="E22" s="114">
        <v>10</v>
      </c>
      <c r="F22" s="114">
        <v>6</v>
      </c>
      <c r="G22" s="114">
        <v>7</v>
      </c>
      <c r="H22" s="140">
        <v>4</v>
      </c>
      <c r="I22" s="115">
        <v>0</v>
      </c>
      <c r="J22" s="116">
        <v>0</v>
      </c>
    </row>
    <row r="23" spans="1:15" s="110" customFormat="1" ht="24.95" customHeight="1" x14ac:dyDescent="0.2">
      <c r="A23" s="193" t="s">
        <v>154</v>
      </c>
      <c r="B23" s="199" t="s">
        <v>155</v>
      </c>
      <c r="C23" s="113">
        <v>0.87764584408879709</v>
      </c>
      <c r="D23" s="115">
        <v>17</v>
      </c>
      <c r="E23" s="114">
        <v>17</v>
      </c>
      <c r="F23" s="114">
        <v>34</v>
      </c>
      <c r="G23" s="114">
        <v>11</v>
      </c>
      <c r="H23" s="140">
        <v>18</v>
      </c>
      <c r="I23" s="115">
        <v>-1</v>
      </c>
      <c r="J23" s="116">
        <v>-5.5555555555555554</v>
      </c>
    </row>
    <row r="24" spans="1:15" s="110" customFormat="1" ht="24.95" customHeight="1" x14ac:dyDescent="0.2">
      <c r="A24" s="193" t="s">
        <v>156</v>
      </c>
      <c r="B24" s="199" t="s">
        <v>221</v>
      </c>
      <c r="C24" s="113">
        <v>3.9235931853381518</v>
      </c>
      <c r="D24" s="115">
        <v>76</v>
      </c>
      <c r="E24" s="114">
        <v>33</v>
      </c>
      <c r="F24" s="114">
        <v>120</v>
      </c>
      <c r="G24" s="114">
        <v>70</v>
      </c>
      <c r="H24" s="140">
        <v>88</v>
      </c>
      <c r="I24" s="115">
        <v>-12</v>
      </c>
      <c r="J24" s="116">
        <v>-13.636363636363637</v>
      </c>
    </row>
    <row r="25" spans="1:15" s="110" customFormat="1" ht="24.95" customHeight="1" x14ac:dyDescent="0.2">
      <c r="A25" s="193" t="s">
        <v>222</v>
      </c>
      <c r="B25" s="204" t="s">
        <v>159</v>
      </c>
      <c r="C25" s="113">
        <v>5.3691275167785237</v>
      </c>
      <c r="D25" s="115">
        <v>104</v>
      </c>
      <c r="E25" s="114">
        <v>53</v>
      </c>
      <c r="F25" s="114">
        <v>84</v>
      </c>
      <c r="G25" s="114">
        <v>75</v>
      </c>
      <c r="H25" s="140">
        <v>86</v>
      </c>
      <c r="I25" s="115">
        <v>18</v>
      </c>
      <c r="J25" s="116">
        <v>20.930232558139537</v>
      </c>
    </row>
    <row r="26" spans="1:15" s="110" customFormat="1" ht="24.95" customHeight="1" x14ac:dyDescent="0.2">
      <c r="A26" s="201">
        <v>782.78300000000002</v>
      </c>
      <c r="B26" s="203" t="s">
        <v>160</v>
      </c>
      <c r="C26" s="113">
        <v>5.8853897780072275</v>
      </c>
      <c r="D26" s="115">
        <v>114</v>
      </c>
      <c r="E26" s="114">
        <v>64</v>
      </c>
      <c r="F26" s="114">
        <v>138</v>
      </c>
      <c r="G26" s="114">
        <v>123</v>
      </c>
      <c r="H26" s="140">
        <v>118</v>
      </c>
      <c r="I26" s="115">
        <v>-4</v>
      </c>
      <c r="J26" s="116">
        <v>-3.3898305084745761</v>
      </c>
    </row>
    <row r="27" spans="1:15" s="110" customFormat="1" ht="24.95" customHeight="1" x14ac:dyDescent="0.2">
      <c r="A27" s="193" t="s">
        <v>161</v>
      </c>
      <c r="B27" s="199" t="s">
        <v>162</v>
      </c>
      <c r="C27" s="113">
        <v>3.2524522457408365</v>
      </c>
      <c r="D27" s="115">
        <v>63</v>
      </c>
      <c r="E27" s="114">
        <v>48</v>
      </c>
      <c r="F27" s="114">
        <v>83</v>
      </c>
      <c r="G27" s="114">
        <v>49</v>
      </c>
      <c r="H27" s="140">
        <v>46</v>
      </c>
      <c r="I27" s="115">
        <v>17</v>
      </c>
      <c r="J27" s="116">
        <v>36.956521739130437</v>
      </c>
    </row>
    <row r="28" spans="1:15" s="110" customFormat="1" ht="24.95" customHeight="1" x14ac:dyDescent="0.2">
      <c r="A28" s="193" t="s">
        <v>163</v>
      </c>
      <c r="B28" s="199" t="s">
        <v>164</v>
      </c>
      <c r="C28" s="113">
        <v>2.839442436757873</v>
      </c>
      <c r="D28" s="115">
        <v>55</v>
      </c>
      <c r="E28" s="114">
        <v>35</v>
      </c>
      <c r="F28" s="114">
        <v>133</v>
      </c>
      <c r="G28" s="114">
        <v>33</v>
      </c>
      <c r="H28" s="140">
        <v>74</v>
      </c>
      <c r="I28" s="115">
        <v>-19</v>
      </c>
      <c r="J28" s="116">
        <v>-25.675675675675677</v>
      </c>
    </row>
    <row r="29" spans="1:15" s="110" customFormat="1" ht="24.95" customHeight="1" x14ac:dyDescent="0.2">
      <c r="A29" s="193">
        <v>86</v>
      </c>
      <c r="B29" s="199" t="s">
        <v>165</v>
      </c>
      <c r="C29" s="113">
        <v>5.7305110996386164</v>
      </c>
      <c r="D29" s="115">
        <v>111</v>
      </c>
      <c r="E29" s="114">
        <v>134</v>
      </c>
      <c r="F29" s="114">
        <v>126</v>
      </c>
      <c r="G29" s="114">
        <v>49</v>
      </c>
      <c r="H29" s="140">
        <v>93</v>
      </c>
      <c r="I29" s="115">
        <v>18</v>
      </c>
      <c r="J29" s="116">
        <v>19.35483870967742</v>
      </c>
    </row>
    <row r="30" spans="1:15" s="110" customFormat="1" ht="24.95" customHeight="1" x14ac:dyDescent="0.2">
      <c r="A30" s="193">
        <v>87.88</v>
      </c>
      <c r="B30" s="204" t="s">
        <v>166</v>
      </c>
      <c r="C30" s="113">
        <v>4.8012390294269487</v>
      </c>
      <c r="D30" s="115">
        <v>93</v>
      </c>
      <c r="E30" s="114">
        <v>108</v>
      </c>
      <c r="F30" s="114">
        <v>187</v>
      </c>
      <c r="G30" s="114">
        <v>90</v>
      </c>
      <c r="H30" s="140">
        <v>103</v>
      </c>
      <c r="I30" s="115">
        <v>-10</v>
      </c>
      <c r="J30" s="116">
        <v>-9.7087378640776691</v>
      </c>
    </row>
    <row r="31" spans="1:15" s="110" customFormat="1" ht="24.95" customHeight="1" x14ac:dyDescent="0.2">
      <c r="A31" s="193" t="s">
        <v>167</v>
      </c>
      <c r="B31" s="199" t="s">
        <v>168</v>
      </c>
      <c r="C31" s="113">
        <v>3.3040784718637068</v>
      </c>
      <c r="D31" s="115">
        <v>64</v>
      </c>
      <c r="E31" s="114">
        <v>49</v>
      </c>
      <c r="F31" s="114">
        <v>106</v>
      </c>
      <c r="G31" s="114">
        <v>106</v>
      </c>
      <c r="H31" s="140">
        <v>51</v>
      </c>
      <c r="I31" s="115">
        <v>13</v>
      </c>
      <c r="J31" s="116">
        <v>25.490196078431371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2.9943211151264841</v>
      </c>
      <c r="D34" s="115">
        <v>58</v>
      </c>
      <c r="E34" s="114">
        <v>9</v>
      </c>
      <c r="F34" s="114">
        <v>27</v>
      </c>
      <c r="G34" s="114">
        <v>11</v>
      </c>
      <c r="H34" s="140">
        <v>47</v>
      </c>
      <c r="I34" s="115">
        <v>11</v>
      </c>
      <c r="J34" s="116">
        <v>23.404255319148938</v>
      </c>
    </row>
    <row r="35" spans="1:10" s="110" customFormat="1" ht="24.95" customHeight="1" x14ac:dyDescent="0.2">
      <c r="A35" s="292" t="s">
        <v>171</v>
      </c>
      <c r="B35" s="293" t="s">
        <v>172</v>
      </c>
      <c r="C35" s="113">
        <v>36.861125451729478</v>
      </c>
      <c r="D35" s="115">
        <v>714</v>
      </c>
      <c r="E35" s="114">
        <v>1141</v>
      </c>
      <c r="F35" s="114">
        <v>774</v>
      </c>
      <c r="G35" s="114">
        <v>494</v>
      </c>
      <c r="H35" s="140">
        <v>757</v>
      </c>
      <c r="I35" s="115">
        <v>-43</v>
      </c>
      <c r="J35" s="116">
        <v>-5.680317040951123</v>
      </c>
    </row>
    <row r="36" spans="1:10" s="110" customFormat="1" ht="24.95" customHeight="1" x14ac:dyDescent="0.2">
      <c r="A36" s="294" t="s">
        <v>173</v>
      </c>
      <c r="B36" s="295" t="s">
        <v>174</v>
      </c>
      <c r="C36" s="125">
        <v>60.14455343314404</v>
      </c>
      <c r="D36" s="143">
        <v>1165</v>
      </c>
      <c r="E36" s="144">
        <v>952</v>
      </c>
      <c r="F36" s="144">
        <v>1614</v>
      </c>
      <c r="G36" s="144">
        <v>1049</v>
      </c>
      <c r="H36" s="145">
        <v>1167</v>
      </c>
      <c r="I36" s="143">
        <v>-2</v>
      </c>
      <c r="J36" s="146">
        <v>-0.17137960582690659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1937</v>
      </c>
      <c r="F11" s="264">
        <v>2102</v>
      </c>
      <c r="G11" s="264">
        <v>2415</v>
      </c>
      <c r="H11" s="264">
        <v>1554</v>
      </c>
      <c r="I11" s="265">
        <v>1971</v>
      </c>
      <c r="J11" s="263">
        <v>-34</v>
      </c>
      <c r="K11" s="266">
        <v>-1.7250126839167934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28.652555498193081</v>
      </c>
      <c r="E13" s="115">
        <v>555</v>
      </c>
      <c r="F13" s="114">
        <v>725</v>
      </c>
      <c r="G13" s="114">
        <v>623</v>
      </c>
      <c r="H13" s="114">
        <v>561</v>
      </c>
      <c r="I13" s="140">
        <v>553</v>
      </c>
      <c r="J13" s="115">
        <v>2</v>
      </c>
      <c r="K13" s="116">
        <v>0.36166365280289331</v>
      </c>
    </row>
    <row r="14" spans="1:15" ht="15.95" customHeight="1" x14ac:dyDescent="0.2">
      <c r="A14" s="306" t="s">
        <v>230</v>
      </c>
      <c r="B14" s="307"/>
      <c r="C14" s="308"/>
      <c r="D14" s="113">
        <v>57.769747031491995</v>
      </c>
      <c r="E14" s="115">
        <v>1119</v>
      </c>
      <c r="F14" s="114">
        <v>949</v>
      </c>
      <c r="G14" s="114">
        <v>1517</v>
      </c>
      <c r="H14" s="114">
        <v>776</v>
      </c>
      <c r="I14" s="140">
        <v>1129</v>
      </c>
      <c r="J14" s="115">
        <v>-10</v>
      </c>
      <c r="K14" s="116">
        <v>-0.8857395925597874</v>
      </c>
    </row>
    <row r="15" spans="1:15" ht="15.95" customHeight="1" x14ac:dyDescent="0.2">
      <c r="A15" s="306" t="s">
        <v>231</v>
      </c>
      <c r="B15" s="307"/>
      <c r="C15" s="308"/>
      <c r="D15" s="113">
        <v>6.6081569437274137</v>
      </c>
      <c r="E15" s="115">
        <v>128</v>
      </c>
      <c r="F15" s="114">
        <v>199</v>
      </c>
      <c r="G15" s="114">
        <v>112</v>
      </c>
      <c r="H15" s="114">
        <v>98</v>
      </c>
      <c r="I15" s="140">
        <v>140</v>
      </c>
      <c r="J15" s="115">
        <v>-12</v>
      </c>
      <c r="K15" s="116">
        <v>-8.5714285714285712</v>
      </c>
    </row>
    <row r="16" spans="1:15" ht="15.95" customHeight="1" x14ac:dyDescent="0.2">
      <c r="A16" s="306" t="s">
        <v>232</v>
      </c>
      <c r="B16" s="307"/>
      <c r="C16" s="308"/>
      <c r="D16" s="113">
        <v>6.6081569437274137</v>
      </c>
      <c r="E16" s="115">
        <v>128</v>
      </c>
      <c r="F16" s="114">
        <v>227</v>
      </c>
      <c r="G16" s="114">
        <v>153</v>
      </c>
      <c r="H16" s="114">
        <v>117</v>
      </c>
      <c r="I16" s="140">
        <v>147</v>
      </c>
      <c r="J16" s="115">
        <v>-19</v>
      </c>
      <c r="K16" s="116">
        <v>-12.92517006802721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2.4264326277749095</v>
      </c>
      <c r="E18" s="115">
        <v>47</v>
      </c>
      <c r="F18" s="114">
        <v>12</v>
      </c>
      <c r="G18" s="114">
        <v>32</v>
      </c>
      <c r="H18" s="114">
        <v>6</v>
      </c>
      <c r="I18" s="140">
        <v>46</v>
      </c>
      <c r="J18" s="115">
        <v>1</v>
      </c>
      <c r="K18" s="116">
        <v>2.1739130434782608</v>
      </c>
    </row>
    <row r="19" spans="1:11" ht="14.1" customHeight="1" x14ac:dyDescent="0.2">
      <c r="A19" s="306" t="s">
        <v>235</v>
      </c>
      <c r="B19" s="307" t="s">
        <v>236</v>
      </c>
      <c r="C19" s="308"/>
      <c r="D19" s="113">
        <v>0.41300980898296336</v>
      </c>
      <c r="E19" s="115">
        <v>8</v>
      </c>
      <c r="F19" s="114">
        <v>8</v>
      </c>
      <c r="G19" s="114">
        <v>22</v>
      </c>
      <c r="H19" s="114">
        <v>3</v>
      </c>
      <c r="I19" s="140">
        <v>5</v>
      </c>
      <c r="J19" s="115">
        <v>3</v>
      </c>
      <c r="K19" s="116">
        <v>60</v>
      </c>
    </row>
    <row r="20" spans="1:11" ht="14.1" customHeight="1" x14ac:dyDescent="0.2">
      <c r="A20" s="306">
        <v>12</v>
      </c>
      <c r="B20" s="307" t="s">
        <v>237</v>
      </c>
      <c r="C20" s="308"/>
      <c r="D20" s="113">
        <v>0.67114093959731547</v>
      </c>
      <c r="E20" s="115">
        <v>13</v>
      </c>
      <c r="F20" s="114">
        <v>4</v>
      </c>
      <c r="G20" s="114">
        <v>9</v>
      </c>
      <c r="H20" s="114">
        <v>16</v>
      </c>
      <c r="I20" s="140">
        <v>18</v>
      </c>
      <c r="J20" s="115">
        <v>-5</v>
      </c>
      <c r="K20" s="116">
        <v>-27.777777777777779</v>
      </c>
    </row>
    <row r="21" spans="1:11" ht="14.1" customHeight="1" x14ac:dyDescent="0.2">
      <c r="A21" s="306">
        <v>21</v>
      </c>
      <c r="B21" s="307" t="s">
        <v>238</v>
      </c>
      <c r="C21" s="308"/>
      <c r="D21" s="113">
        <v>3.8719669592152814</v>
      </c>
      <c r="E21" s="115">
        <v>75</v>
      </c>
      <c r="F21" s="114">
        <v>25</v>
      </c>
      <c r="G21" s="114">
        <v>66</v>
      </c>
      <c r="H21" s="114">
        <v>61</v>
      </c>
      <c r="I21" s="140">
        <v>136</v>
      </c>
      <c r="J21" s="115">
        <v>-61</v>
      </c>
      <c r="K21" s="116">
        <v>-44.852941176470587</v>
      </c>
    </row>
    <row r="22" spans="1:11" ht="14.1" customHeight="1" x14ac:dyDescent="0.2">
      <c r="A22" s="306">
        <v>22</v>
      </c>
      <c r="B22" s="307" t="s">
        <v>239</v>
      </c>
      <c r="C22" s="308"/>
      <c r="D22" s="113">
        <v>2.8910686628807434</v>
      </c>
      <c r="E22" s="115">
        <v>56</v>
      </c>
      <c r="F22" s="114">
        <v>19</v>
      </c>
      <c r="G22" s="114">
        <v>60</v>
      </c>
      <c r="H22" s="114">
        <v>38</v>
      </c>
      <c r="I22" s="140">
        <v>52</v>
      </c>
      <c r="J22" s="115">
        <v>4</v>
      </c>
      <c r="K22" s="116">
        <v>7.6923076923076925</v>
      </c>
    </row>
    <row r="23" spans="1:11" ht="14.1" customHeight="1" x14ac:dyDescent="0.2">
      <c r="A23" s="306">
        <v>23</v>
      </c>
      <c r="B23" s="307" t="s">
        <v>240</v>
      </c>
      <c r="C23" s="308"/>
      <c r="D23" s="113">
        <v>1.0841507485802788</v>
      </c>
      <c r="E23" s="115">
        <v>21</v>
      </c>
      <c r="F23" s="114">
        <v>17</v>
      </c>
      <c r="G23" s="114">
        <v>22</v>
      </c>
      <c r="H23" s="114">
        <v>11</v>
      </c>
      <c r="I23" s="140">
        <v>14</v>
      </c>
      <c r="J23" s="115">
        <v>7</v>
      </c>
      <c r="K23" s="116">
        <v>50</v>
      </c>
    </row>
    <row r="24" spans="1:11" ht="14.1" customHeight="1" x14ac:dyDescent="0.2">
      <c r="A24" s="306">
        <v>24</v>
      </c>
      <c r="B24" s="307" t="s">
        <v>241</v>
      </c>
      <c r="C24" s="308"/>
      <c r="D24" s="113">
        <v>4.5947341249354672</v>
      </c>
      <c r="E24" s="115">
        <v>89</v>
      </c>
      <c r="F24" s="114">
        <v>72</v>
      </c>
      <c r="G24" s="114">
        <v>98</v>
      </c>
      <c r="H24" s="114">
        <v>68</v>
      </c>
      <c r="I24" s="140">
        <v>83</v>
      </c>
      <c r="J24" s="115">
        <v>6</v>
      </c>
      <c r="K24" s="116">
        <v>7.2289156626506026</v>
      </c>
    </row>
    <row r="25" spans="1:11" ht="14.1" customHeight="1" x14ac:dyDescent="0.2">
      <c r="A25" s="306">
        <v>25</v>
      </c>
      <c r="B25" s="307" t="s">
        <v>242</v>
      </c>
      <c r="C25" s="308"/>
      <c r="D25" s="113">
        <v>5.9886422302529683</v>
      </c>
      <c r="E25" s="115">
        <v>116</v>
      </c>
      <c r="F25" s="114">
        <v>430</v>
      </c>
      <c r="G25" s="114">
        <v>164</v>
      </c>
      <c r="H25" s="114">
        <v>64</v>
      </c>
      <c r="I25" s="140">
        <v>123</v>
      </c>
      <c r="J25" s="115">
        <v>-7</v>
      </c>
      <c r="K25" s="116">
        <v>-5.691056910569106</v>
      </c>
    </row>
    <row r="26" spans="1:11" ht="14.1" customHeight="1" x14ac:dyDescent="0.2">
      <c r="A26" s="306">
        <v>26</v>
      </c>
      <c r="B26" s="307" t="s">
        <v>243</v>
      </c>
      <c r="C26" s="308"/>
      <c r="D26" s="113">
        <v>2.9426948890036138</v>
      </c>
      <c r="E26" s="115">
        <v>57</v>
      </c>
      <c r="F26" s="114">
        <v>79</v>
      </c>
      <c r="G26" s="114">
        <v>94</v>
      </c>
      <c r="H26" s="114">
        <v>17</v>
      </c>
      <c r="I26" s="140">
        <v>67</v>
      </c>
      <c r="J26" s="115">
        <v>-10</v>
      </c>
      <c r="K26" s="116">
        <v>-14.925373134328359</v>
      </c>
    </row>
    <row r="27" spans="1:11" ht="14.1" customHeight="1" x14ac:dyDescent="0.2">
      <c r="A27" s="306">
        <v>27</v>
      </c>
      <c r="B27" s="307" t="s">
        <v>244</v>
      </c>
      <c r="C27" s="308"/>
      <c r="D27" s="113">
        <v>2.2715539494062984</v>
      </c>
      <c r="E27" s="115">
        <v>44</v>
      </c>
      <c r="F27" s="114">
        <v>154</v>
      </c>
      <c r="G27" s="114">
        <v>53</v>
      </c>
      <c r="H27" s="114">
        <v>37</v>
      </c>
      <c r="I27" s="140">
        <v>59</v>
      </c>
      <c r="J27" s="115">
        <v>-15</v>
      </c>
      <c r="K27" s="116">
        <v>-25.423728813559322</v>
      </c>
    </row>
    <row r="28" spans="1:11" ht="14.1" customHeight="1" x14ac:dyDescent="0.2">
      <c r="A28" s="306">
        <v>28</v>
      </c>
      <c r="B28" s="307" t="s">
        <v>245</v>
      </c>
      <c r="C28" s="308"/>
      <c r="D28" s="113">
        <v>0.51626226122870422</v>
      </c>
      <c r="E28" s="115">
        <v>10</v>
      </c>
      <c r="F28" s="114">
        <v>7</v>
      </c>
      <c r="G28" s="114">
        <v>18</v>
      </c>
      <c r="H28" s="114">
        <v>9</v>
      </c>
      <c r="I28" s="140">
        <v>16</v>
      </c>
      <c r="J28" s="115">
        <v>-6</v>
      </c>
      <c r="K28" s="116">
        <v>-37.5</v>
      </c>
    </row>
    <row r="29" spans="1:11" ht="14.1" customHeight="1" x14ac:dyDescent="0.2">
      <c r="A29" s="306">
        <v>29</v>
      </c>
      <c r="B29" s="307" t="s">
        <v>246</v>
      </c>
      <c r="C29" s="308"/>
      <c r="D29" s="113">
        <v>4.5947341249354672</v>
      </c>
      <c r="E29" s="115">
        <v>89</v>
      </c>
      <c r="F29" s="114">
        <v>80</v>
      </c>
      <c r="G29" s="114">
        <v>132</v>
      </c>
      <c r="H29" s="114">
        <v>112</v>
      </c>
      <c r="I29" s="140">
        <v>86</v>
      </c>
      <c r="J29" s="115">
        <v>3</v>
      </c>
      <c r="K29" s="116">
        <v>3.4883720930232558</v>
      </c>
    </row>
    <row r="30" spans="1:11" ht="14.1" customHeight="1" x14ac:dyDescent="0.2">
      <c r="A30" s="306" t="s">
        <v>247</v>
      </c>
      <c r="B30" s="307" t="s">
        <v>248</v>
      </c>
      <c r="C30" s="308"/>
      <c r="D30" s="113" t="s">
        <v>513</v>
      </c>
      <c r="E30" s="115" t="s">
        <v>513</v>
      </c>
      <c r="F30" s="114" t="s">
        <v>513</v>
      </c>
      <c r="G30" s="114">
        <v>74</v>
      </c>
      <c r="H30" s="114">
        <v>48</v>
      </c>
      <c r="I30" s="140" t="s">
        <v>513</v>
      </c>
      <c r="J30" s="115" t="s">
        <v>513</v>
      </c>
      <c r="K30" s="116" t="s">
        <v>513</v>
      </c>
    </row>
    <row r="31" spans="1:11" ht="14.1" customHeight="1" x14ac:dyDescent="0.2">
      <c r="A31" s="306" t="s">
        <v>249</v>
      </c>
      <c r="B31" s="307" t="s">
        <v>250</v>
      </c>
      <c r="C31" s="308"/>
      <c r="D31" s="113">
        <v>2.6329375322663915</v>
      </c>
      <c r="E31" s="115">
        <v>51</v>
      </c>
      <c r="F31" s="114">
        <v>52</v>
      </c>
      <c r="G31" s="114" t="s">
        <v>513</v>
      </c>
      <c r="H31" s="114">
        <v>64</v>
      </c>
      <c r="I31" s="140">
        <v>52</v>
      </c>
      <c r="J31" s="115">
        <v>-1</v>
      </c>
      <c r="K31" s="116">
        <v>-1.9230769230769231</v>
      </c>
    </row>
    <row r="32" spans="1:11" ht="14.1" customHeight="1" x14ac:dyDescent="0.2">
      <c r="A32" s="306">
        <v>31</v>
      </c>
      <c r="B32" s="307" t="s">
        <v>251</v>
      </c>
      <c r="C32" s="308"/>
      <c r="D32" s="113">
        <v>0.46463603510583379</v>
      </c>
      <c r="E32" s="115">
        <v>9</v>
      </c>
      <c r="F32" s="114">
        <v>15</v>
      </c>
      <c r="G32" s="114" t="s">
        <v>513</v>
      </c>
      <c r="H32" s="114">
        <v>9</v>
      </c>
      <c r="I32" s="140">
        <v>11</v>
      </c>
      <c r="J32" s="115">
        <v>-2</v>
      </c>
      <c r="K32" s="116">
        <v>-18.181818181818183</v>
      </c>
    </row>
    <row r="33" spans="1:11" ht="14.1" customHeight="1" x14ac:dyDescent="0.2">
      <c r="A33" s="306">
        <v>32</v>
      </c>
      <c r="B33" s="307" t="s">
        <v>252</v>
      </c>
      <c r="C33" s="308"/>
      <c r="D33" s="113">
        <v>4.2849767681982449</v>
      </c>
      <c r="E33" s="115">
        <v>83</v>
      </c>
      <c r="F33" s="114">
        <v>28</v>
      </c>
      <c r="G33" s="114">
        <v>97</v>
      </c>
      <c r="H33" s="114">
        <v>111</v>
      </c>
      <c r="I33" s="140">
        <v>82</v>
      </c>
      <c r="J33" s="115">
        <v>1</v>
      </c>
      <c r="K33" s="116">
        <v>1.2195121951219512</v>
      </c>
    </row>
    <row r="34" spans="1:11" ht="14.1" customHeight="1" x14ac:dyDescent="0.2">
      <c r="A34" s="306">
        <v>33</v>
      </c>
      <c r="B34" s="307" t="s">
        <v>253</v>
      </c>
      <c r="C34" s="308"/>
      <c r="D34" s="113">
        <v>2.1683014971605576</v>
      </c>
      <c r="E34" s="115">
        <v>42</v>
      </c>
      <c r="F34" s="114">
        <v>15</v>
      </c>
      <c r="G34" s="114">
        <v>31</v>
      </c>
      <c r="H34" s="114">
        <v>47</v>
      </c>
      <c r="I34" s="140">
        <v>55</v>
      </c>
      <c r="J34" s="115">
        <v>-13</v>
      </c>
      <c r="K34" s="116">
        <v>-23.636363636363637</v>
      </c>
    </row>
    <row r="35" spans="1:11" ht="14.1" customHeight="1" x14ac:dyDescent="0.2">
      <c r="A35" s="306">
        <v>34</v>
      </c>
      <c r="B35" s="307" t="s">
        <v>254</v>
      </c>
      <c r="C35" s="308"/>
      <c r="D35" s="113">
        <v>2.3748064016520392</v>
      </c>
      <c r="E35" s="115">
        <v>46</v>
      </c>
      <c r="F35" s="114">
        <v>45</v>
      </c>
      <c r="G35" s="114">
        <v>37</v>
      </c>
      <c r="H35" s="114">
        <v>43</v>
      </c>
      <c r="I35" s="140">
        <v>34</v>
      </c>
      <c r="J35" s="115">
        <v>12</v>
      </c>
      <c r="K35" s="116">
        <v>35.294117647058826</v>
      </c>
    </row>
    <row r="36" spans="1:11" ht="14.1" customHeight="1" x14ac:dyDescent="0.2">
      <c r="A36" s="306">
        <v>41</v>
      </c>
      <c r="B36" s="307" t="s">
        <v>255</v>
      </c>
      <c r="C36" s="308"/>
      <c r="D36" s="113">
        <v>0.82601961796592671</v>
      </c>
      <c r="E36" s="115">
        <v>16</v>
      </c>
      <c r="F36" s="114">
        <v>23</v>
      </c>
      <c r="G36" s="114">
        <v>25</v>
      </c>
      <c r="H36" s="114">
        <v>8</v>
      </c>
      <c r="I36" s="140">
        <v>19</v>
      </c>
      <c r="J36" s="115">
        <v>-3</v>
      </c>
      <c r="K36" s="116">
        <v>-15.789473684210526</v>
      </c>
    </row>
    <row r="37" spans="1:11" ht="14.1" customHeight="1" x14ac:dyDescent="0.2">
      <c r="A37" s="306">
        <v>42</v>
      </c>
      <c r="B37" s="307" t="s">
        <v>256</v>
      </c>
      <c r="C37" s="308"/>
      <c r="D37" s="113" t="s">
        <v>513</v>
      </c>
      <c r="E37" s="115" t="s">
        <v>513</v>
      </c>
      <c r="F37" s="114" t="s">
        <v>513</v>
      </c>
      <c r="G37" s="114">
        <v>6</v>
      </c>
      <c r="H37" s="114" t="s">
        <v>513</v>
      </c>
      <c r="I37" s="140">
        <v>0</v>
      </c>
      <c r="J37" s="115" t="s">
        <v>513</v>
      </c>
      <c r="K37" s="116" t="s">
        <v>513</v>
      </c>
    </row>
    <row r="38" spans="1:11" ht="14.1" customHeight="1" x14ac:dyDescent="0.2">
      <c r="A38" s="306">
        <v>43</v>
      </c>
      <c r="B38" s="307" t="s">
        <v>257</v>
      </c>
      <c r="C38" s="308"/>
      <c r="D38" s="113">
        <v>0.87764584408879709</v>
      </c>
      <c r="E38" s="115">
        <v>17</v>
      </c>
      <c r="F38" s="114">
        <v>40</v>
      </c>
      <c r="G38" s="114">
        <v>25</v>
      </c>
      <c r="H38" s="114">
        <v>14</v>
      </c>
      <c r="I38" s="140">
        <v>10</v>
      </c>
      <c r="J38" s="115">
        <v>7</v>
      </c>
      <c r="K38" s="116">
        <v>70</v>
      </c>
    </row>
    <row r="39" spans="1:11" ht="14.1" customHeight="1" x14ac:dyDescent="0.2">
      <c r="A39" s="306">
        <v>51</v>
      </c>
      <c r="B39" s="307" t="s">
        <v>258</v>
      </c>
      <c r="C39" s="308"/>
      <c r="D39" s="113">
        <v>6.917914300464636</v>
      </c>
      <c r="E39" s="115">
        <v>134</v>
      </c>
      <c r="F39" s="114">
        <v>142</v>
      </c>
      <c r="G39" s="114">
        <v>153</v>
      </c>
      <c r="H39" s="114">
        <v>91</v>
      </c>
      <c r="I39" s="140">
        <v>102</v>
      </c>
      <c r="J39" s="115">
        <v>32</v>
      </c>
      <c r="K39" s="116">
        <v>31.372549019607842</v>
      </c>
    </row>
    <row r="40" spans="1:11" ht="14.1" customHeight="1" x14ac:dyDescent="0.2">
      <c r="A40" s="306" t="s">
        <v>259</v>
      </c>
      <c r="B40" s="307" t="s">
        <v>260</v>
      </c>
      <c r="C40" s="308"/>
      <c r="D40" s="113">
        <v>6.6597831698502841</v>
      </c>
      <c r="E40" s="115">
        <v>129</v>
      </c>
      <c r="F40" s="114">
        <v>128</v>
      </c>
      <c r="G40" s="114">
        <v>147</v>
      </c>
      <c r="H40" s="114">
        <v>84</v>
      </c>
      <c r="I40" s="140">
        <v>91</v>
      </c>
      <c r="J40" s="115">
        <v>38</v>
      </c>
      <c r="K40" s="116">
        <v>41.758241758241759</v>
      </c>
    </row>
    <row r="41" spans="1:11" ht="14.1" customHeight="1" x14ac:dyDescent="0.2">
      <c r="A41" s="306"/>
      <c r="B41" s="307" t="s">
        <v>261</v>
      </c>
      <c r="C41" s="308"/>
      <c r="D41" s="113">
        <v>4.8528652555498191</v>
      </c>
      <c r="E41" s="115">
        <v>94</v>
      </c>
      <c r="F41" s="114">
        <v>108</v>
      </c>
      <c r="G41" s="114">
        <v>119</v>
      </c>
      <c r="H41" s="114">
        <v>72</v>
      </c>
      <c r="I41" s="140">
        <v>80</v>
      </c>
      <c r="J41" s="115">
        <v>14</v>
      </c>
      <c r="K41" s="116">
        <v>17.5</v>
      </c>
    </row>
    <row r="42" spans="1:11" ht="14.1" customHeight="1" x14ac:dyDescent="0.2">
      <c r="A42" s="306">
        <v>52</v>
      </c>
      <c r="B42" s="307" t="s">
        <v>262</v>
      </c>
      <c r="C42" s="308"/>
      <c r="D42" s="113">
        <v>4.439855446566856</v>
      </c>
      <c r="E42" s="115">
        <v>86</v>
      </c>
      <c r="F42" s="114">
        <v>37</v>
      </c>
      <c r="G42" s="114">
        <v>69</v>
      </c>
      <c r="H42" s="114">
        <v>62</v>
      </c>
      <c r="I42" s="140">
        <v>85</v>
      </c>
      <c r="J42" s="115">
        <v>1</v>
      </c>
      <c r="K42" s="116">
        <v>1.1764705882352942</v>
      </c>
    </row>
    <row r="43" spans="1:11" ht="14.1" customHeight="1" x14ac:dyDescent="0.2">
      <c r="A43" s="306" t="s">
        <v>263</v>
      </c>
      <c r="B43" s="307" t="s">
        <v>264</v>
      </c>
      <c r="C43" s="308"/>
      <c r="D43" s="113">
        <v>3.4073309241094476</v>
      </c>
      <c r="E43" s="115">
        <v>66</v>
      </c>
      <c r="F43" s="114">
        <v>27</v>
      </c>
      <c r="G43" s="114">
        <v>54</v>
      </c>
      <c r="H43" s="114">
        <v>52</v>
      </c>
      <c r="I43" s="140">
        <v>57</v>
      </c>
      <c r="J43" s="115">
        <v>9</v>
      </c>
      <c r="K43" s="116">
        <v>15.789473684210526</v>
      </c>
    </row>
    <row r="44" spans="1:11" ht="14.1" customHeight="1" x14ac:dyDescent="0.2">
      <c r="A44" s="306">
        <v>53</v>
      </c>
      <c r="B44" s="307" t="s">
        <v>265</v>
      </c>
      <c r="C44" s="308"/>
      <c r="D44" s="113">
        <v>1.3422818791946309</v>
      </c>
      <c r="E44" s="115">
        <v>26</v>
      </c>
      <c r="F44" s="114">
        <v>12</v>
      </c>
      <c r="G44" s="114">
        <v>7</v>
      </c>
      <c r="H44" s="114">
        <v>14</v>
      </c>
      <c r="I44" s="140">
        <v>6</v>
      </c>
      <c r="J44" s="115">
        <v>20</v>
      </c>
      <c r="K44" s="116" t="s">
        <v>514</v>
      </c>
    </row>
    <row r="45" spans="1:11" ht="14.1" customHeight="1" x14ac:dyDescent="0.2">
      <c r="A45" s="306" t="s">
        <v>266</v>
      </c>
      <c r="B45" s="307" t="s">
        <v>267</v>
      </c>
      <c r="C45" s="308"/>
      <c r="D45" s="113">
        <v>1.3422818791946309</v>
      </c>
      <c r="E45" s="115">
        <v>26</v>
      </c>
      <c r="F45" s="114">
        <v>12</v>
      </c>
      <c r="G45" s="114">
        <v>7</v>
      </c>
      <c r="H45" s="114">
        <v>13</v>
      </c>
      <c r="I45" s="140">
        <v>6</v>
      </c>
      <c r="J45" s="115">
        <v>20</v>
      </c>
      <c r="K45" s="116" t="s">
        <v>514</v>
      </c>
    </row>
    <row r="46" spans="1:11" ht="14.1" customHeight="1" x14ac:dyDescent="0.2">
      <c r="A46" s="306">
        <v>54</v>
      </c>
      <c r="B46" s="307" t="s">
        <v>268</v>
      </c>
      <c r="C46" s="308"/>
      <c r="D46" s="113">
        <v>4.6463603510583376</v>
      </c>
      <c r="E46" s="115">
        <v>90</v>
      </c>
      <c r="F46" s="114">
        <v>52</v>
      </c>
      <c r="G46" s="114">
        <v>76</v>
      </c>
      <c r="H46" s="114">
        <v>77</v>
      </c>
      <c r="I46" s="140">
        <v>72</v>
      </c>
      <c r="J46" s="115">
        <v>18</v>
      </c>
      <c r="K46" s="116">
        <v>25</v>
      </c>
    </row>
    <row r="47" spans="1:11" ht="14.1" customHeight="1" x14ac:dyDescent="0.2">
      <c r="A47" s="306">
        <v>61</v>
      </c>
      <c r="B47" s="307" t="s">
        <v>269</v>
      </c>
      <c r="C47" s="308"/>
      <c r="D47" s="113">
        <v>1.9101703665462055</v>
      </c>
      <c r="E47" s="115">
        <v>37</v>
      </c>
      <c r="F47" s="114">
        <v>54</v>
      </c>
      <c r="G47" s="114">
        <v>37</v>
      </c>
      <c r="H47" s="114">
        <v>20</v>
      </c>
      <c r="I47" s="140">
        <v>39</v>
      </c>
      <c r="J47" s="115">
        <v>-2</v>
      </c>
      <c r="K47" s="116">
        <v>-5.1282051282051286</v>
      </c>
    </row>
    <row r="48" spans="1:11" ht="14.1" customHeight="1" x14ac:dyDescent="0.2">
      <c r="A48" s="306">
        <v>62</v>
      </c>
      <c r="B48" s="307" t="s">
        <v>270</v>
      </c>
      <c r="C48" s="308"/>
      <c r="D48" s="113">
        <v>7.1760454310789878</v>
      </c>
      <c r="E48" s="115">
        <v>139</v>
      </c>
      <c r="F48" s="114">
        <v>147</v>
      </c>
      <c r="G48" s="114">
        <v>234</v>
      </c>
      <c r="H48" s="114">
        <v>130</v>
      </c>
      <c r="I48" s="140">
        <v>147</v>
      </c>
      <c r="J48" s="115">
        <v>-8</v>
      </c>
      <c r="K48" s="116">
        <v>-5.4421768707482991</v>
      </c>
    </row>
    <row r="49" spans="1:11" ht="14.1" customHeight="1" x14ac:dyDescent="0.2">
      <c r="A49" s="306">
        <v>63</v>
      </c>
      <c r="B49" s="307" t="s">
        <v>271</v>
      </c>
      <c r="C49" s="308"/>
      <c r="D49" s="113">
        <v>2.839442436757873</v>
      </c>
      <c r="E49" s="115">
        <v>55</v>
      </c>
      <c r="F49" s="114">
        <v>54</v>
      </c>
      <c r="G49" s="114">
        <v>61</v>
      </c>
      <c r="H49" s="114">
        <v>68</v>
      </c>
      <c r="I49" s="140">
        <v>60</v>
      </c>
      <c r="J49" s="115">
        <v>-5</v>
      </c>
      <c r="K49" s="116">
        <v>-8.3333333333333339</v>
      </c>
    </row>
    <row r="50" spans="1:11" ht="14.1" customHeight="1" x14ac:dyDescent="0.2">
      <c r="A50" s="306" t="s">
        <v>272</v>
      </c>
      <c r="B50" s="307" t="s">
        <v>273</v>
      </c>
      <c r="C50" s="308"/>
      <c r="D50" s="113">
        <v>0.82601961796592671</v>
      </c>
      <c r="E50" s="115">
        <v>16</v>
      </c>
      <c r="F50" s="114">
        <v>18</v>
      </c>
      <c r="G50" s="114">
        <v>16</v>
      </c>
      <c r="H50" s="114">
        <v>17</v>
      </c>
      <c r="I50" s="140">
        <v>17</v>
      </c>
      <c r="J50" s="115">
        <v>-1</v>
      </c>
      <c r="K50" s="116">
        <v>-5.882352941176471</v>
      </c>
    </row>
    <row r="51" spans="1:11" ht="14.1" customHeight="1" x14ac:dyDescent="0.2">
      <c r="A51" s="306" t="s">
        <v>274</v>
      </c>
      <c r="B51" s="307" t="s">
        <v>275</v>
      </c>
      <c r="C51" s="308"/>
      <c r="D51" s="113">
        <v>1.9101703665462055</v>
      </c>
      <c r="E51" s="115">
        <v>37</v>
      </c>
      <c r="F51" s="114">
        <v>34</v>
      </c>
      <c r="G51" s="114">
        <v>43</v>
      </c>
      <c r="H51" s="114">
        <v>49</v>
      </c>
      <c r="I51" s="140">
        <v>43</v>
      </c>
      <c r="J51" s="115">
        <v>-6</v>
      </c>
      <c r="K51" s="116">
        <v>-13.953488372093023</v>
      </c>
    </row>
    <row r="52" spans="1:11" ht="14.1" customHeight="1" x14ac:dyDescent="0.2">
      <c r="A52" s="306">
        <v>71</v>
      </c>
      <c r="B52" s="307" t="s">
        <v>276</v>
      </c>
      <c r="C52" s="308"/>
      <c r="D52" s="113">
        <v>7.7439339184305629</v>
      </c>
      <c r="E52" s="115">
        <v>150</v>
      </c>
      <c r="F52" s="114">
        <v>165</v>
      </c>
      <c r="G52" s="114">
        <v>154</v>
      </c>
      <c r="H52" s="114">
        <v>117</v>
      </c>
      <c r="I52" s="140">
        <v>145</v>
      </c>
      <c r="J52" s="115">
        <v>5</v>
      </c>
      <c r="K52" s="116">
        <v>3.4482758620689653</v>
      </c>
    </row>
    <row r="53" spans="1:11" ht="14.1" customHeight="1" x14ac:dyDescent="0.2">
      <c r="A53" s="306" t="s">
        <v>277</v>
      </c>
      <c r="B53" s="307" t="s">
        <v>278</v>
      </c>
      <c r="C53" s="308"/>
      <c r="D53" s="113">
        <v>3.0459473412493545</v>
      </c>
      <c r="E53" s="115">
        <v>59</v>
      </c>
      <c r="F53" s="114">
        <v>93</v>
      </c>
      <c r="G53" s="114">
        <v>83</v>
      </c>
      <c r="H53" s="114">
        <v>40</v>
      </c>
      <c r="I53" s="140">
        <v>60</v>
      </c>
      <c r="J53" s="115">
        <v>-1</v>
      </c>
      <c r="K53" s="116">
        <v>-1.6666666666666667</v>
      </c>
    </row>
    <row r="54" spans="1:11" ht="14.1" customHeight="1" x14ac:dyDescent="0.2">
      <c r="A54" s="306" t="s">
        <v>279</v>
      </c>
      <c r="B54" s="307" t="s">
        <v>280</v>
      </c>
      <c r="C54" s="308"/>
      <c r="D54" s="113">
        <v>3.8719669592152814</v>
      </c>
      <c r="E54" s="115">
        <v>75</v>
      </c>
      <c r="F54" s="114">
        <v>59</v>
      </c>
      <c r="G54" s="114">
        <v>63</v>
      </c>
      <c r="H54" s="114">
        <v>65</v>
      </c>
      <c r="I54" s="140">
        <v>71</v>
      </c>
      <c r="J54" s="115">
        <v>4</v>
      </c>
      <c r="K54" s="116">
        <v>5.6338028169014081</v>
      </c>
    </row>
    <row r="55" spans="1:11" ht="14.1" customHeight="1" x14ac:dyDescent="0.2">
      <c r="A55" s="306">
        <v>72</v>
      </c>
      <c r="B55" s="307" t="s">
        <v>281</v>
      </c>
      <c r="C55" s="308"/>
      <c r="D55" s="113">
        <v>1.3939081053175013</v>
      </c>
      <c r="E55" s="115">
        <v>27</v>
      </c>
      <c r="F55" s="114">
        <v>36</v>
      </c>
      <c r="G55" s="114">
        <v>48</v>
      </c>
      <c r="H55" s="114">
        <v>20</v>
      </c>
      <c r="I55" s="140">
        <v>59</v>
      </c>
      <c r="J55" s="115">
        <v>-32</v>
      </c>
      <c r="K55" s="116">
        <v>-54.237288135593218</v>
      </c>
    </row>
    <row r="56" spans="1:11" ht="14.1" customHeight="1" x14ac:dyDescent="0.2">
      <c r="A56" s="306" t="s">
        <v>282</v>
      </c>
      <c r="B56" s="307" t="s">
        <v>283</v>
      </c>
      <c r="C56" s="308"/>
      <c r="D56" s="113">
        <v>0.36138358286009292</v>
      </c>
      <c r="E56" s="115">
        <v>7</v>
      </c>
      <c r="F56" s="114">
        <v>11</v>
      </c>
      <c r="G56" s="114">
        <v>27</v>
      </c>
      <c r="H56" s="114">
        <v>5</v>
      </c>
      <c r="I56" s="140">
        <v>14</v>
      </c>
      <c r="J56" s="115">
        <v>-7</v>
      </c>
      <c r="K56" s="116">
        <v>-50</v>
      </c>
    </row>
    <row r="57" spans="1:11" ht="14.1" customHeight="1" x14ac:dyDescent="0.2">
      <c r="A57" s="306" t="s">
        <v>284</v>
      </c>
      <c r="B57" s="307" t="s">
        <v>285</v>
      </c>
      <c r="C57" s="308"/>
      <c r="D57" s="113">
        <v>0.61951471347444498</v>
      </c>
      <c r="E57" s="115">
        <v>12</v>
      </c>
      <c r="F57" s="114">
        <v>19</v>
      </c>
      <c r="G57" s="114">
        <v>8</v>
      </c>
      <c r="H57" s="114">
        <v>12</v>
      </c>
      <c r="I57" s="140">
        <v>37</v>
      </c>
      <c r="J57" s="115">
        <v>-25</v>
      </c>
      <c r="K57" s="116">
        <v>-67.567567567567565</v>
      </c>
    </row>
    <row r="58" spans="1:11" ht="14.1" customHeight="1" x14ac:dyDescent="0.2">
      <c r="A58" s="306">
        <v>73</v>
      </c>
      <c r="B58" s="307" t="s">
        <v>286</v>
      </c>
      <c r="C58" s="308"/>
      <c r="D58" s="113">
        <v>1.7036654620547238</v>
      </c>
      <c r="E58" s="115">
        <v>33</v>
      </c>
      <c r="F58" s="114">
        <v>19</v>
      </c>
      <c r="G58" s="114">
        <v>50</v>
      </c>
      <c r="H58" s="114">
        <v>23</v>
      </c>
      <c r="I58" s="140">
        <v>24</v>
      </c>
      <c r="J58" s="115">
        <v>9</v>
      </c>
      <c r="K58" s="116">
        <v>37.5</v>
      </c>
    </row>
    <row r="59" spans="1:11" ht="14.1" customHeight="1" x14ac:dyDescent="0.2">
      <c r="A59" s="306" t="s">
        <v>287</v>
      </c>
      <c r="B59" s="307" t="s">
        <v>288</v>
      </c>
      <c r="C59" s="308"/>
      <c r="D59" s="113">
        <v>1.4971605575632421</v>
      </c>
      <c r="E59" s="115">
        <v>29</v>
      </c>
      <c r="F59" s="114">
        <v>15</v>
      </c>
      <c r="G59" s="114">
        <v>41</v>
      </c>
      <c r="H59" s="114">
        <v>21</v>
      </c>
      <c r="I59" s="140">
        <v>23</v>
      </c>
      <c r="J59" s="115">
        <v>6</v>
      </c>
      <c r="K59" s="116">
        <v>26.086956521739129</v>
      </c>
    </row>
    <row r="60" spans="1:11" ht="14.1" customHeight="1" x14ac:dyDescent="0.2">
      <c r="A60" s="306">
        <v>81</v>
      </c>
      <c r="B60" s="307" t="s">
        <v>289</v>
      </c>
      <c r="C60" s="308"/>
      <c r="D60" s="113">
        <v>5.110996386164171</v>
      </c>
      <c r="E60" s="115">
        <v>99</v>
      </c>
      <c r="F60" s="114">
        <v>143</v>
      </c>
      <c r="G60" s="114">
        <v>140</v>
      </c>
      <c r="H60" s="114">
        <v>65</v>
      </c>
      <c r="I60" s="140">
        <v>119</v>
      </c>
      <c r="J60" s="115">
        <v>-20</v>
      </c>
      <c r="K60" s="116">
        <v>-16.806722689075631</v>
      </c>
    </row>
    <row r="61" spans="1:11" ht="14.1" customHeight="1" x14ac:dyDescent="0.2">
      <c r="A61" s="306" t="s">
        <v>290</v>
      </c>
      <c r="B61" s="307" t="s">
        <v>291</v>
      </c>
      <c r="C61" s="308"/>
      <c r="D61" s="113">
        <v>1.7036654620547238</v>
      </c>
      <c r="E61" s="115">
        <v>33</v>
      </c>
      <c r="F61" s="114">
        <v>47</v>
      </c>
      <c r="G61" s="114">
        <v>42</v>
      </c>
      <c r="H61" s="114">
        <v>20</v>
      </c>
      <c r="I61" s="140">
        <v>39</v>
      </c>
      <c r="J61" s="115">
        <v>-6</v>
      </c>
      <c r="K61" s="116">
        <v>-15.384615384615385</v>
      </c>
    </row>
    <row r="62" spans="1:11" ht="14.1" customHeight="1" x14ac:dyDescent="0.2">
      <c r="A62" s="306" t="s">
        <v>292</v>
      </c>
      <c r="B62" s="307" t="s">
        <v>293</v>
      </c>
      <c r="C62" s="308"/>
      <c r="D62" s="113">
        <v>1.2906556530717606</v>
      </c>
      <c r="E62" s="115">
        <v>25</v>
      </c>
      <c r="F62" s="114">
        <v>65</v>
      </c>
      <c r="G62" s="114">
        <v>61</v>
      </c>
      <c r="H62" s="114">
        <v>28</v>
      </c>
      <c r="I62" s="140">
        <v>32</v>
      </c>
      <c r="J62" s="115">
        <v>-7</v>
      </c>
      <c r="K62" s="116">
        <v>-21.875</v>
      </c>
    </row>
    <row r="63" spans="1:11" ht="14.1" customHeight="1" x14ac:dyDescent="0.2">
      <c r="A63" s="306"/>
      <c r="B63" s="307" t="s">
        <v>294</v>
      </c>
      <c r="C63" s="308"/>
      <c r="D63" s="113">
        <v>1.23902942694889</v>
      </c>
      <c r="E63" s="115">
        <v>24</v>
      </c>
      <c r="F63" s="114">
        <v>53</v>
      </c>
      <c r="G63" s="114">
        <v>58</v>
      </c>
      <c r="H63" s="114">
        <v>26</v>
      </c>
      <c r="I63" s="140">
        <v>30</v>
      </c>
      <c r="J63" s="115">
        <v>-6</v>
      </c>
      <c r="K63" s="116">
        <v>-20</v>
      </c>
    </row>
    <row r="64" spans="1:11" ht="14.1" customHeight="1" x14ac:dyDescent="0.2">
      <c r="A64" s="306" t="s">
        <v>295</v>
      </c>
      <c r="B64" s="307" t="s">
        <v>296</v>
      </c>
      <c r="C64" s="308"/>
      <c r="D64" s="113">
        <v>0.87764584408879709</v>
      </c>
      <c r="E64" s="115">
        <v>17</v>
      </c>
      <c r="F64" s="114">
        <v>11</v>
      </c>
      <c r="G64" s="114">
        <v>18</v>
      </c>
      <c r="H64" s="114">
        <v>3</v>
      </c>
      <c r="I64" s="140">
        <v>17</v>
      </c>
      <c r="J64" s="115">
        <v>0</v>
      </c>
      <c r="K64" s="116">
        <v>0</v>
      </c>
    </row>
    <row r="65" spans="1:11" ht="14.1" customHeight="1" x14ac:dyDescent="0.2">
      <c r="A65" s="306" t="s">
        <v>297</v>
      </c>
      <c r="B65" s="307" t="s">
        <v>298</v>
      </c>
      <c r="C65" s="308"/>
      <c r="D65" s="113">
        <v>0.5678884873515746</v>
      </c>
      <c r="E65" s="115">
        <v>11</v>
      </c>
      <c r="F65" s="114">
        <v>15</v>
      </c>
      <c r="G65" s="114">
        <v>12</v>
      </c>
      <c r="H65" s="114">
        <v>9</v>
      </c>
      <c r="I65" s="140">
        <v>13</v>
      </c>
      <c r="J65" s="115">
        <v>-2</v>
      </c>
      <c r="K65" s="116">
        <v>-15.384615384615385</v>
      </c>
    </row>
    <row r="66" spans="1:11" ht="14.1" customHeight="1" x14ac:dyDescent="0.2">
      <c r="A66" s="306">
        <v>82</v>
      </c>
      <c r="B66" s="307" t="s">
        <v>299</v>
      </c>
      <c r="C66" s="308"/>
      <c r="D66" s="113">
        <v>4.5947341249354672</v>
      </c>
      <c r="E66" s="115">
        <v>89</v>
      </c>
      <c r="F66" s="114">
        <v>71</v>
      </c>
      <c r="G66" s="114">
        <v>121</v>
      </c>
      <c r="H66" s="114">
        <v>52</v>
      </c>
      <c r="I66" s="140">
        <v>67</v>
      </c>
      <c r="J66" s="115">
        <v>22</v>
      </c>
      <c r="K66" s="116">
        <v>32.835820895522389</v>
      </c>
    </row>
    <row r="67" spans="1:11" ht="14.1" customHeight="1" x14ac:dyDescent="0.2">
      <c r="A67" s="306" t="s">
        <v>300</v>
      </c>
      <c r="B67" s="307" t="s">
        <v>301</v>
      </c>
      <c r="C67" s="308"/>
      <c r="D67" s="113">
        <v>2.8910686628807434</v>
      </c>
      <c r="E67" s="115">
        <v>56</v>
      </c>
      <c r="F67" s="114">
        <v>59</v>
      </c>
      <c r="G67" s="114">
        <v>82</v>
      </c>
      <c r="H67" s="114">
        <v>38</v>
      </c>
      <c r="I67" s="140">
        <v>48</v>
      </c>
      <c r="J67" s="115">
        <v>8</v>
      </c>
      <c r="K67" s="116">
        <v>16.666666666666668</v>
      </c>
    </row>
    <row r="68" spans="1:11" ht="14.1" customHeight="1" x14ac:dyDescent="0.2">
      <c r="A68" s="306" t="s">
        <v>302</v>
      </c>
      <c r="B68" s="307" t="s">
        <v>303</v>
      </c>
      <c r="C68" s="308"/>
      <c r="D68" s="113">
        <v>1.3422818791946309</v>
      </c>
      <c r="E68" s="115">
        <v>26</v>
      </c>
      <c r="F68" s="114">
        <v>5</v>
      </c>
      <c r="G68" s="114">
        <v>20</v>
      </c>
      <c r="H68" s="114">
        <v>8</v>
      </c>
      <c r="I68" s="140">
        <v>10</v>
      </c>
      <c r="J68" s="115">
        <v>16</v>
      </c>
      <c r="K68" s="116">
        <v>160</v>
      </c>
    </row>
    <row r="69" spans="1:11" ht="14.1" customHeight="1" x14ac:dyDescent="0.2">
      <c r="A69" s="306">
        <v>83</v>
      </c>
      <c r="B69" s="307" t="s">
        <v>304</v>
      </c>
      <c r="C69" s="308"/>
      <c r="D69" s="113">
        <v>4.1300980898296338</v>
      </c>
      <c r="E69" s="115">
        <v>80</v>
      </c>
      <c r="F69" s="114">
        <v>64</v>
      </c>
      <c r="G69" s="114">
        <v>193</v>
      </c>
      <c r="H69" s="114">
        <v>52</v>
      </c>
      <c r="I69" s="140">
        <v>68</v>
      </c>
      <c r="J69" s="115">
        <v>12</v>
      </c>
      <c r="K69" s="116">
        <v>17.647058823529413</v>
      </c>
    </row>
    <row r="70" spans="1:11" ht="14.1" customHeight="1" x14ac:dyDescent="0.2">
      <c r="A70" s="306" t="s">
        <v>305</v>
      </c>
      <c r="B70" s="307" t="s">
        <v>306</v>
      </c>
      <c r="C70" s="308"/>
      <c r="D70" s="113">
        <v>2.7361899845121322</v>
      </c>
      <c r="E70" s="115">
        <v>53</v>
      </c>
      <c r="F70" s="114">
        <v>42</v>
      </c>
      <c r="G70" s="114">
        <v>165</v>
      </c>
      <c r="H70" s="114">
        <v>30</v>
      </c>
      <c r="I70" s="140">
        <v>51</v>
      </c>
      <c r="J70" s="115">
        <v>2</v>
      </c>
      <c r="K70" s="116">
        <v>3.9215686274509802</v>
      </c>
    </row>
    <row r="71" spans="1:11" ht="14.1" customHeight="1" x14ac:dyDescent="0.2">
      <c r="A71" s="306"/>
      <c r="B71" s="307" t="s">
        <v>307</v>
      </c>
      <c r="C71" s="308"/>
      <c r="D71" s="113">
        <v>1.4971605575632421</v>
      </c>
      <c r="E71" s="115">
        <v>29</v>
      </c>
      <c r="F71" s="114">
        <v>26</v>
      </c>
      <c r="G71" s="114">
        <v>111</v>
      </c>
      <c r="H71" s="114">
        <v>22</v>
      </c>
      <c r="I71" s="140">
        <v>37</v>
      </c>
      <c r="J71" s="115">
        <v>-8</v>
      </c>
      <c r="K71" s="116">
        <v>-21.621621621621621</v>
      </c>
    </row>
    <row r="72" spans="1:11" ht="14.1" customHeight="1" x14ac:dyDescent="0.2">
      <c r="A72" s="306">
        <v>84</v>
      </c>
      <c r="B72" s="307" t="s">
        <v>308</v>
      </c>
      <c r="C72" s="308"/>
      <c r="D72" s="113">
        <v>0.87764584408879709</v>
      </c>
      <c r="E72" s="115">
        <v>17</v>
      </c>
      <c r="F72" s="114">
        <v>16</v>
      </c>
      <c r="G72" s="114">
        <v>49</v>
      </c>
      <c r="H72" s="114">
        <v>10</v>
      </c>
      <c r="I72" s="140">
        <v>31</v>
      </c>
      <c r="J72" s="115">
        <v>-14</v>
      </c>
      <c r="K72" s="116">
        <v>-45.161290322580648</v>
      </c>
    </row>
    <row r="73" spans="1:11" ht="14.1" customHeight="1" x14ac:dyDescent="0.2">
      <c r="A73" s="306" t="s">
        <v>309</v>
      </c>
      <c r="B73" s="307" t="s">
        <v>310</v>
      </c>
      <c r="C73" s="308"/>
      <c r="D73" s="113">
        <v>0.20650490449148168</v>
      </c>
      <c r="E73" s="115">
        <v>4</v>
      </c>
      <c r="F73" s="114">
        <v>4</v>
      </c>
      <c r="G73" s="114">
        <v>17</v>
      </c>
      <c r="H73" s="114" t="s">
        <v>513</v>
      </c>
      <c r="I73" s="140">
        <v>15</v>
      </c>
      <c r="J73" s="115">
        <v>-11</v>
      </c>
      <c r="K73" s="116">
        <v>-73.333333333333329</v>
      </c>
    </row>
    <row r="74" spans="1:11" ht="14.1" customHeight="1" x14ac:dyDescent="0.2">
      <c r="A74" s="306" t="s">
        <v>311</v>
      </c>
      <c r="B74" s="307" t="s">
        <v>312</v>
      </c>
      <c r="C74" s="308"/>
      <c r="D74" s="113" t="s">
        <v>513</v>
      </c>
      <c r="E74" s="115" t="s">
        <v>513</v>
      </c>
      <c r="F74" s="114">
        <v>3</v>
      </c>
      <c r="G74" s="114">
        <v>5</v>
      </c>
      <c r="H74" s="114">
        <v>3</v>
      </c>
      <c r="I74" s="140">
        <v>3</v>
      </c>
      <c r="J74" s="115" t="s">
        <v>513</v>
      </c>
      <c r="K74" s="116" t="s">
        <v>513</v>
      </c>
    </row>
    <row r="75" spans="1:11" ht="14.1" customHeight="1" x14ac:dyDescent="0.2">
      <c r="A75" s="306" t="s">
        <v>313</v>
      </c>
      <c r="B75" s="307" t="s">
        <v>314</v>
      </c>
      <c r="C75" s="308"/>
      <c r="D75" s="113" t="s">
        <v>513</v>
      </c>
      <c r="E75" s="115" t="s">
        <v>513</v>
      </c>
      <c r="F75" s="114" t="s">
        <v>513</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v>0</v>
      </c>
      <c r="G76" s="114" t="s">
        <v>513</v>
      </c>
      <c r="H76" s="114" t="s">
        <v>513</v>
      </c>
      <c r="I76" s="140">
        <v>0</v>
      </c>
      <c r="J76" s="115" t="s">
        <v>513</v>
      </c>
      <c r="K76" s="116" t="s">
        <v>513</v>
      </c>
    </row>
    <row r="77" spans="1:11" ht="14.1" customHeight="1" x14ac:dyDescent="0.2">
      <c r="A77" s="306">
        <v>92</v>
      </c>
      <c r="B77" s="307" t="s">
        <v>316</v>
      </c>
      <c r="C77" s="308"/>
      <c r="D77" s="113">
        <v>0.5678884873515746</v>
      </c>
      <c r="E77" s="115">
        <v>11</v>
      </c>
      <c r="F77" s="114">
        <v>9</v>
      </c>
      <c r="G77" s="114">
        <v>6</v>
      </c>
      <c r="H77" s="114">
        <v>7</v>
      </c>
      <c r="I77" s="140">
        <v>9</v>
      </c>
      <c r="J77" s="115">
        <v>2</v>
      </c>
      <c r="K77" s="116">
        <v>22.222222222222221</v>
      </c>
    </row>
    <row r="78" spans="1:11" ht="14.1" customHeight="1" x14ac:dyDescent="0.2">
      <c r="A78" s="306">
        <v>93</v>
      </c>
      <c r="B78" s="307" t="s">
        <v>317</v>
      </c>
      <c r="C78" s="308"/>
      <c r="D78" s="113">
        <v>0.46463603510583379</v>
      </c>
      <c r="E78" s="115">
        <v>9</v>
      </c>
      <c r="F78" s="114">
        <v>7</v>
      </c>
      <c r="G78" s="114">
        <v>6</v>
      </c>
      <c r="H78" s="114">
        <v>5</v>
      </c>
      <c r="I78" s="140">
        <v>4</v>
      </c>
      <c r="J78" s="115">
        <v>5</v>
      </c>
      <c r="K78" s="116">
        <v>125</v>
      </c>
    </row>
    <row r="79" spans="1:11" ht="14.1" customHeight="1" x14ac:dyDescent="0.2">
      <c r="A79" s="306">
        <v>94</v>
      </c>
      <c r="B79" s="307" t="s">
        <v>318</v>
      </c>
      <c r="C79" s="308"/>
      <c r="D79" s="113">
        <v>0.72276716572018584</v>
      </c>
      <c r="E79" s="115">
        <v>14</v>
      </c>
      <c r="F79" s="114">
        <v>5</v>
      </c>
      <c r="G79" s="114">
        <v>27</v>
      </c>
      <c r="H79" s="114">
        <v>64</v>
      </c>
      <c r="I79" s="140">
        <v>21</v>
      </c>
      <c r="J79" s="115">
        <v>-7</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0.36138358286009292</v>
      </c>
      <c r="E81" s="143">
        <v>7</v>
      </c>
      <c r="F81" s="144" t="s">
        <v>513</v>
      </c>
      <c r="G81" s="144">
        <v>10</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2075</v>
      </c>
      <c r="E11" s="114">
        <v>2648</v>
      </c>
      <c r="F11" s="114">
        <v>2140</v>
      </c>
      <c r="G11" s="114">
        <v>1319</v>
      </c>
      <c r="H11" s="140">
        <v>2009</v>
      </c>
      <c r="I11" s="115">
        <v>66</v>
      </c>
      <c r="J11" s="116">
        <v>3.2852165256346439</v>
      </c>
    </row>
    <row r="12" spans="1:15" s="110" customFormat="1" ht="24.95" customHeight="1" x14ac:dyDescent="0.2">
      <c r="A12" s="193" t="s">
        <v>132</v>
      </c>
      <c r="B12" s="194" t="s">
        <v>133</v>
      </c>
      <c r="C12" s="113">
        <v>2.6024096385542168</v>
      </c>
      <c r="D12" s="115">
        <v>54</v>
      </c>
      <c r="E12" s="114">
        <v>18</v>
      </c>
      <c r="F12" s="114">
        <v>26</v>
      </c>
      <c r="G12" s="114">
        <v>17</v>
      </c>
      <c r="H12" s="140">
        <v>46</v>
      </c>
      <c r="I12" s="115">
        <v>8</v>
      </c>
      <c r="J12" s="116">
        <v>17.391304347826086</v>
      </c>
    </row>
    <row r="13" spans="1:15" s="110" customFormat="1" ht="24.95" customHeight="1" x14ac:dyDescent="0.2">
      <c r="A13" s="193" t="s">
        <v>134</v>
      </c>
      <c r="B13" s="199" t="s">
        <v>214</v>
      </c>
      <c r="C13" s="113" t="s">
        <v>513</v>
      </c>
      <c r="D13" s="115" t="s">
        <v>513</v>
      </c>
      <c r="E13" s="114">
        <v>34</v>
      </c>
      <c r="F13" s="114">
        <v>23</v>
      </c>
      <c r="G13" s="114">
        <v>11</v>
      </c>
      <c r="H13" s="140">
        <v>25</v>
      </c>
      <c r="I13" s="115" t="s">
        <v>513</v>
      </c>
      <c r="J13" s="116" t="s">
        <v>513</v>
      </c>
    </row>
    <row r="14" spans="1:15" s="287" customFormat="1" ht="24.95" customHeight="1" x14ac:dyDescent="0.2">
      <c r="A14" s="193" t="s">
        <v>215</v>
      </c>
      <c r="B14" s="199" t="s">
        <v>137</v>
      </c>
      <c r="C14" s="113">
        <v>28.481927710843372</v>
      </c>
      <c r="D14" s="115">
        <v>591</v>
      </c>
      <c r="E14" s="114">
        <v>1281</v>
      </c>
      <c r="F14" s="114">
        <v>494</v>
      </c>
      <c r="G14" s="114">
        <v>315</v>
      </c>
      <c r="H14" s="140">
        <v>530</v>
      </c>
      <c r="I14" s="115">
        <v>61</v>
      </c>
      <c r="J14" s="116">
        <v>11.509433962264151</v>
      </c>
      <c r="K14" s="110"/>
      <c r="L14" s="110"/>
      <c r="M14" s="110"/>
      <c r="N14" s="110"/>
      <c r="O14" s="110"/>
    </row>
    <row r="15" spans="1:15" s="110" customFormat="1" ht="24.95" customHeight="1" x14ac:dyDescent="0.2">
      <c r="A15" s="193" t="s">
        <v>216</v>
      </c>
      <c r="B15" s="199" t="s">
        <v>217</v>
      </c>
      <c r="C15" s="113">
        <v>4.0481927710843371</v>
      </c>
      <c r="D15" s="115">
        <v>84</v>
      </c>
      <c r="E15" s="114">
        <v>94</v>
      </c>
      <c r="F15" s="114">
        <v>103</v>
      </c>
      <c r="G15" s="114">
        <v>53</v>
      </c>
      <c r="H15" s="140">
        <v>85</v>
      </c>
      <c r="I15" s="115">
        <v>-1</v>
      </c>
      <c r="J15" s="116">
        <v>-1.1764705882352942</v>
      </c>
    </row>
    <row r="16" spans="1:15" s="287" customFormat="1" ht="24.95" customHeight="1" x14ac:dyDescent="0.2">
      <c r="A16" s="193" t="s">
        <v>218</v>
      </c>
      <c r="B16" s="199" t="s">
        <v>141</v>
      </c>
      <c r="C16" s="113">
        <v>15.325301204819278</v>
      </c>
      <c r="D16" s="115">
        <v>318</v>
      </c>
      <c r="E16" s="114">
        <v>1010</v>
      </c>
      <c r="F16" s="114">
        <v>193</v>
      </c>
      <c r="G16" s="114">
        <v>132</v>
      </c>
      <c r="H16" s="140">
        <v>240</v>
      </c>
      <c r="I16" s="115">
        <v>78</v>
      </c>
      <c r="J16" s="116">
        <v>32.5</v>
      </c>
      <c r="K16" s="110"/>
      <c r="L16" s="110"/>
      <c r="M16" s="110"/>
      <c r="N16" s="110"/>
      <c r="O16" s="110"/>
    </row>
    <row r="17" spans="1:15" s="110" customFormat="1" ht="24.95" customHeight="1" x14ac:dyDescent="0.2">
      <c r="A17" s="193" t="s">
        <v>142</v>
      </c>
      <c r="B17" s="199" t="s">
        <v>220</v>
      </c>
      <c r="C17" s="113">
        <v>9.1084337349397586</v>
      </c>
      <c r="D17" s="115">
        <v>189</v>
      </c>
      <c r="E17" s="114">
        <v>177</v>
      </c>
      <c r="F17" s="114">
        <v>198</v>
      </c>
      <c r="G17" s="114">
        <v>130</v>
      </c>
      <c r="H17" s="140">
        <v>205</v>
      </c>
      <c r="I17" s="115">
        <v>-16</v>
      </c>
      <c r="J17" s="116">
        <v>-7.8048780487804876</v>
      </c>
    </row>
    <row r="18" spans="1:15" s="287" customFormat="1" ht="24.95" customHeight="1" x14ac:dyDescent="0.2">
      <c r="A18" s="201" t="s">
        <v>144</v>
      </c>
      <c r="B18" s="202" t="s">
        <v>145</v>
      </c>
      <c r="C18" s="113" t="s">
        <v>513</v>
      </c>
      <c r="D18" s="115" t="s">
        <v>513</v>
      </c>
      <c r="E18" s="114">
        <v>174</v>
      </c>
      <c r="F18" s="114">
        <v>119</v>
      </c>
      <c r="G18" s="114">
        <v>72</v>
      </c>
      <c r="H18" s="140">
        <v>162</v>
      </c>
      <c r="I18" s="115" t="s">
        <v>513</v>
      </c>
      <c r="J18" s="116" t="s">
        <v>513</v>
      </c>
      <c r="K18" s="110"/>
      <c r="L18" s="110"/>
      <c r="M18" s="110"/>
      <c r="N18" s="110"/>
      <c r="O18" s="110"/>
    </row>
    <row r="19" spans="1:15" s="110" customFormat="1" ht="24.95" customHeight="1" x14ac:dyDescent="0.2">
      <c r="A19" s="193" t="s">
        <v>146</v>
      </c>
      <c r="B19" s="199" t="s">
        <v>147</v>
      </c>
      <c r="C19" s="113">
        <v>15.80722891566265</v>
      </c>
      <c r="D19" s="115">
        <v>328</v>
      </c>
      <c r="E19" s="114">
        <v>269</v>
      </c>
      <c r="F19" s="114">
        <v>310</v>
      </c>
      <c r="G19" s="114">
        <v>225</v>
      </c>
      <c r="H19" s="140">
        <v>346</v>
      </c>
      <c r="I19" s="115">
        <v>-18</v>
      </c>
      <c r="J19" s="116">
        <v>-5.202312138728324</v>
      </c>
    </row>
    <row r="20" spans="1:15" s="287" customFormat="1" ht="24.95" customHeight="1" x14ac:dyDescent="0.2">
      <c r="A20" s="193" t="s">
        <v>148</v>
      </c>
      <c r="B20" s="199" t="s">
        <v>149</v>
      </c>
      <c r="C20" s="113">
        <v>3.1325301204819276</v>
      </c>
      <c r="D20" s="115">
        <v>65</v>
      </c>
      <c r="E20" s="114">
        <v>51</v>
      </c>
      <c r="F20" s="114">
        <v>65</v>
      </c>
      <c r="G20" s="114">
        <v>43</v>
      </c>
      <c r="H20" s="140">
        <v>50</v>
      </c>
      <c r="I20" s="115">
        <v>15</v>
      </c>
      <c r="J20" s="116">
        <v>30</v>
      </c>
      <c r="K20" s="110"/>
      <c r="L20" s="110"/>
      <c r="M20" s="110"/>
      <c r="N20" s="110"/>
      <c r="O20" s="110"/>
    </row>
    <row r="21" spans="1:15" s="110" customFormat="1" ht="24.95" customHeight="1" x14ac:dyDescent="0.2">
      <c r="A21" s="201" t="s">
        <v>150</v>
      </c>
      <c r="B21" s="202" t="s">
        <v>151</v>
      </c>
      <c r="C21" s="113">
        <v>7.3253012048192767</v>
      </c>
      <c r="D21" s="115">
        <v>152</v>
      </c>
      <c r="E21" s="114">
        <v>134</v>
      </c>
      <c r="F21" s="114">
        <v>153</v>
      </c>
      <c r="G21" s="114">
        <v>114</v>
      </c>
      <c r="H21" s="140">
        <v>117</v>
      </c>
      <c r="I21" s="115">
        <v>35</v>
      </c>
      <c r="J21" s="116">
        <v>29.914529914529915</v>
      </c>
    </row>
    <row r="22" spans="1:15" s="110" customFormat="1" ht="24.95" customHeight="1" x14ac:dyDescent="0.2">
      <c r="A22" s="201" t="s">
        <v>152</v>
      </c>
      <c r="B22" s="199" t="s">
        <v>153</v>
      </c>
      <c r="C22" s="113" t="s">
        <v>513</v>
      </c>
      <c r="D22" s="115" t="s">
        <v>513</v>
      </c>
      <c r="E22" s="114">
        <v>3</v>
      </c>
      <c r="F22" s="114">
        <v>3</v>
      </c>
      <c r="G22" s="114">
        <v>6</v>
      </c>
      <c r="H22" s="140">
        <v>33</v>
      </c>
      <c r="I22" s="115" t="s">
        <v>513</v>
      </c>
      <c r="J22" s="116" t="s">
        <v>513</v>
      </c>
    </row>
    <row r="23" spans="1:15" s="110" customFormat="1" ht="24.95" customHeight="1" x14ac:dyDescent="0.2">
      <c r="A23" s="193" t="s">
        <v>154</v>
      </c>
      <c r="B23" s="199" t="s">
        <v>155</v>
      </c>
      <c r="C23" s="113" t="s">
        <v>513</v>
      </c>
      <c r="D23" s="115" t="s">
        <v>513</v>
      </c>
      <c r="E23" s="114">
        <v>22</v>
      </c>
      <c r="F23" s="114">
        <v>34</v>
      </c>
      <c r="G23" s="114">
        <v>13</v>
      </c>
      <c r="H23" s="140">
        <v>42</v>
      </c>
      <c r="I23" s="115" t="s">
        <v>513</v>
      </c>
      <c r="J23" s="116" t="s">
        <v>513</v>
      </c>
    </row>
    <row r="24" spans="1:15" s="110" customFormat="1" ht="24.95" customHeight="1" x14ac:dyDescent="0.2">
      <c r="A24" s="193" t="s">
        <v>156</v>
      </c>
      <c r="B24" s="199" t="s">
        <v>221</v>
      </c>
      <c r="C24" s="113">
        <v>4.4337349397590362</v>
      </c>
      <c r="D24" s="115">
        <v>92</v>
      </c>
      <c r="E24" s="114">
        <v>69</v>
      </c>
      <c r="F24" s="114">
        <v>104</v>
      </c>
      <c r="G24" s="114">
        <v>46</v>
      </c>
      <c r="H24" s="140">
        <v>64</v>
      </c>
      <c r="I24" s="115">
        <v>28</v>
      </c>
      <c r="J24" s="116">
        <v>43.75</v>
      </c>
    </row>
    <row r="25" spans="1:15" s="110" customFormat="1" ht="24.95" customHeight="1" x14ac:dyDescent="0.2">
      <c r="A25" s="193" t="s">
        <v>222</v>
      </c>
      <c r="B25" s="204" t="s">
        <v>159</v>
      </c>
      <c r="C25" s="113">
        <v>4.5301204819277112</v>
      </c>
      <c r="D25" s="115">
        <v>94</v>
      </c>
      <c r="E25" s="114">
        <v>92</v>
      </c>
      <c r="F25" s="114">
        <v>70</v>
      </c>
      <c r="G25" s="114">
        <v>59</v>
      </c>
      <c r="H25" s="140">
        <v>113</v>
      </c>
      <c r="I25" s="115">
        <v>-19</v>
      </c>
      <c r="J25" s="116">
        <v>-16.814159292035399</v>
      </c>
    </row>
    <row r="26" spans="1:15" s="110" customFormat="1" ht="24.95" customHeight="1" x14ac:dyDescent="0.2">
      <c r="A26" s="201">
        <v>782.78300000000002</v>
      </c>
      <c r="B26" s="203" t="s">
        <v>160</v>
      </c>
      <c r="C26" s="113">
        <v>5.7349397590361448</v>
      </c>
      <c r="D26" s="115">
        <v>119</v>
      </c>
      <c r="E26" s="114">
        <v>152</v>
      </c>
      <c r="F26" s="114">
        <v>152</v>
      </c>
      <c r="G26" s="114">
        <v>133</v>
      </c>
      <c r="H26" s="140">
        <v>145</v>
      </c>
      <c r="I26" s="115">
        <v>-26</v>
      </c>
      <c r="J26" s="116">
        <v>-17.931034482758619</v>
      </c>
    </row>
    <row r="27" spans="1:15" s="110" customFormat="1" ht="24.95" customHeight="1" x14ac:dyDescent="0.2">
      <c r="A27" s="193" t="s">
        <v>161</v>
      </c>
      <c r="B27" s="199" t="s">
        <v>162</v>
      </c>
      <c r="C27" s="113">
        <v>2.6987951807228914</v>
      </c>
      <c r="D27" s="115">
        <v>56</v>
      </c>
      <c r="E27" s="114">
        <v>54</v>
      </c>
      <c r="F27" s="114">
        <v>60</v>
      </c>
      <c r="G27" s="114">
        <v>25</v>
      </c>
      <c r="H27" s="140">
        <v>52</v>
      </c>
      <c r="I27" s="115">
        <v>4</v>
      </c>
      <c r="J27" s="116">
        <v>7.6923076923076925</v>
      </c>
    </row>
    <row r="28" spans="1:15" s="110" customFormat="1" ht="24.95" customHeight="1" x14ac:dyDescent="0.2">
      <c r="A28" s="193" t="s">
        <v>163</v>
      </c>
      <c r="B28" s="199" t="s">
        <v>164</v>
      </c>
      <c r="C28" s="113">
        <v>2.2650602409638556</v>
      </c>
      <c r="D28" s="115">
        <v>47</v>
      </c>
      <c r="E28" s="114">
        <v>39</v>
      </c>
      <c r="F28" s="114">
        <v>122</v>
      </c>
      <c r="G28" s="114">
        <v>24</v>
      </c>
      <c r="H28" s="140">
        <v>54</v>
      </c>
      <c r="I28" s="115">
        <v>-7</v>
      </c>
      <c r="J28" s="116">
        <v>-12.962962962962964</v>
      </c>
    </row>
    <row r="29" spans="1:15" s="110" customFormat="1" ht="24.95" customHeight="1" x14ac:dyDescent="0.2">
      <c r="A29" s="193">
        <v>86</v>
      </c>
      <c r="B29" s="199" t="s">
        <v>165</v>
      </c>
      <c r="C29" s="113">
        <v>3.5180722891566263</v>
      </c>
      <c r="D29" s="115">
        <v>73</v>
      </c>
      <c r="E29" s="114">
        <v>131</v>
      </c>
      <c r="F29" s="114">
        <v>105</v>
      </c>
      <c r="G29" s="114">
        <v>60</v>
      </c>
      <c r="H29" s="140">
        <v>91</v>
      </c>
      <c r="I29" s="115">
        <v>-18</v>
      </c>
      <c r="J29" s="116">
        <v>-19.780219780219781</v>
      </c>
    </row>
    <row r="30" spans="1:15" s="110" customFormat="1" ht="24.95" customHeight="1" x14ac:dyDescent="0.2">
      <c r="A30" s="193">
        <v>87.88</v>
      </c>
      <c r="B30" s="204" t="s">
        <v>166</v>
      </c>
      <c r="C30" s="113">
        <v>4.7228915662650603</v>
      </c>
      <c r="D30" s="115">
        <v>98</v>
      </c>
      <c r="E30" s="114">
        <v>92</v>
      </c>
      <c r="F30" s="114">
        <v>157</v>
      </c>
      <c r="G30" s="114">
        <v>90</v>
      </c>
      <c r="H30" s="140">
        <v>91</v>
      </c>
      <c r="I30" s="115">
        <v>7</v>
      </c>
      <c r="J30" s="116">
        <v>7.6923076923076925</v>
      </c>
    </row>
    <row r="31" spans="1:15" s="110" customFormat="1" ht="24.95" customHeight="1" x14ac:dyDescent="0.2">
      <c r="A31" s="193" t="s">
        <v>167</v>
      </c>
      <c r="B31" s="199" t="s">
        <v>168</v>
      </c>
      <c r="C31" s="113">
        <v>3.7108433734939759</v>
      </c>
      <c r="D31" s="115">
        <v>77</v>
      </c>
      <c r="E31" s="114">
        <v>33</v>
      </c>
      <c r="F31" s="114">
        <v>143</v>
      </c>
      <c r="G31" s="114">
        <v>66</v>
      </c>
      <c r="H31" s="140">
        <v>48</v>
      </c>
      <c r="I31" s="115">
        <v>29</v>
      </c>
      <c r="J31" s="116">
        <v>60.416666666666664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2.6024096385542168</v>
      </c>
      <c r="D34" s="115">
        <v>54</v>
      </c>
      <c r="E34" s="114">
        <v>18</v>
      </c>
      <c r="F34" s="114">
        <v>26</v>
      </c>
      <c r="G34" s="114">
        <v>17</v>
      </c>
      <c r="H34" s="140">
        <v>46</v>
      </c>
      <c r="I34" s="115">
        <v>8</v>
      </c>
      <c r="J34" s="116">
        <v>17.391304347826086</v>
      </c>
    </row>
    <row r="35" spans="1:10" s="110" customFormat="1" ht="24.95" customHeight="1" x14ac:dyDescent="0.2">
      <c r="A35" s="292" t="s">
        <v>171</v>
      </c>
      <c r="B35" s="293" t="s">
        <v>172</v>
      </c>
      <c r="C35" s="113">
        <v>37.734939759036145</v>
      </c>
      <c r="D35" s="115">
        <v>783</v>
      </c>
      <c r="E35" s="114">
        <v>1489</v>
      </c>
      <c r="F35" s="114">
        <v>636</v>
      </c>
      <c r="G35" s="114">
        <v>398</v>
      </c>
      <c r="H35" s="140">
        <v>717</v>
      </c>
      <c r="I35" s="115">
        <v>66</v>
      </c>
      <c r="J35" s="116">
        <v>9.2050209205020916</v>
      </c>
    </row>
    <row r="36" spans="1:10" s="110" customFormat="1" ht="24.95" customHeight="1" x14ac:dyDescent="0.2">
      <c r="A36" s="294" t="s">
        <v>173</v>
      </c>
      <c r="B36" s="295" t="s">
        <v>174</v>
      </c>
      <c r="C36" s="125">
        <v>59.662650602409641</v>
      </c>
      <c r="D36" s="143">
        <v>1238</v>
      </c>
      <c r="E36" s="144">
        <v>1141</v>
      </c>
      <c r="F36" s="144">
        <v>1478</v>
      </c>
      <c r="G36" s="144">
        <v>904</v>
      </c>
      <c r="H36" s="145">
        <v>1246</v>
      </c>
      <c r="I36" s="143">
        <v>-8</v>
      </c>
      <c r="J36" s="146">
        <v>-0.6420545746388443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2075</v>
      </c>
      <c r="F11" s="264">
        <v>2648</v>
      </c>
      <c r="G11" s="264">
        <v>2140</v>
      </c>
      <c r="H11" s="264">
        <v>1319</v>
      </c>
      <c r="I11" s="265">
        <v>2009</v>
      </c>
      <c r="J11" s="263">
        <v>66</v>
      </c>
      <c r="K11" s="266">
        <v>3.2852165256346439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26.843373493975903</v>
      </c>
      <c r="E13" s="115">
        <v>557</v>
      </c>
      <c r="F13" s="114">
        <v>941</v>
      </c>
      <c r="G13" s="114">
        <v>659</v>
      </c>
      <c r="H13" s="114">
        <v>426</v>
      </c>
      <c r="I13" s="140">
        <v>528</v>
      </c>
      <c r="J13" s="115">
        <v>29</v>
      </c>
      <c r="K13" s="116">
        <v>5.4924242424242422</v>
      </c>
    </row>
    <row r="14" spans="1:17" ht="15.95" customHeight="1" x14ac:dyDescent="0.2">
      <c r="A14" s="306" t="s">
        <v>230</v>
      </c>
      <c r="B14" s="307"/>
      <c r="C14" s="308"/>
      <c r="D14" s="113">
        <v>61.108433734939759</v>
      </c>
      <c r="E14" s="115">
        <v>1268</v>
      </c>
      <c r="F14" s="114">
        <v>1282</v>
      </c>
      <c r="G14" s="114">
        <v>1170</v>
      </c>
      <c r="H14" s="114">
        <v>732</v>
      </c>
      <c r="I14" s="140">
        <v>1242</v>
      </c>
      <c r="J14" s="115">
        <v>26</v>
      </c>
      <c r="K14" s="116">
        <v>2.0933977455716586</v>
      </c>
    </row>
    <row r="15" spans="1:17" ht="15.95" customHeight="1" x14ac:dyDescent="0.2">
      <c r="A15" s="306" t="s">
        <v>231</v>
      </c>
      <c r="B15" s="307"/>
      <c r="C15" s="308"/>
      <c r="D15" s="113">
        <v>6.5060240963855422</v>
      </c>
      <c r="E15" s="115">
        <v>135</v>
      </c>
      <c r="F15" s="114">
        <v>200</v>
      </c>
      <c r="G15" s="114">
        <v>115</v>
      </c>
      <c r="H15" s="114">
        <v>86</v>
      </c>
      <c r="I15" s="140">
        <v>121</v>
      </c>
      <c r="J15" s="115">
        <v>14</v>
      </c>
      <c r="K15" s="116">
        <v>11.570247933884298</v>
      </c>
    </row>
    <row r="16" spans="1:17" ht="15.95" customHeight="1" x14ac:dyDescent="0.2">
      <c r="A16" s="306" t="s">
        <v>232</v>
      </c>
      <c r="B16" s="307"/>
      <c r="C16" s="308"/>
      <c r="D16" s="113">
        <v>5.4457831325301207</v>
      </c>
      <c r="E16" s="115">
        <v>113</v>
      </c>
      <c r="F16" s="114">
        <v>222</v>
      </c>
      <c r="G16" s="114">
        <v>192</v>
      </c>
      <c r="H16" s="114">
        <v>68</v>
      </c>
      <c r="I16" s="140">
        <v>115</v>
      </c>
      <c r="J16" s="115">
        <v>-2</v>
      </c>
      <c r="K16" s="116">
        <v>-1.7391304347826086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2.2650602409638556</v>
      </c>
      <c r="E18" s="115">
        <v>47</v>
      </c>
      <c r="F18" s="114">
        <v>16</v>
      </c>
      <c r="G18" s="114">
        <v>29</v>
      </c>
      <c r="H18" s="114">
        <v>11</v>
      </c>
      <c r="I18" s="140">
        <v>47</v>
      </c>
      <c r="J18" s="115">
        <v>0</v>
      </c>
      <c r="K18" s="116">
        <v>0</v>
      </c>
    </row>
    <row r="19" spans="1:11" ht="14.1" customHeight="1" x14ac:dyDescent="0.2">
      <c r="A19" s="306" t="s">
        <v>235</v>
      </c>
      <c r="B19" s="307" t="s">
        <v>236</v>
      </c>
      <c r="C19" s="308"/>
      <c r="D19" s="113" t="s">
        <v>513</v>
      </c>
      <c r="E19" s="115" t="s">
        <v>513</v>
      </c>
      <c r="F19" s="114">
        <v>13</v>
      </c>
      <c r="G19" s="114">
        <v>22</v>
      </c>
      <c r="H19" s="114">
        <v>4</v>
      </c>
      <c r="I19" s="140">
        <v>7</v>
      </c>
      <c r="J19" s="115" t="s">
        <v>513</v>
      </c>
      <c r="K19" s="116" t="s">
        <v>513</v>
      </c>
    </row>
    <row r="20" spans="1:11" ht="14.1" customHeight="1" x14ac:dyDescent="0.2">
      <c r="A20" s="306">
        <v>12</v>
      </c>
      <c r="B20" s="307" t="s">
        <v>237</v>
      </c>
      <c r="C20" s="308"/>
      <c r="D20" s="113">
        <v>0.86746987951807231</v>
      </c>
      <c r="E20" s="115">
        <v>18</v>
      </c>
      <c r="F20" s="114">
        <v>23</v>
      </c>
      <c r="G20" s="114">
        <v>6</v>
      </c>
      <c r="H20" s="114">
        <v>4</v>
      </c>
      <c r="I20" s="140">
        <v>15</v>
      </c>
      <c r="J20" s="115">
        <v>3</v>
      </c>
      <c r="K20" s="116">
        <v>20</v>
      </c>
    </row>
    <row r="21" spans="1:11" ht="14.1" customHeight="1" x14ac:dyDescent="0.2">
      <c r="A21" s="306">
        <v>21</v>
      </c>
      <c r="B21" s="307" t="s">
        <v>238</v>
      </c>
      <c r="C21" s="308"/>
      <c r="D21" s="113">
        <v>3.7590361445783134</v>
      </c>
      <c r="E21" s="115">
        <v>78</v>
      </c>
      <c r="F21" s="114">
        <v>111</v>
      </c>
      <c r="G21" s="114">
        <v>81</v>
      </c>
      <c r="H21" s="114">
        <v>54</v>
      </c>
      <c r="I21" s="140">
        <v>77</v>
      </c>
      <c r="J21" s="115">
        <v>1</v>
      </c>
      <c r="K21" s="116">
        <v>1.2987012987012987</v>
      </c>
    </row>
    <row r="22" spans="1:11" ht="14.1" customHeight="1" x14ac:dyDescent="0.2">
      <c r="A22" s="306">
        <v>22</v>
      </c>
      <c r="B22" s="307" t="s">
        <v>239</v>
      </c>
      <c r="C22" s="308"/>
      <c r="D22" s="113">
        <v>2.3132530120481927</v>
      </c>
      <c r="E22" s="115">
        <v>48</v>
      </c>
      <c r="F22" s="114">
        <v>66</v>
      </c>
      <c r="G22" s="114">
        <v>59</v>
      </c>
      <c r="H22" s="114">
        <v>37</v>
      </c>
      <c r="I22" s="140">
        <v>48</v>
      </c>
      <c r="J22" s="115">
        <v>0</v>
      </c>
      <c r="K22" s="116">
        <v>0</v>
      </c>
    </row>
    <row r="23" spans="1:11" ht="14.1" customHeight="1" x14ac:dyDescent="0.2">
      <c r="A23" s="306">
        <v>23</v>
      </c>
      <c r="B23" s="307" t="s">
        <v>240</v>
      </c>
      <c r="C23" s="308"/>
      <c r="D23" s="113">
        <v>0.86746987951807231</v>
      </c>
      <c r="E23" s="115">
        <v>18</v>
      </c>
      <c r="F23" s="114">
        <v>24</v>
      </c>
      <c r="G23" s="114">
        <v>19</v>
      </c>
      <c r="H23" s="114">
        <v>8</v>
      </c>
      <c r="I23" s="140">
        <v>25</v>
      </c>
      <c r="J23" s="115">
        <v>-7</v>
      </c>
      <c r="K23" s="116">
        <v>-28</v>
      </c>
    </row>
    <row r="24" spans="1:11" ht="14.1" customHeight="1" x14ac:dyDescent="0.2">
      <c r="A24" s="306">
        <v>24</v>
      </c>
      <c r="B24" s="307" t="s">
        <v>241</v>
      </c>
      <c r="C24" s="308"/>
      <c r="D24" s="113">
        <v>5.7831325301204819</v>
      </c>
      <c r="E24" s="115">
        <v>120</v>
      </c>
      <c r="F24" s="114">
        <v>118</v>
      </c>
      <c r="G24" s="114">
        <v>85</v>
      </c>
      <c r="H24" s="114">
        <v>80</v>
      </c>
      <c r="I24" s="140">
        <v>103</v>
      </c>
      <c r="J24" s="115">
        <v>17</v>
      </c>
      <c r="K24" s="116">
        <v>16.50485436893204</v>
      </c>
    </row>
    <row r="25" spans="1:11" ht="14.1" customHeight="1" x14ac:dyDescent="0.2">
      <c r="A25" s="306">
        <v>25</v>
      </c>
      <c r="B25" s="307" t="s">
        <v>242</v>
      </c>
      <c r="C25" s="308"/>
      <c r="D25" s="113">
        <v>7.2771084337349397</v>
      </c>
      <c r="E25" s="115">
        <v>151</v>
      </c>
      <c r="F25" s="114">
        <v>472</v>
      </c>
      <c r="G25" s="114">
        <v>107</v>
      </c>
      <c r="H25" s="114">
        <v>79</v>
      </c>
      <c r="I25" s="140">
        <v>145</v>
      </c>
      <c r="J25" s="115">
        <v>6</v>
      </c>
      <c r="K25" s="116">
        <v>4.1379310344827589</v>
      </c>
    </row>
    <row r="26" spans="1:11" ht="14.1" customHeight="1" x14ac:dyDescent="0.2">
      <c r="A26" s="306">
        <v>26</v>
      </c>
      <c r="B26" s="307" t="s">
        <v>243</v>
      </c>
      <c r="C26" s="308"/>
      <c r="D26" s="113">
        <v>4</v>
      </c>
      <c r="E26" s="115">
        <v>83</v>
      </c>
      <c r="F26" s="114">
        <v>96</v>
      </c>
      <c r="G26" s="114">
        <v>51</v>
      </c>
      <c r="H26" s="114">
        <v>36</v>
      </c>
      <c r="I26" s="140">
        <v>67</v>
      </c>
      <c r="J26" s="115">
        <v>16</v>
      </c>
      <c r="K26" s="116">
        <v>23.880597014925375</v>
      </c>
    </row>
    <row r="27" spans="1:11" ht="14.1" customHeight="1" x14ac:dyDescent="0.2">
      <c r="A27" s="306">
        <v>27</v>
      </c>
      <c r="B27" s="307" t="s">
        <v>244</v>
      </c>
      <c r="C27" s="308"/>
      <c r="D27" s="113">
        <v>2.5542168674698793</v>
      </c>
      <c r="E27" s="115">
        <v>53</v>
      </c>
      <c r="F27" s="114">
        <v>158</v>
      </c>
      <c r="G27" s="114">
        <v>39</v>
      </c>
      <c r="H27" s="114">
        <v>26</v>
      </c>
      <c r="I27" s="140">
        <v>40</v>
      </c>
      <c r="J27" s="115">
        <v>13</v>
      </c>
      <c r="K27" s="116">
        <v>32.5</v>
      </c>
    </row>
    <row r="28" spans="1:11" ht="14.1" customHeight="1" x14ac:dyDescent="0.2">
      <c r="A28" s="306">
        <v>28</v>
      </c>
      <c r="B28" s="307" t="s">
        <v>245</v>
      </c>
      <c r="C28" s="308"/>
      <c r="D28" s="113">
        <v>0.77108433734939763</v>
      </c>
      <c r="E28" s="115">
        <v>16</v>
      </c>
      <c r="F28" s="114">
        <v>13</v>
      </c>
      <c r="G28" s="114">
        <v>11</v>
      </c>
      <c r="H28" s="114">
        <v>12</v>
      </c>
      <c r="I28" s="140">
        <v>14</v>
      </c>
      <c r="J28" s="115">
        <v>2</v>
      </c>
      <c r="K28" s="116">
        <v>14.285714285714286</v>
      </c>
    </row>
    <row r="29" spans="1:11" ht="14.1" customHeight="1" x14ac:dyDescent="0.2">
      <c r="A29" s="306">
        <v>29</v>
      </c>
      <c r="B29" s="307" t="s">
        <v>246</v>
      </c>
      <c r="C29" s="308"/>
      <c r="D29" s="113">
        <v>5.5903614457831328</v>
      </c>
      <c r="E29" s="115">
        <v>116</v>
      </c>
      <c r="F29" s="114">
        <v>102</v>
      </c>
      <c r="G29" s="114">
        <v>139</v>
      </c>
      <c r="H29" s="114">
        <v>94</v>
      </c>
      <c r="I29" s="140">
        <v>94</v>
      </c>
      <c r="J29" s="115">
        <v>22</v>
      </c>
      <c r="K29" s="116">
        <v>23.404255319148938</v>
      </c>
    </row>
    <row r="30" spans="1:11" ht="14.1" customHeight="1" x14ac:dyDescent="0.2">
      <c r="A30" s="306" t="s">
        <v>247</v>
      </c>
      <c r="B30" s="307" t="s">
        <v>248</v>
      </c>
      <c r="C30" s="308"/>
      <c r="D30" s="113">
        <v>2.072289156626506</v>
      </c>
      <c r="E30" s="115">
        <v>43</v>
      </c>
      <c r="F30" s="114" t="s">
        <v>513</v>
      </c>
      <c r="G30" s="114" t="s">
        <v>513</v>
      </c>
      <c r="H30" s="114">
        <v>44</v>
      </c>
      <c r="I30" s="140">
        <v>46</v>
      </c>
      <c r="J30" s="115">
        <v>-3</v>
      </c>
      <c r="K30" s="116">
        <v>-6.5217391304347823</v>
      </c>
    </row>
    <row r="31" spans="1:11" ht="14.1" customHeight="1" x14ac:dyDescent="0.2">
      <c r="A31" s="306" t="s">
        <v>249</v>
      </c>
      <c r="B31" s="307" t="s">
        <v>250</v>
      </c>
      <c r="C31" s="308"/>
      <c r="D31" s="113">
        <v>3.5180722891566263</v>
      </c>
      <c r="E31" s="115">
        <v>73</v>
      </c>
      <c r="F31" s="114">
        <v>52</v>
      </c>
      <c r="G31" s="114">
        <v>71</v>
      </c>
      <c r="H31" s="114">
        <v>50</v>
      </c>
      <c r="I31" s="140">
        <v>48</v>
      </c>
      <c r="J31" s="115">
        <v>25</v>
      </c>
      <c r="K31" s="116">
        <v>52.083333333333336</v>
      </c>
    </row>
    <row r="32" spans="1:11" ht="14.1" customHeight="1" x14ac:dyDescent="0.2">
      <c r="A32" s="306">
        <v>31</v>
      </c>
      <c r="B32" s="307" t="s">
        <v>251</v>
      </c>
      <c r="C32" s="308"/>
      <c r="D32" s="113">
        <v>0.43373493975903615</v>
      </c>
      <c r="E32" s="115">
        <v>9</v>
      </c>
      <c r="F32" s="114">
        <v>13</v>
      </c>
      <c r="G32" s="114" t="s">
        <v>513</v>
      </c>
      <c r="H32" s="114" t="s">
        <v>513</v>
      </c>
      <c r="I32" s="140">
        <v>6</v>
      </c>
      <c r="J32" s="115">
        <v>3</v>
      </c>
      <c r="K32" s="116">
        <v>50</v>
      </c>
    </row>
    <row r="33" spans="1:11" ht="14.1" customHeight="1" x14ac:dyDescent="0.2">
      <c r="A33" s="306">
        <v>32</v>
      </c>
      <c r="B33" s="307" t="s">
        <v>252</v>
      </c>
      <c r="C33" s="308"/>
      <c r="D33" s="113">
        <v>4.0481927710843371</v>
      </c>
      <c r="E33" s="115">
        <v>84</v>
      </c>
      <c r="F33" s="114">
        <v>107</v>
      </c>
      <c r="G33" s="114">
        <v>76</v>
      </c>
      <c r="H33" s="114">
        <v>42</v>
      </c>
      <c r="I33" s="140">
        <v>66</v>
      </c>
      <c r="J33" s="115">
        <v>18</v>
      </c>
      <c r="K33" s="116">
        <v>27.272727272727273</v>
      </c>
    </row>
    <row r="34" spans="1:11" ht="14.1" customHeight="1" x14ac:dyDescent="0.2">
      <c r="A34" s="306">
        <v>33</v>
      </c>
      <c r="B34" s="307" t="s">
        <v>253</v>
      </c>
      <c r="C34" s="308"/>
      <c r="D34" s="113">
        <v>1.1084337349397591</v>
      </c>
      <c r="E34" s="115">
        <v>23</v>
      </c>
      <c r="F34" s="114">
        <v>61</v>
      </c>
      <c r="G34" s="114">
        <v>30</v>
      </c>
      <c r="H34" s="114">
        <v>22</v>
      </c>
      <c r="I34" s="140">
        <v>47</v>
      </c>
      <c r="J34" s="115">
        <v>-24</v>
      </c>
      <c r="K34" s="116">
        <v>-51.063829787234042</v>
      </c>
    </row>
    <row r="35" spans="1:11" ht="14.1" customHeight="1" x14ac:dyDescent="0.2">
      <c r="A35" s="306">
        <v>34</v>
      </c>
      <c r="B35" s="307" t="s">
        <v>254</v>
      </c>
      <c r="C35" s="308"/>
      <c r="D35" s="113">
        <v>2.4096385542168677</v>
      </c>
      <c r="E35" s="115">
        <v>50</v>
      </c>
      <c r="F35" s="114">
        <v>57</v>
      </c>
      <c r="G35" s="114">
        <v>43</v>
      </c>
      <c r="H35" s="114">
        <v>30</v>
      </c>
      <c r="I35" s="140">
        <v>61</v>
      </c>
      <c r="J35" s="115">
        <v>-11</v>
      </c>
      <c r="K35" s="116">
        <v>-18.032786885245901</v>
      </c>
    </row>
    <row r="36" spans="1:11" ht="14.1" customHeight="1" x14ac:dyDescent="0.2">
      <c r="A36" s="306">
        <v>41</v>
      </c>
      <c r="B36" s="307" t="s">
        <v>255</v>
      </c>
      <c r="C36" s="308"/>
      <c r="D36" s="113">
        <v>0.43373493975903615</v>
      </c>
      <c r="E36" s="115">
        <v>9</v>
      </c>
      <c r="F36" s="114">
        <v>26</v>
      </c>
      <c r="G36" s="114">
        <v>13</v>
      </c>
      <c r="H36" s="114">
        <v>15</v>
      </c>
      <c r="I36" s="140">
        <v>14</v>
      </c>
      <c r="J36" s="115">
        <v>-5</v>
      </c>
      <c r="K36" s="116">
        <v>-35.714285714285715</v>
      </c>
    </row>
    <row r="37" spans="1:11" ht="14.1" customHeight="1" x14ac:dyDescent="0.2">
      <c r="A37" s="306">
        <v>42</v>
      </c>
      <c r="B37" s="307" t="s">
        <v>256</v>
      </c>
      <c r="C37" s="308"/>
      <c r="D37" s="113">
        <v>0.19277108433734941</v>
      </c>
      <c r="E37" s="115">
        <v>4</v>
      </c>
      <c r="F37" s="114" t="s">
        <v>513</v>
      </c>
      <c r="G37" s="114" t="s">
        <v>513</v>
      </c>
      <c r="H37" s="114" t="s">
        <v>513</v>
      </c>
      <c r="I37" s="140" t="s">
        <v>513</v>
      </c>
      <c r="J37" s="115" t="s">
        <v>513</v>
      </c>
      <c r="K37" s="116" t="s">
        <v>513</v>
      </c>
    </row>
    <row r="38" spans="1:11" ht="14.1" customHeight="1" x14ac:dyDescent="0.2">
      <c r="A38" s="306">
        <v>43</v>
      </c>
      <c r="B38" s="307" t="s">
        <v>257</v>
      </c>
      <c r="C38" s="308"/>
      <c r="D38" s="113">
        <v>0.72289156626506024</v>
      </c>
      <c r="E38" s="115">
        <v>15</v>
      </c>
      <c r="F38" s="114">
        <v>25</v>
      </c>
      <c r="G38" s="114">
        <v>13</v>
      </c>
      <c r="H38" s="114">
        <v>10</v>
      </c>
      <c r="I38" s="140">
        <v>6</v>
      </c>
      <c r="J38" s="115">
        <v>9</v>
      </c>
      <c r="K38" s="116">
        <v>150</v>
      </c>
    </row>
    <row r="39" spans="1:11" ht="14.1" customHeight="1" x14ac:dyDescent="0.2">
      <c r="A39" s="306">
        <v>51</v>
      </c>
      <c r="B39" s="307" t="s">
        <v>258</v>
      </c>
      <c r="C39" s="308"/>
      <c r="D39" s="113">
        <v>6.3132530120481931</v>
      </c>
      <c r="E39" s="115">
        <v>131</v>
      </c>
      <c r="F39" s="114">
        <v>174</v>
      </c>
      <c r="G39" s="114">
        <v>115</v>
      </c>
      <c r="H39" s="114">
        <v>97</v>
      </c>
      <c r="I39" s="140">
        <v>146</v>
      </c>
      <c r="J39" s="115">
        <v>-15</v>
      </c>
      <c r="K39" s="116">
        <v>-10.273972602739725</v>
      </c>
    </row>
    <row r="40" spans="1:11" ht="14.1" customHeight="1" x14ac:dyDescent="0.2">
      <c r="A40" s="306" t="s">
        <v>259</v>
      </c>
      <c r="B40" s="307" t="s">
        <v>260</v>
      </c>
      <c r="C40" s="308"/>
      <c r="D40" s="113">
        <v>6.024096385542169</v>
      </c>
      <c r="E40" s="115">
        <v>125</v>
      </c>
      <c r="F40" s="114">
        <v>159</v>
      </c>
      <c r="G40" s="114">
        <v>112</v>
      </c>
      <c r="H40" s="114">
        <v>91</v>
      </c>
      <c r="I40" s="140">
        <v>137</v>
      </c>
      <c r="J40" s="115">
        <v>-12</v>
      </c>
      <c r="K40" s="116">
        <v>-8.7591240875912408</v>
      </c>
    </row>
    <row r="41" spans="1:11" ht="14.1" customHeight="1" x14ac:dyDescent="0.2">
      <c r="A41" s="306"/>
      <c r="B41" s="307" t="s">
        <v>261</v>
      </c>
      <c r="C41" s="308"/>
      <c r="D41" s="113">
        <v>5.3975903614457827</v>
      </c>
      <c r="E41" s="115">
        <v>112</v>
      </c>
      <c r="F41" s="114">
        <v>139</v>
      </c>
      <c r="G41" s="114">
        <v>92</v>
      </c>
      <c r="H41" s="114">
        <v>74</v>
      </c>
      <c r="I41" s="140">
        <v>124</v>
      </c>
      <c r="J41" s="115">
        <v>-12</v>
      </c>
      <c r="K41" s="116">
        <v>-9.67741935483871</v>
      </c>
    </row>
    <row r="42" spans="1:11" ht="14.1" customHeight="1" x14ac:dyDescent="0.2">
      <c r="A42" s="306">
        <v>52</v>
      </c>
      <c r="B42" s="307" t="s">
        <v>262</v>
      </c>
      <c r="C42" s="308"/>
      <c r="D42" s="113">
        <v>5.0602409638554215</v>
      </c>
      <c r="E42" s="115">
        <v>105</v>
      </c>
      <c r="F42" s="114">
        <v>80</v>
      </c>
      <c r="G42" s="114">
        <v>71</v>
      </c>
      <c r="H42" s="114">
        <v>43</v>
      </c>
      <c r="I42" s="140">
        <v>60</v>
      </c>
      <c r="J42" s="115">
        <v>45</v>
      </c>
      <c r="K42" s="116">
        <v>75</v>
      </c>
    </row>
    <row r="43" spans="1:11" ht="14.1" customHeight="1" x14ac:dyDescent="0.2">
      <c r="A43" s="306" t="s">
        <v>263</v>
      </c>
      <c r="B43" s="307" t="s">
        <v>264</v>
      </c>
      <c r="C43" s="308"/>
      <c r="D43" s="113">
        <v>4.1927710843373491</v>
      </c>
      <c r="E43" s="115">
        <v>87</v>
      </c>
      <c r="F43" s="114">
        <v>63</v>
      </c>
      <c r="G43" s="114">
        <v>55</v>
      </c>
      <c r="H43" s="114">
        <v>33</v>
      </c>
      <c r="I43" s="140">
        <v>41</v>
      </c>
      <c r="J43" s="115">
        <v>46</v>
      </c>
      <c r="K43" s="116">
        <v>112.19512195121951</v>
      </c>
    </row>
    <row r="44" spans="1:11" ht="14.1" customHeight="1" x14ac:dyDescent="0.2">
      <c r="A44" s="306">
        <v>53</v>
      </c>
      <c r="B44" s="307" t="s">
        <v>265</v>
      </c>
      <c r="C44" s="308"/>
      <c r="D44" s="113">
        <v>1.2048192771084338</v>
      </c>
      <c r="E44" s="115">
        <v>25</v>
      </c>
      <c r="F44" s="114">
        <v>15</v>
      </c>
      <c r="G44" s="114">
        <v>9</v>
      </c>
      <c r="H44" s="114">
        <v>6</v>
      </c>
      <c r="I44" s="140">
        <v>18</v>
      </c>
      <c r="J44" s="115">
        <v>7</v>
      </c>
      <c r="K44" s="116">
        <v>38.888888888888886</v>
      </c>
    </row>
    <row r="45" spans="1:11" ht="14.1" customHeight="1" x14ac:dyDescent="0.2">
      <c r="A45" s="306" t="s">
        <v>266</v>
      </c>
      <c r="B45" s="307" t="s">
        <v>267</v>
      </c>
      <c r="C45" s="308"/>
      <c r="D45" s="113">
        <v>1.2048192771084338</v>
      </c>
      <c r="E45" s="115">
        <v>25</v>
      </c>
      <c r="F45" s="114">
        <v>15</v>
      </c>
      <c r="G45" s="114">
        <v>9</v>
      </c>
      <c r="H45" s="114">
        <v>6</v>
      </c>
      <c r="I45" s="140">
        <v>15</v>
      </c>
      <c r="J45" s="115">
        <v>10</v>
      </c>
      <c r="K45" s="116">
        <v>66.666666666666671</v>
      </c>
    </row>
    <row r="46" spans="1:11" ht="14.1" customHeight="1" x14ac:dyDescent="0.2">
      <c r="A46" s="306">
        <v>54</v>
      </c>
      <c r="B46" s="307" t="s">
        <v>268</v>
      </c>
      <c r="C46" s="308"/>
      <c r="D46" s="113">
        <v>3.8072289156626504</v>
      </c>
      <c r="E46" s="115">
        <v>79</v>
      </c>
      <c r="F46" s="114">
        <v>73</v>
      </c>
      <c r="G46" s="114">
        <v>73</v>
      </c>
      <c r="H46" s="114">
        <v>64</v>
      </c>
      <c r="I46" s="140">
        <v>94</v>
      </c>
      <c r="J46" s="115">
        <v>-15</v>
      </c>
      <c r="K46" s="116">
        <v>-15.957446808510639</v>
      </c>
    </row>
    <row r="47" spans="1:11" ht="14.1" customHeight="1" x14ac:dyDescent="0.2">
      <c r="A47" s="306">
        <v>61</v>
      </c>
      <c r="B47" s="307" t="s">
        <v>269</v>
      </c>
      <c r="C47" s="308"/>
      <c r="D47" s="113">
        <v>1.4939759036144578</v>
      </c>
      <c r="E47" s="115">
        <v>31</v>
      </c>
      <c r="F47" s="114">
        <v>54</v>
      </c>
      <c r="G47" s="114">
        <v>42</v>
      </c>
      <c r="H47" s="114">
        <v>22</v>
      </c>
      <c r="I47" s="140">
        <v>34</v>
      </c>
      <c r="J47" s="115">
        <v>-3</v>
      </c>
      <c r="K47" s="116">
        <v>-8.8235294117647065</v>
      </c>
    </row>
    <row r="48" spans="1:11" ht="14.1" customHeight="1" x14ac:dyDescent="0.2">
      <c r="A48" s="306">
        <v>62</v>
      </c>
      <c r="B48" s="307" t="s">
        <v>270</v>
      </c>
      <c r="C48" s="308"/>
      <c r="D48" s="113">
        <v>8.19277108433735</v>
      </c>
      <c r="E48" s="115">
        <v>170</v>
      </c>
      <c r="F48" s="114">
        <v>172</v>
      </c>
      <c r="G48" s="114">
        <v>210</v>
      </c>
      <c r="H48" s="114">
        <v>133</v>
      </c>
      <c r="I48" s="140">
        <v>171</v>
      </c>
      <c r="J48" s="115">
        <v>-1</v>
      </c>
      <c r="K48" s="116">
        <v>-0.58479532163742687</v>
      </c>
    </row>
    <row r="49" spans="1:11" ht="14.1" customHeight="1" x14ac:dyDescent="0.2">
      <c r="A49" s="306">
        <v>63</v>
      </c>
      <c r="B49" s="307" t="s">
        <v>271</v>
      </c>
      <c r="C49" s="308"/>
      <c r="D49" s="113">
        <v>2.9879518072289155</v>
      </c>
      <c r="E49" s="115">
        <v>62</v>
      </c>
      <c r="F49" s="114">
        <v>60</v>
      </c>
      <c r="G49" s="114">
        <v>73</v>
      </c>
      <c r="H49" s="114">
        <v>50</v>
      </c>
      <c r="I49" s="140">
        <v>53</v>
      </c>
      <c r="J49" s="115">
        <v>9</v>
      </c>
      <c r="K49" s="116">
        <v>16.981132075471699</v>
      </c>
    </row>
    <row r="50" spans="1:11" ht="14.1" customHeight="1" x14ac:dyDescent="0.2">
      <c r="A50" s="306" t="s">
        <v>272</v>
      </c>
      <c r="B50" s="307" t="s">
        <v>273</v>
      </c>
      <c r="C50" s="308"/>
      <c r="D50" s="113">
        <v>0.72289156626506024</v>
      </c>
      <c r="E50" s="115">
        <v>15</v>
      </c>
      <c r="F50" s="114">
        <v>19</v>
      </c>
      <c r="G50" s="114">
        <v>21</v>
      </c>
      <c r="H50" s="114">
        <v>13</v>
      </c>
      <c r="I50" s="140">
        <v>19</v>
      </c>
      <c r="J50" s="115">
        <v>-4</v>
      </c>
      <c r="K50" s="116">
        <v>-21.05263157894737</v>
      </c>
    </row>
    <row r="51" spans="1:11" ht="14.1" customHeight="1" x14ac:dyDescent="0.2">
      <c r="A51" s="306" t="s">
        <v>274</v>
      </c>
      <c r="B51" s="307" t="s">
        <v>275</v>
      </c>
      <c r="C51" s="308"/>
      <c r="D51" s="113">
        <v>2.1686746987951806</v>
      </c>
      <c r="E51" s="115">
        <v>45</v>
      </c>
      <c r="F51" s="114">
        <v>41</v>
      </c>
      <c r="G51" s="114">
        <v>50</v>
      </c>
      <c r="H51" s="114">
        <v>36</v>
      </c>
      <c r="I51" s="140">
        <v>33</v>
      </c>
      <c r="J51" s="115">
        <v>12</v>
      </c>
      <c r="K51" s="116">
        <v>36.363636363636367</v>
      </c>
    </row>
    <row r="52" spans="1:11" ht="14.1" customHeight="1" x14ac:dyDescent="0.2">
      <c r="A52" s="306">
        <v>71</v>
      </c>
      <c r="B52" s="307" t="s">
        <v>276</v>
      </c>
      <c r="C52" s="308"/>
      <c r="D52" s="113">
        <v>7.8554216867469879</v>
      </c>
      <c r="E52" s="115">
        <v>163</v>
      </c>
      <c r="F52" s="114">
        <v>181</v>
      </c>
      <c r="G52" s="114">
        <v>150</v>
      </c>
      <c r="H52" s="114">
        <v>82</v>
      </c>
      <c r="I52" s="140">
        <v>166</v>
      </c>
      <c r="J52" s="115">
        <v>-3</v>
      </c>
      <c r="K52" s="116">
        <v>-1.8072289156626506</v>
      </c>
    </row>
    <row r="53" spans="1:11" ht="14.1" customHeight="1" x14ac:dyDescent="0.2">
      <c r="A53" s="306" t="s">
        <v>277</v>
      </c>
      <c r="B53" s="307" t="s">
        <v>278</v>
      </c>
      <c r="C53" s="308"/>
      <c r="D53" s="113">
        <v>3.8072289156626504</v>
      </c>
      <c r="E53" s="115">
        <v>79</v>
      </c>
      <c r="F53" s="114">
        <v>100</v>
      </c>
      <c r="G53" s="114">
        <v>62</v>
      </c>
      <c r="H53" s="114">
        <v>32</v>
      </c>
      <c r="I53" s="140">
        <v>64</v>
      </c>
      <c r="J53" s="115">
        <v>15</v>
      </c>
      <c r="K53" s="116">
        <v>23.4375</v>
      </c>
    </row>
    <row r="54" spans="1:11" ht="14.1" customHeight="1" x14ac:dyDescent="0.2">
      <c r="A54" s="306" t="s">
        <v>279</v>
      </c>
      <c r="B54" s="307" t="s">
        <v>280</v>
      </c>
      <c r="C54" s="308"/>
      <c r="D54" s="113">
        <v>3.6144578313253013</v>
      </c>
      <c r="E54" s="115">
        <v>75</v>
      </c>
      <c r="F54" s="114">
        <v>64</v>
      </c>
      <c r="G54" s="114">
        <v>79</v>
      </c>
      <c r="H54" s="114">
        <v>43</v>
      </c>
      <c r="I54" s="140">
        <v>92</v>
      </c>
      <c r="J54" s="115">
        <v>-17</v>
      </c>
      <c r="K54" s="116">
        <v>-18.478260869565219</v>
      </c>
    </row>
    <row r="55" spans="1:11" ht="14.1" customHeight="1" x14ac:dyDescent="0.2">
      <c r="A55" s="306">
        <v>72</v>
      </c>
      <c r="B55" s="307" t="s">
        <v>281</v>
      </c>
      <c r="C55" s="308"/>
      <c r="D55" s="113">
        <v>2.3614457831325302</v>
      </c>
      <c r="E55" s="115">
        <v>49</v>
      </c>
      <c r="F55" s="114">
        <v>43</v>
      </c>
      <c r="G55" s="114">
        <v>50</v>
      </c>
      <c r="H55" s="114">
        <v>16</v>
      </c>
      <c r="I55" s="140">
        <v>62</v>
      </c>
      <c r="J55" s="115">
        <v>-13</v>
      </c>
      <c r="K55" s="116">
        <v>-20.967741935483872</v>
      </c>
    </row>
    <row r="56" spans="1:11" ht="14.1" customHeight="1" x14ac:dyDescent="0.2">
      <c r="A56" s="306" t="s">
        <v>282</v>
      </c>
      <c r="B56" s="307" t="s">
        <v>283</v>
      </c>
      <c r="C56" s="308"/>
      <c r="D56" s="113">
        <v>1.2530120481927711</v>
      </c>
      <c r="E56" s="115">
        <v>26</v>
      </c>
      <c r="F56" s="114">
        <v>16</v>
      </c>
      <c r="G56" s="114">
        <v>24</v>
      </c>
      <c r="H56" s="114">
        <v>9</v>
      </c>
      <c r="I56" s="140">
        <v>33</v>
      </c>
      <c r="J56" s="115">
        <v>-7</v>
      </c>
      <c r="K56" s="116">
        <v>-21.212121212121211</v>
      </c>
    </row>
    <row r="57" spans="1:11" ht="14.1" customHeight="1" x14ac:dyDescent="0.2">
      <c r="A57" s="306" t="s">
        <v>284</v>
      </c>
      <c r="B57" s="307" t="s">
        <v>285</v>
      </c>
      <c r="C57" s="308"/>
      <c r="D57" s="113">
        <v>0.77108433734939763</v>
      </c>
      <c r="E57" s="115">
        <v>16</v>
      </c>
      <c r="F57" s="114">
        <v>21</v>
      </c>
      <c r="G57" s="114">
        <v>21</v>
      </c>
      <c r="H57" s="114" t="s">
        <v>513</v>
      </c>
      <c r="I57" s="140">
        <v>10</v>
      </c>
      <c r="J57" s="115">
        <v>6</v>
      </c>
      <c r="K57" s="116">
        <v>60</v>
      </c>
    </row>
    <row r="58" spans="1:11" ht="14.1" customHeight="1" x14ac:dyDescent="0.2">
      <c r="A58" s="306">
        <v>73</v>
      </c>
      <c r="B58" s="307" t="s">
        <v>286</v>
      </c>
      <c r="C58" s="308"/>
      <c r="D58" s="113">
        <v>1.1566265060240963</v>
      </c>
      <c r="E58" s="115">
        <v>24</v>
      </c>
      <c r="F58" s="114">
        <v>14</v>
      </c>
      <c r="G58" s="114">
        <v>38</v>
      </c>
      <c r="H58" s="114">
        <v>19</v>
      </c>
      <c r="I58" s="140">
        <v>23</v>
      </c>
      <c r="J58" s="115">
        <v>1</v>
      </c>
      <c r="K58" s="116">
        <v>4.3478260869565215</v>
      </c>
    </row>
    <row r="59" spans="1:11" ht="14.1" customHeight="1" x14ac:dyDescent="0.2">
      <c r="A59" s="306" t="s">
        <v>287</v>
      </c>
      <c r="B59" s="307" t="s">
        <v>288</v>
      </c>
      <c r="C59" s="308"/>
      <c r="D59" s="113">
        <v>1.0602409638554218</v>
      </c>
      <c r="E59" s="115">
        <v>22</v>
      </c>
      <c r="F59" s="114">
        <v>11</v>
      </c>
      <c r="G59" s="114">
        <v>30</v>
      </c>
      <c r="H59" s="114">
        <v>17</v>
      </c>
      <c r="I59" s="140">
        <v>21</v>
      </c>
      <c r="J59" s="115">
        <v>1</v>
      </c>
      <c r="K59" s="116">
        <v>4.7619047619047619</v>
      </c>
    </row>
    <row r="60" spans="1:11" ht="14.1" customHeight="1" x14ac:dyDescent="0.2">
      <c r="A60" s="306">
        <v>81</v>
      </c>
      <c r="B60" s="307" t="s">
        <v>289</v>
      </c>
      <c r="C60" s="308"/>
      <c r="D60" s="113">
        <v>5.1084337349397586</v>
      </c>
      <c r="E60" s="115">
        <v>106</v>
      </c>
      <c r="F60" s="114">
        <v>140</v>
      </c>
      <c r="G60" s="114">
        <v>113</v>
      </c>
      <c r="H60" s="114">
        <v>69</v>
      </c>
      <c r="I60" s="140">
        <v>107</v>
      </c>
      <c r="J60" s="115">
        <v>-1</v>
      </c>
      <c r="K60" s="116">
        <v>-0.93457943925233644</v>
      </c>
    </row>
    <row r="61" spans="1:11" ht="14.1" customHeight="1" x14ac:dyDescent="0.2">
      <c r="A61" s="306" t="s">
        <v>290</v>
      </c>
      <c r="B61" s="307" t="s">
        <v>291</v>
      </c>
      <c r="C61" s="308"/>
      <c r="D61" s="113">
        <v>1.8313253012048192</v>
      </c>
      <c r="E61" s="115">
        <v>38</v>
      </c>
      <c r="F61" s="114">
        <v>50</v>
      </c>
      <c r="G61" s="114">
        <v>43</v>
      </c>
      <c r="H61" s="114">
        <v>25</v>
      </c>
      <c r="I61" s="140">
        <v>40</v>
      </c>
      <c r="J61" s="115">
        <v>-2</v>
      </c>
      <c r="K61" s="116">
        <v>-5</v>
      </c>
    </row>
    <row r="62" spans="1:11" ht="14.1" customHeight="1" x14ac:dyDescent="0.2">
      <c r="A62" s="306" t="s">
        <v>292</v>
      </c>
      <c r="B62" s="307" t="s">
        <v>293</v>
      </c>
      <c r="C62" s="308"/>
      <c r="D62" s="113">
        <v>1.3012048192771084</v>
      </c>
      <c r="E62" s="115">
        <v>27</v>
      </c>
      <c r="F62" s="114">
        <v>63</v>
      </c>
      <c r="G62" s="114">
        <v>44</v>
      </c>
      <c r="H62" s="114">
        <v>25</v>
      </c>
      <c r="I62" s="140">
        <v>24</v>
      </c>
      <c r="J62" s="115">
        <v>3</v>
      </c>
      <c r="K62" s="116">
        <v>12.5</v>
      </c>
    </row>
    <row r="63" spans="1:11" ht="14.1" customHeight="1" x14ac:dyDescent="0.2">
      <c r="A63" s="306"/>
      <c r="B63" s="307" t="s">
        <v>294</v>
      </c>
      <c r="C63" s="308"/>
      <c r="D63" s="113">
        <v>1.0602409638554218</v>
      </c>
      <c r="E63" s="115">
        <v>22</v>
      </c>
      <c r="F63" s="114">
        <v>54</v>
      </c>
      <c r="G63" s="114">
        <v>43</v>
      </c>
      <c r="H63" s="114">
        <v>22</v>
      </c>
      <c r="I63" s="140">
        <v>20</v>
      </c>
      <c r="J63" s="115">
        <v>2</v>
      </c>
      <c r="K63" s="116">
        <v>10</v>
      </c>
    </row>
    <row r="64" spans="1:11" ht="14.1" customHeight="1" x14ac:dyDescent="0.2">
      <c r="A64" s="306" t="s">
        <v>295</v>
      </c>
      <c r="B64" s="307" t="s">
        <v>296</v>
      </c>
      <c r="C64" s="308"/>
      <c r="D64" s="113">
        <v>0.38554216867469882</v>
      </c>
      <c r="E64" s="115">
        <v>8</v>
      </c>
      <c r="F64" s="114">
        <v>9</v>
      </c>
      <c r="G64" s="114">
        <v>11</v>
      </c>
      <c r="H64" s="114">
        <v>7</v>
      </c>
      <c r="I64" s="140">
        <v>10</v>
      </c>
      <c r="J64" s="115">
        <v>-2</v>
      </c>
      <c r="K64" s="116">
        <v>-20</v>
      </c>
    </row>
    <row r="65" spans="1:11" ht="14.1" customHeight="1" x14ac:dyDescent="0.2">
      <c r="A65" s="306" t="s">
        <v>297</v>
      </c>
      <c r="B65" s="307" t="s">
        <v>298</v>
      </c>
      <c r="C65" s="308"/>
      <c r="D65" s="113">
        <v>0.81927710843373491</v>
      </c>
      <c r="E65" s="115">
        <v>17</v>
      </c>
      <c r="F65" s="114">
        <v>10</v>
      </c>
      <c r="G65" s="114">
        <v>9</v>
      </c>
      <c r="H65" s="114">
        <v>7</v>
      </c>
      <c r="I65" s="140">
        <v>12</v>
      </c>
      <c r="J65" s="115">
        <v>5</v>
      </c>
      <c r="K65" s="116">
        <v>41.666666666666664</v>
      </c>
    </row>
    <row r="66" spans="1:11" ht="14.1" customHeight="1" x14ac:dyDescent="0.2">
      <c r="A66" s="306">
        <v>82</v>
      </c>
      <c r="B66" s="307" t="s">
        <v>299</v>
      </c>
      <c r="C66" s="308"/>
      <c r="D66" s="113">
        <v>4.096385542168675</v>
      </c>
      <c r="E66" s="115">
        <v>85</v>
      </c>
      <c r="F66" s="114">
        <v>51</v>
      </c>
      <c r="G66" s="114">
        <v>109</v>
      </c>
      <c r="H66" s="114">
        <v>52</v>
      </c>
      <c r="I66" s="140">
        <v>70</v>
      </c>
      <c r="J66" s="115">
        <v>15</v>
      </c>
      <c r="K66" s="116">
        <v>21.428571428571427</v>
      </c>
    </row>
    <row r="67" spans="1:11" ht="14.1" customHeight="1" x14ac:dyDescent="0.2">
      <c r="A67" s="306" t="s">
        <v>300</v>
      </c>
      <c r="B67" s="307" t="s">
        <v>301</v>
      </c>
      <c r="C67" s="308"/>
      <c r="D67" s="113">
        <v>2.4096385542168677</v>
      </c>
      <c r="E67" s="115">
        <v>50</v>
      </c>
      <c r="F67" s="114">
        <v>40</v>
      </c>
      <c r="G67" s="114">
        <v>82</v>
      </c>
      <c r="H67" s="114">
        <v>41</v>
      </c>
      <c r="I67" s="140">
        <v>45</v>
      </c>
      <c r="J67" s="115">
        <v>5</v>
      </c>
      <c r="K67" s="116">
        <v>11.111111111111111</v>
      </c>
    </row>
    <row r="68" spans="1:11" ht="14.1" customHeight="1" x14ac:dyDescent="0.2">
      <c r="A68" s="306" t="s">
        <v>302</v>
      </c>
      <c r="B68" s="307" t="s">
        <v>303</v>
      </c>
      <c r="C68" s="308"/>
      <c r="D68" s="113">
        <v>1.2048192771084338</v>
      </c>
      <c r="E68" s="115">
        <v>25</v>
      </c>
      <c r="F68" s="114">
        <v>6</v>
      </c>
      <c r="G68" s="114">
        <v>18</v>
      </c>
      <c r="H68" s="114">
        <v>6</v>
      </c>
      <c r="I68" s="140">
        <v>13</v>
      </c>
      <c r="J68" s="115">
        <v>12</v>
      </c>
      <c r="K68" s="116">
        <v>92.307692307692307</v>
      </c>
    </row>
    <row r="69" spans="1:11" ht="14.1" customHeight="1" x14ac:dyDescent="0.2">
      <c r="A69" s="306">
        <v>83</v>
      </c>
      <c r="B69" s="307" t="s">
        <v>304</v>
      </c>
      <c r="C69" s="308"/>
      <c r="D69" s="113">
        <v>3.0843373493975905</v>
      </c>
      <c r="E69" s="115">
        <v>64</v>
      </c>
      <c r="F69" s="114">
        <v>49</v>
      </c>
      <c r="G69" s="114">
        <v>134</v>
      </c>
      <c r="H69" s="114">
        <v>53</v>
      </c>
      <c r="I69" s="140">
        <v>72</v>
      </c>
      <c r="J69" s="115">
        <v>-8</v>
      </c>
      <c r="K69" s="116">
        <v>-11.111111111111111</v>
      </c>
    </row>
    <row r="70" spans="1:11" ht="14.1" customHeight="1" x14ac:dyDescent="0.2">
      <c r="A70" s="306" t="s">
        <v>305</v>
      </c>
      <c r="B70" s="307" t="s">
        <v>306</v>
      </c>
      <c r="C70" s="308"/>
      <c r="D70" s="113">
        <v>2.4578313253012047</v>
      </c>
      <c r="E70" s="115">
        <v>51</v>
      </c>
      <c r="F70" s="114">
        <v>35</v>
      </c>
      <c r="G70" s="114">
        <v>108</v>
      </c>
      <c r="H70" s="114">
        <v>35</v>
      </c>
      <c r="I70" s="140">
        <v>55</v>
      </c>
      <c r="J70" s="115">
        <v>-4</v>
      </c>
      <c r="K70" s="116">
        <v>-7.2727272727272725</v>
      </c>
    </row>
    <row r="71" spans="1:11" ht="14.1" customHeight="1" x14ac:dyDescent="0.2">
      <c r="A71" s="306"/>
      <c r="B71" s="307" t="s">
        <v>307</v>
      </c>
      <c r="C71" s="308"/>
      <c r="D71" s="113">
        <v>1.5903614457831325</v>
      </c>
      <c r="E71" s="115">
        <v>33</v>
      </c>
      <c r="F71" s="114">
        <v>25</v>
      </c>
      <c r="G71" s="114">
        <v>73</v>
      </c>
      <c r="H71" s="114">
        <v>21</v>
      </c>
      <c r="I71" s="140">
        <v>37</v>
      </c>
      <c r="J71" s="115">
        <v>-4</v>
      </c>
      <c r="K71" s="116">
        <v>-10.810810810810811</v>
      </c>
    </row>
    <row r="72" spans="1:11" ht="14.1" customHeight="1" x14ac:dyDescent="0.2">
      <c r="A72" s="306">
        <v>84</v>
      </c>
      <c r="B72" s="307" t="s">
        <v>308</v>
      </c>
      <c r="C72" s="308"/>
      <c r="D72" s="113">
        <v>0.62650602409638556</v>
      </c>
      <c r="E72" s="115">
        <v>13</v>
      </c>
      <c r="F72" s="114">
        <v>19</v>
      </c>
      <c r="G72" s="114">
        <v>58</v>
      </c>
      <c r="H72" s="114">
        <v>8</v>
      </c>
      <c r="I72" s="140">
        <v>21</v>
      </c>
      <c r="J72" s="115">
        <v>-8</v>
      </c>
      <c r="K72" s="116">
        <v>-38.095238095238095</v>
      </c>
    </row>
    <row r="73" spans="1:11" ht="14.1" customHeight="1" x14ac:dyDescent="0.2">
      <c r="A73" s="306" t="s">
        <v>309</v>
      </c>
      <c r="B73" s="307" t="s">
        <v>310</v>
      </c>
      <c r="C73" s="308"/>
      <c r="D73" s="113" t="s">
        <v>513</v>
      </c>
      <c r="E73" s="115" t="s">
        <v>513</v>
      </c>
      <c r="F73" s="114">
        <v>4</v>
      </c>
      <c r="G73" s="114">
        <v>34</v>
      </c>
      <c r="H73" s="114" t="s">
        <v>513</v>
      </c>
      <c r="I73" s="140">
        <v>12</v>
      </c>
      <c r="J73" s="115" t="s">
        <v>513</v>
      </c>
      <c r="K73" s="116" t="s">
        <v>513</v>
      </c>
    </row>
    <row r="74" spans="1:11" ht="14.1" customHeight="1" x14ac:dyDescent="0.2">
      <c r="A74" s="306" t="s">
        <v>311</v>
      </c>
      <c r="B74" s="307" t="s">
        <v>312</v>
      </c>
      <c r="C74" s="308"/>
      <c r="D74" s="113" t="s">
        <v>513</v>
      </c>
      <c r="E74" s="115" t="s">
        <v>513</v>
      </c>
      <c r="F74" s="114">
        <v>4</v>
      </c>
      <c r="G74" s="114">
        <v>4</v>
      </c>
      <c r="H74" s="114" t="s">
        <v>513</v>
      </c>
      <c r="I74" s="140" t="s">
        <v>513</v>
      </c>
      <c r="J74" s="115" t="s">
        <v>513</v>
      </c>
      <c r="K74" s="116" t="s">
        <v>513</v>
      </c>
    </row>
    <row r="75" spans="1:11" ht="14.1" customHeight="1" x14ac:dyDescent="0.2">
      <c r="A75" s="306" t="s">
        <v>313</v>
      </c>
      <c r="B75" s="307" t="s">
        <v>314</v>
      </c>
      <c r="C75" s="308"/>
      <c r="D75" s="113">
        <v>0</v>
      </c>
      <c r="E75" s="115">
        <v>0</v>
      </c>
      <c r="F75" s="114" t="s">
        <v>513</v>
      </c>
      <c r="G75" s="114" t="s">
        <v>513</v>
      </c>
      <c r="H75" s="114" t="s">
        <v>513</v>
      </c>
      <c r="I75" s="140">
        <v>0</v>
      </c>
      <c r="J75" s="115">
        <v>0</v>
      </c>
      <c r="K75" s="116">
        <v>0</v>
      </c>
    </row>
    <row r="76" spans="1:11" ht="14.1" customHeight="1" x14ac:dyDescent="0.2">
      <c r="A76" s="306">
        <v>91</v>
      </c>
      <c r="B76" s="307" t="s">
        <v>315</v>
      </c>
      <c r="C76" s="308"/>
      <c r="D76" s="113" t="s">
        <v>513</v>
      </c>
      <c r="E76" s="115" t="s">
        <v>513</v>
      </c>
      <c r="F76" s="114" t="s">
        <v>513</v>
      </c>
      <c r="G76" s="114">
        <v>0</v>
      </c>
      <c r="H76" s="114">
        <v>0</v>
      </c>
      <c r="I76" s="140">
        <v>0</v>
      </c>
      <c r="J76" s="115" t="s">
        <v>513</v>
      </c>
      <c r="K76" s="116" t="s">
        <v>513</v>
      </c>
    </row>
    <row r="77" spans="1:11" ht="14.1" customHeight="1" x14ac:dyDescent="0.2">
      <c r="A77" s="306">
        <v>92</v>
      </c>
      <c r="B77" s="307" t="s">
        <v>316</v>
      </c>
      <c r="C77" s="308"/>
      <c r="D77" s="113">
        <v>0.38554216867469882</v>
      </c>
      <c r="E77" s="115">
        <v>8</v>
      </c>
      <c r="F77" s="114">
        <v>10</v>
      </c>
      <c r="G77" s="114">
        <v>3</v>
      </c>
      <c r="H77" s="114">
        <v>9</v>
      </c>
      <c r="I77" s="140">
        <v>8</v>
      </c>
      <c r="J77" s="115">
        <v>0</v>
      </c>
      <c r="K77" s="116">
        <v>0</v>
      </c>
    </row>
    <row r="78" spans="1:11" ht="14.1" customHeight="1" x14ac:dyDescent="0.2">
      <c r="A78" s="306">
        <v>93</v>
      </c>
      <c r="B78" s="307" t="s">
        <v>317</v>
      </c>
      <c r="C78" s="308"/>
      <c r="D78" s="113">
        <v>0.43373493975903615</v>
      </c>
      <c r="E78" s="115">
        <v>9</v>
      </c>
      <c r="F78" s="114">
        <v>8</v>
      </c>
      <c r="G78" s="114">
        <v>3</v>
      </c>
      <c r="H78" s="114">
        <v>3</v>
      </c>
      <c r="I78" s="140">
        <v>24</v>
      </c>
      <c r="J78" s="115">
        <v>-15</v>
      </c>
      <c r="K78" s="116">
        <v>-62.5</v>
      </c>
    </row>
    <row r="79" spans="1:11" ht="14.1" customHeight="1" x14ac:dyDescent="0.2">
      <c r="A79" s="306">
        <v>94</v>
      </c>
      <c r="B79" s="307" t="s">
        <v>318</v>
      </c>
      <c r="C79" s="308"/>
      <c r="D79" s="113">
        <v>0.28915662650602408</v>
      </c>
      <c r="E79" s="115">
        <v>6</v>
      </c>
      <c r="F79" s="114">
        <v>11</v>
      </c>
      <c r="G79" s="114">
        <v>79</v>
      </c>
      <c r="H79" s="114">
        <v>22</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3</v>
      </c>
      <c r="G81" s="144">
        <v>4</v>
      </c>
      <c r="H81" s="144">
        <v>7</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25903</v>
      </c>
      <c r="C10" s="114">
        <v>13539</v>
      </c>
      <c r="D10" s="114">
        <v>12364</v>
      </c>
      <c r="E10" s="114">
        <v>20002</v>
      </c>
      <c r="F10" s="114">
        <v>5687</v>
      </c>
      <c r="G10" s="114">
        <v>3088</v>
      </c>
      <c r="H10" s="114">
        <v>7276</v>
      </c>
      <c r="I10" s="115">
        <v>4978</v>
      </c>
      <c r="J10" s="114">
        <v>3548</v>
      </c>
      <c r="K10" s="114">
        <v>1430</v>
      </c>
      <c r="L10" s="423">
        <v>1748</v>
      </c>
      <c r="M10" s="424">
        <v>1713</v>
      </c>
    </row>
    <row r="11" spans="1:13" ht="11.1" customHeight="1" x14ac:dyDescent="0.2">
      <c r="A11" s="422" t="s">
        <v>387</v>
      </c>
      <c r="B11" s="115">
        <v>26320</v>
      </c>
      <c r="C11" s="114">
        <v>13944</v>
      </c>
      <c r="D11" s="114">
        <v>12376</v>
      </c>
      <c r="E11" s="114">
        <v>20416</v>
      </c>
      <c r="F11" s="114">
        <v>5691</v>
      </c>
      <c r="G11" s="114">
        <v>3034</v>
      </c>
      <c r="H11" s="114">
        <v>7533</v>
      </c>
      <c r="I11" s="115">
        <v>4970</v>
      </c>
      <c r="J11" s="114">
        <v>3502</v>
      </c>
      <c r="K11" s="114">
        <v>1468</v>
      </c>
      <c r="L11" s="423">
        <v>1545</v>
      </c>
      <c r="M11" s="424">
        <v>1162</v>
      </c>
    </row>
    <row r="12" spans="1:13" ht="11.1" customHeight="1" x14ac:dyDescent="0.2">
      <c r="A12" s="422" t="s">
        <v>388</v>
      </c>
      <c r="B12" s="115">
        <v>26641</v>
      </c>
      <c r="C12" s="114">
        <v>14161</v>
      </c>
      <c r="D12" s="114">
        <v>12480</v>
      </c>
      <c r="E12" s="114">
        <v>20684</v>
      </c>
      <c r="F12" s="114">
        <v>5733</v>
      </c>
      <c r="G12" s="114">
        <v>3284</v>
      </c>
      <c r="H12" s="114">
        <v>7653</v>
      </c>
      <c r="I12" s="115">
        <v>4945</v>
      </c>
      <c r="J12" s="114">
        <v>3466</v>
      </c>
      <c r="K12" s="114">
        <v>1479</v>
      </c>
      <c r="L12" s="423">
        <v>2055</v>
      </c>
      <c r="M12" s="424">
        <v>1771</v>
      </c>
    </row>
    <row r="13" spans="1:13" s="110" customFormat="1" ht="11.1" customHeight="1" x14ac:dyDescent="0.2">
      <c r="A13" s="422" t="s">
        <v>389</v>
      </c>
      <c r="B13" s="115">
        <v>26053</v>
      </c>
      <c r="C13" s="114">
        <v>13659</v>
      </c>
      <c r="D13" s="114">
        <v>12394</v>
      </c>
      <c r="E13" s="114">
        <v>20028</v>
      </c>
      <c r="F13" s="114">
        <v>5799</v>
      </c>
      <c r="G13" s="114">
        <v>3179</v>
      </c>
      <c r="H13" s="114">
        <v>7576</v>
      </c>
      <c r="I13" s="115">
        <v>4982</v>
      </c>
      <c r="J13" s="114">
        <v>3503</v>
      </c>
      <c r="K13" s="114">
        <v>1479</v>
      </c>
      <c r="L13" s="423">
        <v>1085</v>
      </c>
      <c r="M13" s="424">
        <v>1732</v>
      </c>
    </row>
    <row r="14" spans="1:13" ht="15" customHeight="1" x14ac:dyDescent="0.2">
      <c r="A14" s="422" t="s">
        <v>390</v>
      </c>
      <c r="B14" s="115">
        <v>26287</v>
      </c>
      <c r="C14" s="114">
        <v>13890</v>
      </c>
      <c r="D14" s="114">
        <v>12397</v>
      </c>
      <c r="E14" s="114">
        <v>19811</v>
      </c>
      <c r="F14" s="114">
        <v>6275</v>
      </c>
      <c r="G14" s="114">
        <v>3115</v>
      </c>
      <c r="H14" s="114">
        <v>7733</v>
      </c>
      <c r="I14" s="115">
        <v>4933</v>
      </c>
      <c r="J14" s="114">
        <v>3468</v>
      </c>
      <c r="K14" s="114">
        <v>1465</v>
      </c>
      <c r="L14" s="423">
        <v>2021</v>
      </c>
      <c r="M14" s="424">
        <v>1828</v>
      </c>
    </row>
    <row r="15" spans="1:13" ht="11.1" customHeight="1" x14ac:dyDescent="0.2">
      <c r="A15" s="422" t="s">
        <v>387</v>
      </c>
      <c r="B15" s="115">
        <v>26788</v>
      </c>
      <c r="C15" s="114">
        <v>14261</v>
      </c>
      <c r="D15" s="114">
        <v>12527</v>
      </c>
      <c r="E15" s="114">
        <v>20156</v>
      </c>
      <c r="F15" s="114">
        <v>6438</v>
      </c>
      <c r="G15" s="114">
        <v>3069</v>
      </c>
      <c r="H15" s="114">
        <v>8047</v>
      </c>
      <c r="I15" s="115">
        <v>5004</v>
      </c>
      <c r="J15" s="114">
        <v>3478</v>
      </c>
      <c r="K15" s="114">
        <v>1526</v>
      </c>
      <c r="L15" s="423">
        <v>1551</v>
      </c>
      <c r="M15" s="424">
        <v>1068</v>
      </c>
    </row>
    <row r="16" spans="1:13" ht="11.1" customHeight="1" x14ac:dyDescent="0.2">
      <c r="A16" s="422" t="s">
        <v>388</v>
      </c>
      <c r="B16" s="115">
        <v>27089</v>
      </c>
      <c r="C16" s="114">
        <v>14458</v>
      </c>
      <c r="D16" s="114">
        <v>12631</v>
      </c>
      <c r="E16" s="114">
        <v>20556</v>
      </c>
      <c r="F16" s="114">
        <v>6500</v>
      </c>
      <c r="G16" s="114">
        <v>3371</v>
      </c>
      <c r="H16" s="114">
        <v>8169</v>
      </c>
      <c r="I16" s="115">
        <v>5025</v>
      </c>
      <c r="J16" s="114">
        <v>3445</v>
      </c>
      <c r="K16" s="114">
        <v>1580</v>
      </c>
      <c r="L16" s="423">
        <v>2032</v>
      </c>
      <c r="M16" s="424">
        <v>1801</v>
      </c>
    </row>
    <row r="17" spans="1:13" s="110" customFormat="1" ht="11.1" customHeight="1" x14ac:dyDescent="0.2">
      <c r="A17" s="422" t="s">
        <v>389</v>
      </c>
      <c r="B17" s="115">
        <v>26616</v>
      </c>
      <c r="C17" s="114">
        <v>14008</v>
      </c>
      <c r="D17" s="114">
        <v>12608</v>
      </c>
      <c r="E17" s="114">
        <v>20075</v>
      </c>
      <c r="F17" s="114">
        <v>6526</v>
      </c>
      <c r="G17" s="114">
        <v>3248</v>
      </c>
      <c r="H17" s="114">
        <v>8121</v>
      </c>
      <c r="I17" s="115">
        <v>5024</v>
      </c>
      <c r="J17" s="114">
        <v>3477</v>
      </c>
      <c r="K17" s="114">
        <v>1547</v>
      </c>
      <c r="L17" s="423">
        <v>1057</v>
      </c>
      <c r="M17" s="424">
        <v>1535</v>
      </c>
    </row>
    <row r="18" spans="1:13" ht="15" customHeight="1" x14ac:dyDescent="0.2">
      <c r="A18" s="422" t="s">
        <v>391</v>
      </c>
      <c r="B18" s="115">
        <v>26582</v>
      </c>
      <c r="C18" s="114">
        <v>14027</v>
      </c>
      <c r="D18" s="114">
        <v>12555</v>
      </c>
      <c r="E18" s="114">
        <v>20018</v>
      </c>
      <c r="F18" s="114">
        <v>6549</v>
      </c>
      <c r="G18" s="114">
        <v>3130</v>
      </c>
      <c r="H18" s="114">
        <v>8193</v>
      </c>
      <c r="I18" s="115">
        <v>4942</v>
      </c>
      <c r="J18" s="114">
        <v>3470</v>
      </c>
      <c r="K18" s="114">
        <v>1472</v>
      </c>
      <c r="L18" s="423">
        <v>1789</v>
      </c>
      <c r="M18" s="424">
        <v>1864</v>
      </c>
    </row>
    <row r="19" spans="1:13" ht="11.1" customHeight="1" x14ac:dyDescent="0.2">
      <c r="A19" s="422" t="s">
        <v>387</v>
      </c>
      <c r="B19" s="115">
        <v>26938</v>
      </c>
      <c r="C19" s="114">
        <v>14326</v>
      </c>
      <c r="D19" s="114">
        <v>12612</v>
      </c>
      <c r="E19" s="114">
        <v>20285</v>
      </c>
      <c r="F19" s="114">
        <v>6637</v>
      </c>
      <c r="G19" s="114">
        <v>3064</v>
      </c>
      <c r="H19" s="114">
        <v>8476</v>
      </c>
      <c r="I19" s="115">
        <v>4991</v>
      </c>
      <c r="J19" s="114">
        <v>3476</v>
      </c>
      <c r="K19" s="114">
        <v>1515</v>
      </c>
      <c r="L19" s="423">
        <v>1781</v>
      </c>
      <c r="M19" s="424">
        <v>1409</v>
      </c>
    </row>
    <row r="20" spans="1:13" ht="11.1" customHeight="1" x14ac:dyDescent="0.2">
      <c r="A20" s="422" t="s">
        <v>388</v>
      </c>
      <c r="B20" s="115">
        <v>27273</v>
      </c>
      <c r="C20" s="114">
        <v>14542</v>
      </c>
      <c r="D20" s="114">
        <v>12731</v>
      </c>
      <c r="E20" s="114">
        <v>20564</v>
      </c>
      <c r="F20" s="114">
        <v>6689</v>
      </c>
      <c r="G20" s="114">
        <v>3320</v>
      </c>
      <c r="H20" s="114">
        <v>8593</v>
      </c>
      <c r="I20" s="115">
        <v>5067</v>
      </c>
      <c r="J20" s="114">
        <v>3492</v>
      </c>
      <c r="K20" s="114">
        <v>1575</v>
      </c>
      <c r="L20" s="423">
        <v>2057</v>
      </c>
      <c r="M20" s="424">
        <v>1792</v>
      </c>
    </row>
    <row r="21" spans="1:13" s="110" customFormat="1" ht="11.1" customHeight="1" x14ac:dyDescent="0.2">
      <c r="A21" s="422" t="s">
        <v>389</v>
      </c>
      <c r="B21" s="115">
        <v>26762</v>
      </c>
      <c r="C21" s="114">
        <v>14007</v>
      </c>
      <c r="D21" s="114">
        <v>12755</v>
      </c>
      <c r="E21" s="114">
        <v>20108</v>
      </c>
      <c r="F21" s="114">
        <v>6642</v>
      </c>
      <c r="G21" s="114">
        <v>3255</v>
      </c>
      <c r="H21" s="114">
        <v>8516</v>
      </c>
      <c r="I21" s="115">
        <v>5145</v>
      </c>
      <c r="J21" s="114">
        <v>3582</v>
      </c>
      <c r="K21" s="114">
        <v>1563</v>
      </c>
      <c r="L21" s="423">
        <v>1135</v>
      </c>
      <c r="M21" s="424">
        <v>1691</v>
      </c>
    </row>
    <row r="22" spans="1:13" ht="15" customHeight="1" x14ac:dyDescent="0.2">
      <c r="A22" s="422" t="s">
        <v>392</v>
      </c>
      <c r="B22" s="115">
        <v>26598</v>
      </c>
      <c r="C22" s="114">
        <v>13889</v>
      </c>
      <c r="D22" s="114">
        <v>12709</v>
      </c>
      <c r="E22" s="114">
        <v>20024</v>
      </c>
      <c r="F22" s="114">
        <v>6549</v>
      </c>
      <c r="G22" s="114">
        <v>3131</v>
      </c>
      <c r="H22" s="114">
        <v>8613</v>
      </c>
      <c r="I22" s="115">
        <v>5166</v>
      </c>
      <c r="J22" s="114">
        <v>3615</v>
      </c>
      <c r="K22" s="114">
        <v>1551</v>
      </c>
      <c r="L22" s="423">
        <v>1794</v>
      </c>
      <c r="M22" s="424">
        <v>1979</v>
      </c>
    </row>
    <row r="23" spans="1:13" ht="11.1" customHeight="1" x14ac:dyDescent="0.2">
      <c r="A23" s="422" t="s">
        <v>387</v>
      </c>
      <c r="B23" s="115">
        <v>27104</v>
      </c>
      <c r="C23" s="114">
        <v>14387</v>
      </c>
      <c r="D23" s="114">
        <v>12717</v>
      </c>
      <c r="E23" s="114">
        <v>20442</v>
      </c>
      <c r="F23" s="114">
        <v>6633</v>
      </c>
      <c r="G23" s="114">
        <v>3054</v>
      </c>
      <c r="H23" s="114">
        <v>8932</v>
      </c>
      <c r="I23" s="115">
        <v>5207</v>
      </c>
      <c r="J23" s="114">
        <v>3626</v>
      </c>
      <c r="K23" s="114">
        <v>1581</v>
      </c>
      <c r="L23" s="423">
        <v>2017</v>
      </c>
      <c r="M23" s="424">
        <v>1550</v>
      </c>
    </row>
    <row r="24" spans="1:13" ht="11.1" customHeight="1" x14ac:dyDescent="0.2">
      <c r="A24" s="422" t="s">
        <v>388</v>
      </c>
      <c r="B24" s="115">
        <v>27479</v>
      </c>
      <c r="C24" s="114">
        <v>14640</v>
      </c>
      <c r="D24" s="114">
        <v>12839</v>
      </c>
      <c r="E24" s="114">
        <v>20594</v>
      </c>
      <c r="F24" s="114">
        <v>6665</v>
      </c>
      <c r="G24" s="114">
        <v>3318</v>
      </c>
      <c r="H24" s="114">
        <v>9035</v>
      </c>
      <c r="I24" s="115">
        <v>5152</v>
      </c>
      <c r="J24" s="114">
        <v>3490</v>
      </c>
      <c r="K24" s="114">
        <v>1662</v>
      </c>
      <c r="L24" s="423">
        <v>2384</v>
      </c>
      <c r="M24" s="424">
        <v>2165</v>
      </c>
    </row>
    <row r="25" spans="1:13" s="110" customFormat="1" ht="11.1" customHeight="1" x14ac:dyDescent="0.2">
      <c r="A25" s="422" t="s">
        <v>389</v>
      </c>
      <c r="B25" s="115">
        <v>26896</v>
      </c>
      <c r="C25" s="114">
        <v>14133</v>
      </c>
      <c r="D25" s="114">
        <v>12763</v>
      </c>
      <c r="E25" s="114">
        <v>19977</v>
      </c>
      <c r="F25" s="114">
        <v>6695</v>
      </c>
      <c r="G25" s="114">
        <v>3166</v>
      </c>
      <c r="H25" s="114">
        <v>8911</v>
      </c>
      <c r="I25" s="115">
        <v>5221</v>
      </c>
      <c r="J25" s="114">
        <v>3605</v>
      </c>
      <c r="K25" s="114">
        <v>1616</v>
      </c>
      <c r="L25" s="423">
        <v>1111</v>
      </c>
      <c r="M25" s="424">
        <v>1715</v>
      </c>
    </row>
    <row r="26" spans="1:13" ht="15" customHeight="1" x14ac:dyDescent="0.2">
      <c r="A26" s="422" t="s">
        <v>393</v>
      </c>
      <c r="B26" s="115">
        <v>27000</v>
      </c>
      <c r="C26" s="114">
        <v>14214</v>
      </c>
      <c r="D26" s="114">
        <v>12786</v>
      </c>
      <c r="E26" s="114">
        <v>20058</v>
      </c>
      <c r="F26" s="114">
        <v>6722</v>
      </c>
      <c r="G26" s="114">
        <v>3090</v>
      </c>
      <c r="H26" s="114">
        <v>9073</v>
      </c>
      <c r="I26" s="115">
        <v>5103</v>
      </c>
      <c r="J26" s="114">
        <v>3500</v>
      </c>
      <c r="K26" s="114">
        <v>1603</v>
      </c>
      <c r="L26" s="423">
        <v>2005</v>
      </c>
      <c r="M26" s="424">
        <v>1978</v>
      </c>
    </row>
    <row r="27" spans="1:13" ht="11.1" customHeight="1" x14ac:dyDescent="0.2">
      <c r="A27" s="422" t="s">
        <v>387</v>
      </c>
      <c r="B27" s="115">
        <v>27308</v>
      </c>
      <c r="C27" s="114">
        <v>14447</v>
      </c>
      <c r="D27" s="114">
        <v>12861</v>
      </c>
      <c r="E27" s="114">
        <v>20324</v>
      </c>
      <c r="F27" s="114">
        <v>6764</v>
      </c>
      <c r="G27" s="114">
        <v>3035</v>
      </c>
      <c r="H27" s="114">
        <v>9313</v>
      </c>
      <c r="I27" s="115">
        <v>5211</v>
      </c>
      <c r="J27" s="114">
        <v>3549</v>
      </c>
      <c r="K27" s="114">
        <v>1662</v>
      </c>
      <c r="L27" s="423">
        <v>1429</v>
      </c>
      <c r="M27" s="424">
        <v>1150</v>
      </c>
    </row>
    <row r="28" spans="1:13" ht="11.1" customHeight="1" x14ac:dyDescent="0.2">
      <c r="A28" s="422" t="s">
        <v>388</v>
      </c>
      <c r="B28" s="115">
        <v>27735</v>
      </c>
      <c r="C28" s="114">
        <v>14684</v>
      </c>
      <c r="D28" s="114">
        <v>13051</v>
      </c>
      <c r="E28" s="114">
        <v>20890</v>
      </c>
      <c r="F28" s="114">
        <v>6835</v>
      </c>
      <c r="G28" s="114">
        <v>3318</v>
      </c>
      <c r="H28" s="114">
        <v>9411</v>
      </c>
      <c r="I28" s="115">
        <v>5178</v>
      </c>
      <c r="J28" s="114">
        <v>3488</v>
      </c>
      <c r="K28" s="114">
        <v>1690</v>
      </c>
      <c r="L28" s="423">
        <v>2231</v>
      </c>
      <c r="M28" s="424">
        <v>1848</v>
      </c>
    </row>
    <row r="29" spans="1:13" s="110" customFormat="1" ht="11.1" customHeight="1" x14ac:dyDescent="0.2">
      <c r="A29" s="422" t="s">
        <v>389</v>
      </c>
      <c r="B29" s="115">
        <v>27222</v>
      </c>
      <c r="C29" s="114">
        <v>14201</v>
      </c>
      <c r="D29" s="114">
        <v>13021</v>
      </c>
      <c r="E29" s="114">
        <v>20348</v>
      </c>
      <c r="F29" s="114">
        <v>6869</v>
      </c>
      <c r="G29" s="114">
        <v>3226</v>
      </c>
      <c r="H29" s="114">
        <v>9298</v>
      </c>
      <c r="I29" s="115">
        <v>5257</v>
      </c>
      <c r="J29" s="114">
        <v>3557</v>
      </c>
      <c r="K29" s="114">
        <v>1700</v>
      </c>
      <c r="L29" s="423">
        <v>1062</v>
      </c>
      <c r="M29" s="424">
        <v>1585</v>
      </c>
    </row>
    <row r="30" spans="1:13" ht="15" customHeight="1" x14ac:dyDescent="0.2">
      <c r="A30" s="422" t="s">
        <v>394</v>
      </c>
      <c r="B30" s="115">
        <v>27263</v>
      </c>
      <c r="C30" s="114">
        <v>14321</v>
      </c>
      <c r="D30" s="114">
        <v>12942</v>
      </c>
      <c r="E30" s="114">
        <v>20374</v>
      </c>
      <c r="F30" s="114">
        <v>6885</v>
      </c>
      <c r="G30" s="114">
        <v>3109</v>
      </c>
      <c r="H30" s="114">
        <v>9444</v>
      </c>
      <c r="I30" s="115">
        <v>5190</v>
      </c>
      <c r="J30" s="114">
        <v>3524</v>
      </c>
      <c r="K30" s="114">
        <v>1666</v>
      </c>
      <c r="L30" s="423">
        <v>1805</v>
      </c>
      <c r="M30" s="424">
        <v>1752</v>
      </c>
    </row>
    <row r="31" spans="1:13" ht="11.1" customHeight="1" x14ac:dyDescent="0.2">
      <c r="A31" s="422" t="s">
        <v>387</v>
      </c>
      <c r="B31" s="115">
        <v>27768</v>
      </c>
      <c r="C31" s="114">
        <v>14691</v>
      </c>
      <c r="D31" s="114">
        <v>13077</v>
      </c>
      <c r="E31" s="114">
        <v>20760</v>
      </c>
      <c r="F31" s="114">
        <v>7004</v>
      </c>
      <c r="G31" s="114">
        <v>3049</v>
      </c>
      <c r="H31" s="114">
        <v>9676</v>
      </c>
      <c r="I31" s="115">
        <v>5226</v>
      </c>
      <c r="J31" s="114">
        <v>3487</v>
      </c>
      <c r="K31" s="114">
        <v>1739</v>
      </c>
      <c r="L31" s="423">
        <v>1724</v>
      </c>
      <c r="M31" s="424">
        <v>1247</v>
      </c>
    </row>
    <row r="32" spans="1:13" ht="11.1" customHeight="1" x14ac:dyDescent="0.2">
      <c r="A32" s="422" t="s">
        <v>388</v>
      </c>
      <c r="B32" s="115">
        <v>28331</v>
      </c>
      <c r="C32" s="114">
        <v>15039</v>
      </c>
      <c r="D32" s="114">
        <v>13292</v>
      </c>
      <c r="E32" s="114">
        <v>21223</v>
      </c>
      <c r="F32" s="114">
        <v>7106</v>
      </c>
      <c r="G32" s="114">
        <v>3287</v>
      </c>
      <c r="H32" s="114">
        <v>9836</v>
      </c>
      <c r="I32" s="115">
        <v>5263</v>
      </c>
      <c r="J32" s="114">
        <v>3445</v>
      </c>
      <c r="K32" s="114">
        <v>1818</v>
      </c>
      <c r="L32" s="423">
        <v>2540</v>
      </c>
      <c r="M32" s="424">
        <v>2063</v>
      </c>
    </row>
    <row r="33" spans="1:13" s="110" customFormat="1" ht="11.1" customHeight="1" x14ac:dyDescent="0.2">
      <c r="A33" s="422" t="s">
        <v>389</v>
      </c>
      <c r="B33" s="115">
        <v>27667</v>
      </c>
      <c r="C33" s="114">
        <v>14520</v>
      </c>
      <c r="D33" s="114">
        <v>13147</v>
      </c>
      <c r="E33" s="114">
        <v>20642</v>
      </c>
      <c r="F33" s="114">
        <v>7024</v>
      </c>
      <c r="G33" s="114">
        <v>3119</v>
      </c>
      <c r="H33" s="114">
        <v>9705</v>
      </c>
      <c r="I33" s="115">
        <v>5286</v>
      </c>
      <c r="J33" s="114">
        <v>3484</v>
      </c>
      <c r="K33" s="114">
        <v>1802</v>
      </c>
      <c r="L33" s="423">
        <v>1054</v>
      </c>
      <c r="M33" s="424">
        <v>1725</v>
      </c>
    </row>
    <row r="34" spans="1:13" ht="15" customHeight="1" x14ac:dyDescent="0.2">
      <c r="A34" s="422" t="s">
        <v>395</v>
      </c>
      <c r="B34" s="115">
        <v>27696</v>
      </c>
      <c r="C34" s="114">
        <v>14601</v>
      </c>
      <c r="D34" s="114">
        <v>13095</v>
      </c>
      <c r="E34" s="114">
        <v>20647</v>
      </c>
      <c r="F34" s="114">
        <v>7049</v>
      </c>
      <c r="G34" s="114">
        <v>3000</v>
      </c>
      <c r="H34" s="114">
        <v>9815</v>
      </c>
      <c r="I34" s="115">
        <v>5250</v>
      </c>
      <c r="J34" s="114">
        <v>3456</v>
      </c>
      <c r="K34" s="114">
        <v>1794</v>
      </c>
      <c r="L34" s="423">
        <v>1945</v>
      </c>
      <c r="M34" s="424">
        <v>1960</v>
      </c>
    </row>
    <row r="35" spans="1:13" ht="11.1" customHeight="1" x14ac:dyDescent="0.2">
      <c r="A35" s="422" t="s">
        <v>387</v>
      </c>
      <c r="B35" s="115">
        <v>28179</v>
      </c>
      <c r="C35" s="114">
        <v>14943</v>
      </c>
      <c r="D35" s="114">
        <v>13236</v>
      </c>
      <c r="E35" s="114">
        <v>21022</v>
      </c>
      <c r="F35" s="114">
        <v>7157</v>
      </c>
      <c r="G35" s="114">
        <v>2954</v>
      </c>
      <c r="H35" s="114">
        <v>10048</v>
      </c>
      <c r="I35" s="115">
        <v>5298</v>
      </c>
      <c r="J35" s="114">
        <v>3446</v>
      </c>
      <c r="K35" s="114">
        <v>1852</v>
      </c>
      <c r="L35" s="423">
        <v>1624</v>
      </c>
      <c r="M35" s="424">
        <v>1169</v>
      </c>
    </row>
    <row r="36" spans="1:13" ht="11.1" customHeight="1" x14ac:dyDescent="0.2">
      <c r="A36" s="422" t="s">
        <v>388</v>
      </c>
      <c r="B36" s="115">
        <v>28603</v>
      </c>
      <c r="C36" s="114">
        <v>15178</v>
      </c>
      <c r="D36" s="114">
        <v>13425</v>
      </c>
      <c r="E36" s="114">
        <v>21348</v>
      </c>
      <c r="F36" s="114">
        <v>7255</v>
      </c>
      <c r="G36" s="114">
        <v>3285</v>
      </c>
      <c r="H36" s="114">
        <v>10127</v>
      </c>
      <c r="I36" s="115">
        <v>5319</v>
      </c>
      <c r="J36" s="114">
        <v>3396</v>
      </c>
      <c r="K36" s="114">
        <v>1923</v>
      </c>
      <c r="L36" s="423">
        <v>2339</v>
      </c>
      <c r="M36" s="424">
        <v>2001</v>
      </c>
    </row>
    <row r="37" spans="1:13" s="110" customFormat="1" ht="11.1" customHeight="1" x14ac:dyDescent="0.2">
      <c r="A37" s="422" t="s">
        <v>389</v>
      </c>
      <c r="B37" s="115">
        <v>28327</v>
      </c>
      <c r="C37" s="114">
        <v>14833</v>
      </c>
      <c r="D37" s="114">
        <v>13494</v>
      </c>
      <c r="E37" s="114">
        <v>21026</v>
      </c>
      <c r="F37" s="114">
        <v>7301</v>
      </c>
      <c r="G37" s="114">
        <v>3228</v>
      </c>
      <c r="H37" s="114">
        <v>10087</v>
      </c>
      <c r="I37" s="115">
        <v>5270</v>
      </c>
      <c r="J37" s="114">
        <v>3388</v>
      </c>
      <c r="K37" s="114">
        <v>1882</v>
      </c>
      <c r="L37" s="423">
        <v>1395</v>
      </c>
      <c r="M37" s="424">
        <v>1703</v>
      </c>
    </row>
    <row r="38" spans="1:13" ht="15" customHeight="1" x14ac:dyDescent="0.2">
      <c r="A38" s="425" t="s">
        <v>396</v>
      </c>
      <c r="B38" s="115">
        <v>28427</v>
      </c>
      <c r="C38" s="114">
        <v>14940</v>
      </c>
      <c r="D38" s="114">
        <v>13487</v>
      </c>
      <c r="E38" s="114">
        <v>21073</v>
      </c>
      <c r="F38" s="114">
        <v>7354</v>
      </c>
      <c r="G38" s="114">
        <v>3093</v>
      </c>
      <c r="H38" s="114">
        <v>10188</v>
      </c>
      <c r="I38" s="115">
        <v>5259</v>
      </c>
      <c r="J38" s="114">
        <v>3368</v>
      </c>
      <c r="K38" s="114">
        <v>1891</v>
      </c>
      <c r="L38" s="423">
        <v>2200</v>
      </c>
      <c r="M38" s="424">
        <v>2106</v>
      </c>
    </row>
    <row r="39" spans="1:13" ht="11.1" customHeight="1" x14ac:dyDescent="0.2">
      <c r="A39" s="422" t="s">
        <v>387</v>
      </c>
      <c r="B39" s="115">
        <v>28997</v>
      </c>
      <c r="C39" s="114">
        <v>15318</v>
      </c>
      <c r="D39" s="114">
        <v>13679</v>
      </c>
      <c r="E39" s="114">
        <v>21502</v>
      </c>
      <c r="F39" s="114">
        <v>7495</v>
      </c>
      <c r="G39" s="114">
        <v>3104</v>
      </c>
      <c r="H39" s="114">
        <v>10448</v>
      </c>
      <c r="I39" s="115">
        <v>5320</v>
      </c>
      <c r="J39" s="114">
        <v>3341</v>
      </c>
      <c r="K39" s="114">
        <v>1979</v>
      </c>
      <c r="L39" s="423">
        <v>1893</v>
      </c>
      <c r="M39" s="424">
        <v>1333</v>
      </c>
    </row>
    <row r="40" spans="1:13" ht="11.1" customHeight="1" x14ac:dyDescent="0.2">
      <c r="A40" s="425" t="s">
        <v>388</v>
      </c>
      <c r="B40" s="115">
        <v>29444</v>
      </c>
      <c r="C40" s="114">
        <v>15566</v>
      </c>
      <c r="D40" s="114">
        <v>13878</v>
      </c>
      <c r="E40" s="114">
        <v>21915</v>
      </c>
      <c r="F40" s="114">
        <v>7529</v>
      </c>
      <c r="G40" s="114">
        <v>3386</v>
      </c>
      <c r="H40" s="114">
        <v>10529</v>
      </c>
      <c r="I40" s="115">
        <v>5299</v>
      </c>
      <c r="J40" s="114">
        <v>3247</v>
      </c>
      <c r="K40" s="114">
        <v>2052</v>
      </c>
      <c r="L40" s="423">
        <v>2536</v>
      </c>
      <c r="M40" s="424">
        <v>2123</v>
      </c>
    </row>
    <row r="41" spans="1:13" s="110" customFormat="1" ht="11.1" customHeight="1" x14ac:dyDescent="0.2">
      <c r="A41" s="422" t="s">
        <v>389</v>
      </c>
      <c r="B41" s="115">
        <v>29025</v>
      </c>
      <c r="C41" s="114">
        <v>15200</v>
      </c>
      <c r="D41" s="114">
        <v>13825</v>
      </c>
      <c r="E41" s="114">
        <v>21506</v>
      </c>
      <c r="F41" s="114">
        <v>7519</v>
      </c>
      <c r="G41" s="114">
        <v>3261</v>
      </c>
      <c r="H41" s="114">
        <v>10475</v>
      </c>
      <c r="I41" s="115">
        <v>5329</v>
      </c>
      <c r="J41" s="114">
        <v>3298</v>
      </c>
      <c r="K41" s="114">
        <v>2031</v>
      </c>
      <c r="L41" s="423">
        <v>1350</v>
      </c>
      <c r="M41" s="424">
        <v>1786</v>
      </c>
    </row>
    <row r="42" spans="1:13" ht="15" customHeight="1" x14ac:dyDescent="0.2">
      <c r="A42" s="422" t="s">
        <v>397</v>
      </c>
      <c r="B42" s="115">
        <v>29115</v>
      </c>
      <c r="C42" s="114">
        <v>15325</v>
      </c>
      <c r="D42" s="114">
        <v>13790</v>
      </c>
      <c r="E42" s="114">
        <v>21554</v>
      </c>
      <c r="F42" s="114">
        <v>7561</v>
      </c>
      <c r="G42" s="114">
        <v>3161</v>
      </c>
      <c r="H42" s="114">
        <v>10570</v>
      </c>
      <c r="I42" s="115">
        <v>5317</v>
      </c>
      <c r="J42" s="114">
        <v>3300</v>
      </c>
      <c r="K42" s="114">
        <v>2017</v>
      </c>
      <c r="L42" s="423">
        <v>1983</v>
      </c>
      <c r="M42" s="424">
        <v>1884</v>
      </c>
    </row>
    <row r="43" spans="1:13" ht="11.1" customHeight="1" x14ac:dyDescent="0.2">
      <c r="A43" s="422" t="s">
        <v>387</v>
      </c>
      <c r="B43" s="115">
        <v>29394</v>
      </c>
      <c r="C43" s="114">
        <v>15581</v>
      </c>
      <c r="D43" s="114">
        <v>13813</v>
      </c>
      <c r="E43" s="114">
        <v>21761</v>
      </c>
      <c r="F43" s="114">
        <v>7633</v>
      </c>
      <c r="G43" s="114">
        <v>3092</v>
      </c>
      <c r="H43" s="114">
        <v>10785</v>
      </c>
      <c r="I43" s="115">
        <v>5407</v>
      </c>
      <c r="J43" s="114">
        <v>3311</v>
      </c>
      <c r="K43" s="114">
        <v>2096</v>
      </c>
      <c r="L43" s="423">
        <v>1752</v>
      </c>
      <c r="M43" s="424">
        <v>1471</v>
      </c>
    </row>
    <row r="44" spans="1:13" ht="11.1" customHeight="1" x14ac:dyDescent="0.2">
      <c r="A44" s="422" t="s">
        <v>388</v>
      </c>
      <c r="B44" s="115">
        <v>29836</v>
      </c>
      <c r="C44" s="114">
        <v>15856</v>
      </c>
      <c r="D44" s="114">
        <v>13980</v>
      </c>
      <c r="E44" s="114">
        <v>22158</v>
      </c>
      <c r="F44" s="114">
        <v>7678</v>
      </c>
      <c r="G44" s="114">
        <v>3399</v>
      </c>
      <c r="H44" s="114">
        <v>10885</v>
      </c>
      <c r="I44" s="115">
        <v>5435</v>
      </c>
      <c r="J44" s="114">
        <v>3269</v>
      </c>
      <c r="K44" s="114">
        <v>2166</v>
      </c>
      <c r="L44" s="423">
        <v>2524</v>
      </c>
      <c r="M44" s="424">
        <v>2160</v>
      </c>
    </row>
    <row r="45" spans="1:13" s="110" customFormat="1" ht="11.1" customHeight="1" x14ac:dyDescent="0.2">
      <c r="A45" s="422" t="s">
        <v>389</v>
      </c>
      <c r="B45" s="115">
        <v>29490</v>
      </c>
      <c r="C45" s="114">
        <v>15572</v>
      </c>
      <c r="D45" s="114">
        <v>13918</v>
      </c>
      <c r="E45" s="114">
        <v>21851</v>
      </c>
      <c r="F45" s="114">
        <v>7639</v>
      </c>
      <c r="G45" s="114">
        <v>3293</v>
      </c>
      <c r="H45" s="114">
        <v>10851</v>
      </c>
      <c r="I45" s="115">
        <v>5458</v>
      </c>
      <c r="J45" s="114">
        <v>3357</v>
      </c>
      <c r="K45" s="114">
        <v>2101</v>
      </c>
      <c r="L45" s="423">
        <v>1332</v>
      </c>
      <c r="M45" s="424">
        <v>1712</v>
      </c>
    </row>
    <row r="46" spans="1:13" ht="15" customHeight="1" x14ac:dyDescent="0.2">
      <c r="A46" s="422" t="s">
        <v>398</v>
      </c>
      <c r="B46" s="115">
        <v>29510</v>
      </c>
      <c r="C46" s="114">
        <v>15641</v>
      </c>
      <c r="D46" s="114">
        <v>13869</v>
      </c>
      <c r="E46" s="114">
        <v>21861</v>
      </c>
      <c r="F46" s="114">
        <v>7649</v>
      </c>
      <c r="G46" s="114">
        <v>3169</v>
      </c>
      <c r="H46" s="114">
        <v>10967</v>
      </c>
      <c r="I46" s="115">
        <v>5483</v>
      </c>
      <c r="J46" s="114">
        <v>3318</v>
      </c>
      <c r="K46" s="114">
        <v>2165</v>
      </c>
      <c r="L46" s="423">
        <v>1971</v>
      </c>
      <c r="M46" s="424">
        <v>2009</v>
      </c>
    </row>
    <row r="47" spans="1:13" ht="11.1" customHeight="1" x14ac:dyDescent="0.2">
      <c r="A47" s="422" t="s">
        <v>387</v>
      </c>
      <c r="B47" s="115">
        <v>29761</v>
      </c>
      <c r="C47" s="114">
        <v>15808</v>
      </c>
      <c r="D47" s="114">
        <v>13953</v>
      </c>
      <c r="E47" s="114">
        <v>21994</v>
      </c>
      <c r="F47" s="114">
        <v>7767</v>
      </c>
      <c r="G47" s="114">
        <v>3089</v>
      </c>
      <c r="H47" s="114">
        <v>11139</v>
      </c>
      <c r="I47" s="115">
        <v>5461</v>
      </c>
      <c r="J47" s="114">
        <v>3289</v>
      </c>
      <c r="K47" s="114">
        <v>2172</v>
      </c>
      <c r="L47" s="423">
        <v>1554</v>
      </c>
      <c r="M47" s="424">
        <v>1319</v>
      </c>
    </row>
    <row r="48" spans="1:13" ht="11.1" customHeight="1" x14ac:dyDescent="0.2">
      <c r="A48" s="422" t="s">
        <v>388</v>
      </c>
      <c r="B48" s="115">
        <v>30364</v>
      </c>
      <c r="C48" s="114">
        <v>16223</v>
      </c>
      <c r="D48" s="114">
        <v>14141</v>
      </c>
      <c r="E48" s="114">
        <v>22522</v>
      </c>
      <c r="F48" s="114">
        <v>7842</v>
      </c>
      <c r="G48" s="114">
        <v>3385</v>
      </c>
      <c r="H48" s="114">
        <v>11364</v>
      </c>
      <c r="I48" s="115">
        <v>5466</v>
      </c>
      <c r="J48" s="114">
        <v>3225</v>
      </c>
      <c r="K48" s="114">
        <v>2241</v>
      </c>
      <c r="L48" s="423">
        <v>2415</v>
      </c>
      <c r="M48" s="424">
        <v>2140</v>
      </c>
    </row>
    <row r="49" spans="1:17" s="110" customFormat="1" ht="11.1" customHeight="1" x14ac:dyDescent="0.2">
      <c r="A49" s="422" t="s">
        <v>389</v>
      </c>
      <c r="B49" s="115">
        <v>29864</v>
      </c>
      <c r="C49" s="114">
        <v>15811</v>
      </c>
      <c r="D49" s="114">
        <v>14053</v>
      </c>
      <c r="E49" s="114">
        <v>22009</v>
      </c>
      <c r="F49" s="114">
        <v>7855</v>
      </c>
      <c r="G49" s="114">
        <v>3261</v>
      </c>
      <c r="H49" s="114">
        <v>11260</v>
      </c>
      <c r="I49" s="115">
        <v>5455</v>
      </c>
      <c r="J49" s="114">
        <v>3220</v>
      </c>
      <c r="K49" s="114">
        <v>2235</v>
      </c>
      <c r="L49" s="423">
        <v>2102</v>
      </c>
      <c r="M49" s="424">
        <v>2648</v>
      </c>
    </row>
    <row r="50" spans="1:17" ht="15" customHeight="1" x14ac:dyDescent="0.2">
      <c r="A50" s="422" t="s">
        <v>399</v>
      </c>
      <c r="B50" s="143">
        <v>29728</v>
      </c>
      <c r="C50" s="144">
        <v>15709</v>
      </c>
      <c r="D50" s="144">
        <v>14019</v>
      </c>
      <c r="E50" s="144">
        <v>21836</v>
      </c>
      <c r="F50" s="144">
        <v>7892</v>
      </c>
      <c r="G50" s="144">
        <v>3114</v>
      </c>
      <c r="H50" s="144">
        <v>11293</v>
      </c>
      <c r="I50" s="143">
        <v>5239</v>
      </c>
      <c r="J50" s="144">
        <v>3105</v>
      </c>
      <c r="K50" s="144">
        <v>2134</v>
      </c>
      <c r="L50" s="426">
        <v>1937</v>
      </c>
      <c r="M50" s="427">
        <v>2075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0.73873263300576075</v>
      </c>
      <c r="C6" s="480">
        <f>'Tabelle 3.3'!J11</f>
        <v>-4.450118548240015</v>
      </c>
      <c r="D6" s="481">
        <f t="shared" ref="D6:E9" si="0">IF(OR(AND(B6&gt;=-50,B6&lt;=50),ISNUMBER(B6)=FALSE),B6,"")</f>
        <v>0.73873263300576075</v>
      </c>
      <c r="E6" s="481">
        <f t="shared" si="0"/>
        <v>-4.450118548240015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0.73873263300576075</v>
      </c>
      <c r="C14" s="480">
        <f>'Tabelle 3.3'!J11</f>
        <v>-4.450118548240015</v>
      </c>
      <c r="D14" s="481">
        <f>IF(OR(AND(B14&gt;=-50,B14&lt;=50),ISNUMBER(B14)=FALSE),B14,"")</f>
        <v>0.73873263300576075</v>
      </c>
      <c r="E14" s="481">
        <f>IF(OR(AND(C14&gt;=-50,C14&lt;=50),ISNUMBER(C14)=FALSE),C14,"")</f>
        <v>-4.450118548240015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-5.2910052910052912</v>
      </c>
      <c r="C15" s="480">
        <f>'Tabelle 3.3'!J12</f>
        <v>13.888888888888889</v>
      </c>
      <c r="D15" s="481">
        <f t="shared" ref="D15:E45" si="3">IF(OR(AND(B15&gt;=-50,B15&lt;=50),ISNUMBER(B15)=FALSE),B15,"")</f>
        <v>-5.2910052910052912</v>
      </c>
      <c r="E15" s="481">
        <f t="shared" si="3"/>
        <v>13.888888888888889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5.4298642533936654</v>
      </c>
      <c r="C16" s="480">
        <f>'Tabelle 3.3'!J13</f>
        <v>2.5</v>
      </c>
      <c r="D16" s="481">
        <f t="shared" si="3"/>
        <v>5.4298642533936654</v>
      </c>
      <c r="E16" s="481">
        <f t="shared" si="3"/>
        <v>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0.68453608247422681</v>
      </c>
      <c r="C17" s="480">
        <f>'Tabelle 3.3'!J14</f>
        <v>-4.9766718506998444</v>
      </c>
      <c r="D17" s="481">
        <f t="shared" si="3"/>
        <v>0.68453608247422681</v>
      </c>
      <c r="E17" s="481">
        <f t="shared" si="3"/>
        <v>-4.9766718506998444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-2.2222222222222223</v>
      </c>
      <c r="C18" s="480">
        <f>'Tabelle 3.3'!J15</f>
        <v>0.47169811320754718</v>
      </c>
      <c r="D18" s="481">
        <f t="shared" si="3"/>
        <v>-2.2222222222222223</v>
      </c>
      <c r="E18" s="481">
        <f t="shared" si="3"/>
        <v>0.47169811320754718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2.6499756137213462</v>
      </c>
      <c r="C19" s="480">
        <f>'Tabelle 3.3'!J16</f>
        <v>-6.8840579710144931</v>
      </c>
      <c r="D19" s="481">
        <f t="shared" si="3"/>
        <v>2.6499756137213462</v>
      </c>
      <c r="E19" s="481">
        <f t="shared" si="3"/>
        <v>-6.8840579710144931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-1.0701026424983622</v>
      </c>
      <c r="C20" s="480">
        <f>'Tabelle 3.3'!J17</f>
        <v>-9.0322580645161299</v>
      </c>
      <c r="D20" s="481">
        <f t="shared" si="3"/>
        <v>-1.0701026424983622</v>
      </c>
      <c r="E20" s="481">
        <f t="shared" si="3"/>
        <v>-9.0322580645161299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0.23790642347343377</v>
      </c>
      <c r="C21" s="480">
        <f>'Tabelle 3.3'!J18</f>
        <v>14.619883040935672</v>
      </c>
      <c r="D21" s="481">
        <f t="shared" si="3"/>
        <v>0.23790642347343377</v>
      </c>
      <c r="E21" s="481">
        <f t="shared" si="3"/>
        <v>14.619883040935672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-1.2771996215704824</v>
      </c>
      <c r="C22" s="480">
        <f>'Tabelle 3.3'!J19</f>
        <v>0.10869565217391304</v>
      </c>
      <c r="D22" s="481">
        <f t="shared" si="3"/>
        <v>-1.2771996215704824</v>
      </c>
      <c r="E22" s="481">
        <f t="shared" si="3"/>
        <v>0.10869565217391304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8.5158150851581507</v>
      </c>
      <c r="C23" s="480">
        <f>'Tabelle 3.3'!J20</f>
        <v>2.0408163265306123</v>
      </c>
      <c r="D23" s="481">
        <f t="shared" si="3"/>
        <v>8.5158150851581507</v>
      </c>
      <c r="E23" s="481">
        <f t="shared" si="3"/>
        <v>2.0408163265306123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-1.853997682502897</v>
      </c>
      <c r="C24" s="480">
        <f>'Tabelle 3.3'!J21</f>
        <v>-19.924337957124841</v>
      </c>
      <c r="D24" s="481">
        <f t="shared" si="3"/>
        <v>-1.853997682502897</v>
      </c>
      <c r="E24" s="481">
        <f t="shared" si="3"/>
        <v>-19.924337957124841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25</v>
      </c>
      <c r="C25" s="480">
        <f>'Tabelle 3.3'!J22</f>
        <v>-20</v>
      </c>
      <c r="D25" s="481">
        <f t="shared" si="3"/>
        <v>25</v>
      </c>
      <c r="E25" s="481">
        <f t="shared" si="3"/>
        <v>-20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4.7128129602356408</v>
      </c>
      <c r="C26" s="480">
        <f>'Tabelle 3.3'!J23</f>
        <v>2.4390243902439024</v>
      </c>
      <c r="D26" s="481">
        <f t="shared" si="3"/>
        <v>4.7128129602356408</v>
      </c>
      <c r="E26" s="481">
        <f t="shared" si="3"/>
        <v>2.4390243902439024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v>
      </c>
      <c r="C27" s="480">
        <f>'Tabelle 3.3'!J24</f>
        <v>0.23201856148491878</v>
      </c>
      <c r="D27" s="481">
        <f t="shared" si="3"/>
        <v>0</v>
      </c>
      <c r="E27" s="481">
        <f t="shared" si="3"/>
        <v>0.23201856148491878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2.157164869029276</v>
      </c>
      <c r="C28" s="480">
        <f>'Tabelle 3.3'!J25</f>
        <v>-2.1650879566982408</v>
      </c>
      <c r="D28" s="481">
        <f t="shared" si="3"/>
        <v>2.157164869029276</v>
      </c>
      <c r="E28" s="481">
        <f t="shared" si="3"/>
        <v>-2.1650879566982408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-36.893203883495147</v>
      </c>
      <c r="C29" s="480">
        <f>'Tabelle 3.3'!J26</f>
        <v>-16.666666666666668</v>
      </c>
      <c r="D29" s="481">
        <f t="shared" si="3"/>
        <v>-36.893203883495147</v>
      </c>
      <c r="E29" s="481">
        <f t="shared" si="3"/>
        <v>-16.666666666666668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1.5925680159256801</v>
      </c>
      <c r="C30" s="480">
        <f>'Tabelle 3.3'!J27</f>
        <v>-2.3622047244094486</v>
      </c>
      <c r="D30" s="481">
        <f t="shared" si="3"/>
        <v>1.5925680159256801</v>
      </c>
      <c r="E30" s="481">
        <f t="shared" si="3"/>
        <v>-2.3622047244094486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5.7228915662650603</v>
      </c>
      <c r="C31" s="480">
        <f>'Tabelle 3.3'!J28</f>
        <v>0</v>
      </c>
      <c r="D31" s="481">
        <f t="shared" si="3"/>
        <v>5.7228915662650603</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3.2037815126050422</v>
      </c>
      <c r="C32" s="480">
        <f>'Tabelle 3.3'!J29</f>
        <v>-6.5420560747663554</v>
      </c>
      <c r="D32" s="481">
        <f t="shared" si="3"/>
        <v>3.2037815126050422</v>
      </c>
      <c r="E32" s="481">
        <f t="shared" si="3"/>
        <v>-6.5420560747663554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2.3759239704329462</v>
      </c>
      <c r="C33" s="480">
        <f>'Tabelle 3.3'!J30</f>
        <v>-0.65359477124183007</v>
      </c>
      <c r="D33" s="481">
        <f t="shared" si="3"/>
        <v>2.3759239704329462</v>
      </c>
      <c r="E33" s="481">
        <f t="shared" si="3"/>
        <v>-0.65359477124183007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1.6107382550335569</v>
      </c>
      <c r="C34" s="480">
        <f>'Tabelle 3.3'!J31</f>
        <v>-6.1559507523939807</v>
      </c>
      <c r="D34" s="481">
        <f t="shared" si="3"/>
        <v>1.6107382550335569</v>
      </c>
      <c r="E34" s="481">
        <f t="shared" si="3"/>
        <v>-6.1559507523939807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-5.2910052910052912</v>
      </c>
      <c r="C37" s="480">
        <f>'Tabelle 3.3'!J34</f>
        <v>13.888888888888889</v>
      </c>
      <c r="D37" s="481">
        <f t="shared" si="3"/>
        <v>-5.2910052910052912</v>
      </c>
      <c r="E37" s="481">
        <f t="shared" si="3"/>
        <v>13.888888888888889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0.79548741683540647</v>
      </c>
      <c r="C38" s="480">
        <f>'Tabelle 3.3'!J35</f>
        <v>-0.70257611241217799</v>
      </c>
      <c r="D38" s="481">
        <f t="shared" si="3"/>
        <v>0.79548741683540647</v>
      </c>
      <c r="E38" s="481">
        <f t="shared" si="3"/>
        <v>-0.70257611241217799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0.76163428645194609</v>
      </c>
      <c r="C39" s="480">
        <f>'Tabelle 3.3'!J36</f>
        <v>-5.4421768707482991</v>
      </c>
      <c r="D39" s="481">
        <f t="shared" si="3"/>
        <v>0.76163428645194609</v>
      </c>
      <c r="E39" s="481">
        <f t="shared" si="3"/>
        <v>-5.4421768707482991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0.76163428645194609</v>
      </c>
      <c r="C45" s="480">
        <f>'Tabelle 3.3'!J36</f>
        <v>-5.4421768707482991</v>
      </c>
      <c r="D45" s="481">
        <f t="shared" si="3"/>
        <v>0.76163428645194609</v>
      </c>
      <c r="E45" s="481">
        <f t="shared" si="3"/>
        <v>-5.4421768707482991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27000</v>
      </c>
      <c r="C51" s="487">
        <v>3500</v>
      </c>
      <c r="D51" s="487">
        <v>1603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27308</v>
      </c>
      <c r="C52" s="487">
        <v>3549</v>
      </c>
      <c r="D52" s="487">
        <v>1662</v>
      </c>
      <c r="E52" s="488">
        <f t="shared" ref="E52:G70" si="11">IF($A$51=37802,IF(COUNTBLANK(B$51:B$70)&gt;0,#N/A,B52/B$51*100),IF(COUNTBLANK(B$51:B$75)&gt;0,#N/A,B52/B$51*100))</f>
        <v>101.14074074074072</v>
      </c>
      <c r="F52" s="488">
        <f t="shared" si="11"/>
        <v>101.4</v>
      </c>
      <c r="G52" s="488">
        <f t="shared" si="11"/>
        <v>103.68059887710544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27735</v>
      </c>
      <c r="C53" s="487">
        <v>3488</v>
      </c>
      <c r="D53" s="487">
        <v>1690</v>
      </c>
      <c r="E53" s="488">
        <f t="shared" si="11"/>
        <v>102.72222222222223</v>
      </c>
      <c r="F53" s="488">
        <f t="shared" si="11"/>
        <v>99.657142857142858</v>
      </c>
      <c r="G53" s="488">
        <f t="shared" si="11"/>
        <v>105.42732376793514</v>
      </c>
      <c r="H53" s="489">
        <f>IF(ISERROR(L53)=TRUE,IF(MONTH(A53)=MONTH(MAX(A$51:A$75)),A53,""),"")</f>
        <v>41883</v>
      </c>
      <c r="I53" s="488">
        <f t="shared" si="12"/>
        <v>102.72222222222223</v>
      </c>
      <c r="J53" s="488">
        <f t="shared" si="10"/>
        <v>99.657142857142858</v>
      </c>
      <c r="K53" s="488">
        <f t="shared" si="10"/>
        <v>105.42732376793514</v>
      </c>
      <c r="L53" s="488" t="e">
        <f t="shared" si="13"/>
        <v>#N/A</v>
      </c>
    </row>
    <row r="54" spans="1:14" ht="15" customHeight="1" x14ac:dyDescent="0.2">
      <c r="A54" s="490" t="s">
        <v>462</v>
      </c>
      <c r="B54" s="487">
        <v>27222</v>
      </c>
      <c r="C54" s="487">
        <v>3557</v>
      </c>
      <c r="D54" s="487">
        <v>1700</v>
      </c>
      <c r="E54" s="488">
        <f t="shared" si="11"/>
        <v>100.82222222222221</v>
      </c>
      <c r="F54" s="488">
        <f t="shared" si="11"/>
        <v>101.62857142857142</v>
      </c>
      <c r="G54" s="488">
        <f t="shared" si="11"/>
        <v>106.05115408608859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27263</v>
      </c>
      <c r="C55" s="487">
        <v>3524</v>
      </c>
      <c r="D55" s="487">
        <v>1666</v>
      </c>
      <c r="E55" s="488">
        <f t="shared" si="11"/>
        <v>100.97407407407408</v>
      </c>
      <c r="F55" s="488">
        <f t="shared" si="11"/>
        <v>100.68571428571428</v>
      </c>
      <c r="G55" s="488">
        <f t="shared" si="11"/>
        <v>103.93013100436681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27768</v>
      </c>
      <c r="C56" s="487">
        <v>3487</v>
      </c>
      <c r="D56" s="487">
        <v>1739</v>
      </c>
      <c r="E56" s="488">
        <f t="shared" si="11"/>
        <v>102.84444444444445</v>
      </c>
      <c r="F56" s="488">
        <f t="shared" si="11"/>
        <v>99.628571428571433</v>
      </c>
      <c r="G56" s="488">
        <f t="shared" si="11"/>
        <v>108.48409232688709</v>
      </c>
      <c r="H56" s="489" t="str">
        <f t="shared" si="14"/>
        <v/>
      </c>
      <c r="I56" s="488" t="str">
        <f t="shared" si="12"/>
        <v/>
      </c>
      <c r="J56" s="488" t="str">
        <f t="shared" si="10"/>
        <v/>
      </c>
      <c r="K56" s="488" t="str">
        <f t="shared" si="10"/>
        <v/>
      </c>
      <c r="L56" s="488" t="e">
        <f t="shared" si="13"/>
        <v>#N/A</v>
      </c>
    </row>
    <row r="57" spans="1:14" ht="15" customHeight="1" x14ac:dyDescent="0.2">
      <c r="A57" s="490">
        <v>42248</v>
      </c>
      <c r="B57" s="487">
        <v>28331</v>
      </c>
      <c r="C57" s="487">
        <v>3445</v>
      </c>
      <c r="D57" s="487">
        <v>1818</v>
      </c>
      <c r="E57" s="488">
        <f t="shared" si="11"/>
        <v>104.92962962962964</v>
      </c>
      <c r="F57" s="488">
        <f t="shared" si="11"/>
        <v>98.428571428571431</v>
      </c>
      <c r="G57" s="488">
        <f t="shared" si="11"/>
        <v>113.41235184029944</v>
      </c>
      <c r="H57" s="489">
        <f t="shared" si="14"/>
        <v>42248</v>
      </c>
      <c r="I57" s="488">
        <f t="shared" si="12"/>
        <v>104.92962962962964</v>
      </c>
      <c r="J57" s="488">
        <f t="shared" si="10"/>
        <v>98.428571428571431</v>
      </c>
      <c r="K57" s="488">
        <f t="shared" si="10"/>
        <v>113.41235184029944</v>
      </c>
      <c r="L57" s="488" t="e">
        <f t="shared" si="13"/>
        <v>#N/A</v>
      </c>
    </row>
    <row r="58" spans="1:14" ht="15" customHeight="1" x14ac:dyDescent="0.2">
      <c r="A58" s="490" t="s">
        <v>465</v>
      </c>
      <c r="B58" s="487">
        <v>27667</v>
      </c>
      <c r="C58" s="487">
        <v>3484</v>
      </c>
      <c r="D58" s="487">
        <v>1802</v>
      </c>
      <c r="E58" s="488">
        <f t="shared" si="11"/>
        <v>102.47037037037036</v>
      </c>
      <c r="F58" s="488">
        <f t="shared" si="11"/>
        <v>99.542857142857144</v>
      </c>
      <c r="G58" s="488">
        <f t="shared" si="11"/>
        <v>112.41422333125391</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27696</v>
      </c>
      <c r="C59" s="487">
        <v>3456</v>
      </c>
      <c r="D59" s="487">
        <v>1794</v>
      </c>
      <c r="E59" s="488">
        <f t="shared" si="11"/>
        <v>102.57777777777777</v>
      </c>
      <c r="F59" s="488">
        <f t="shared" si="11"/>
        <v>98.742857142857147</v>
      </c>
      <c r="G59" s="488">
        <f t="shared" si="11"/>
        <v>111.91515907673113</v>
      </c>
      <c r="H59" s="489" t="str">
        <f t="shared" si="14"/>
        <v/>
      </c>
      <c r="I59" s="488" t="str">
        <f t="shared" si="12"/>
        <v/>
      </c>
      <c r="J59" s="488" t="str">
        <f t="shared" si="10"/>
        <v/>
      </c>
      <c r="K59" s="488" t="str">
        <f t="shared" si="10"/>
        <v/>
      </c>
      <c r="L59" s="488" t="e">
        <f t="shared" si="13"/>
        <v>#N/A</v>
      </c>
    </row>
    <row r="60" spans="1:14" ht="15" customHeight="1" x14ac:dyDescent="0.2">
      <c r="A60" s="490" t="s">
        <v>467</v>
      </c>
      <c r="B60" s="487">
        <v>28179</v>
      </c>
      <c r="C60" s="487">
        <v>3446</v>
      </c>
      <c r="D60" s="487">
        <v>1852</v>
      </c>
      <c r="E60" s="488">
        <f t="shared" si="11"/>
        <v>104.36666666666667</v>
      </c>
      <c r="F60" s="488">
        <f t="shared" si="11"/>
        <v>98.457142857142856</v>
      </c>
      <c r="G60" s="488">
        <f t="shared" si="11"/>
        <v>115.53337492202121</v>
      </c>
      <c r="H60" s="489" t="str">
        <f t="shared" si="14"/>
        <v/>
      </c>
      <c r="I60" s="488" t="str">
        <f t="shared" si="12"/>
        <v/>
      </c>
      <c r="J60" s="488" t="str">
        <f t="shared" si="10"/>
        <v/>
      </c>
      <c r="K60" s="488" t="str">
        <f t="shared" si="10"/>
        <v/>
      </c>
      <c r="L60" s="488" t="e">
        <f t="shared" si="13"/>
        <v>#N/A</v>
      </c>
    </row>
    <row r="61" spans="1:14" ht="15" customHeight="1" x14ac:dyDescent="0.2">
      <c r="A61" s="490">
        <v>42614</v>
      </c>
      <c r="B61" s="487">
        <v>28603</v>
      </c>
      <c r="C61" s="487">
        <v>3396</v>
      </c>
      <c r="D61" s="487">
        <v>1923</v>
      </c>
      <c r="E61" s="488">
        <f t="shared" si="11"/>
        <v>105.93703703703703</v>
      </c>
      <c r="F61" s="488">
        <f t="shared" si="11"/>
        <v>97.028571428571425</v>
      </c>
      <c r="G61" s="488">
        <f t="shared" si="11"/>
        <v>119.96257018091079</v>
      </c>
      <c r="H61" s="489">
        <f t="shared" si="14"/>
        <v>42614</v>
      </c>
      <c r="I61" s="488">
        <f t="shared" si="12"/>
        <v>105.93703703703703</v>
      </c>
      <c r="J61" s="488">
        <f t="shared" si="10"/>
        <v>97.028571428571425</v>
      </c>
      <c r="K61" s="488">
        <f t="shared" si="10"/>
        <v>119.96257018091079</v>
      </c>
      <c r="L61" s="488" t="e">
        <f t="shared" si="13"/>
        <v>#N/A</v>
      </c>
    </row>
    <row r="62" spans="1:14" ht="15" customHeight="1" x14ac:dyDescent="0.2">
      <c r="A62" s="490" t="s">
        <v>468</v>
      </c>
      <c r="B62" s="487">
        <v>28327</v>
      </c>
      <c r="C62" s="487">
        <v>3388</v>
      </c>
      <c r="D62" s="487">
        <v>1882</v>
      </c>
      <c r="E62" s="488">
        <f t="shared" si="11"/>
        <v>104.91481481481482</v>
      </c>
      <c r="F62" s="488">
        <f t="shared" si="11"/>
        <v>96.8</v>
      </c>
      <c r="G62" s="488">
        <f t="shared" si="11"/>
        <v>117.40486587648161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28427</v>
      </c>
      <c r="C63" s="487">
        <v>3368</v>
      </c>
      <c r="D63" s="487">
        <v>1891</v>
      </c>
      <c r="E63" s="488">
        <f t="shared" si="11"/>
        <v>105.2851851851852</v>
      </c>
      <c r="F63" s="488">
        <f t="shared" si="11"/>
        <v>96.228571428571428</v>
      </c>
      <c r="G63" s="488">
        <f t="shared" si="11"/>
        <v>117.96631316281972</v>
      </c>
      <c r="H63" s="489" t="str">
        <f t="shared" si="14"/>
        <v/>
      </c>
      <c r="I63" s="488" t="str">
        <f t="shared" si="12"/>
        <v/>
      </c>
      <c r="J63" s="488" t="str">
        <f t="shared" si="10"/>
        <v/>
      </c>
      <c r="K63" s="488" t="str">
        <f t="shared" si="10"/>
        <v/>
      </c>
      <c r="L63" s="488" t="e">
        <f t="shared" si="13"/>
        <v>#N/A</v>
      </c>
    </row>
    <row r="64" spans="1:14" ht="15" customHeight="1" x14ac:dyDescent="0.2">
      <c r="A64" s="490" t="s">
        <v>470</v>
      </c>
      <c r="B64" s="487">
        <v>28997</v>
      </c>
      <c r="C64" s="487">
        <v>3341</v>
      </c>
      <c r="D64" s="487">
        <v>1979</v>
      </c>
      <c r="E64" s="488">
        <f t="shared" si="11"/>
        <v>107.3962962962963</v>
      </c>
      <c r="F64" s="488">
        <f t="shared" si="11"/>
        <v>95.457142857142856</v>
      </c>
      <c r="G64" s="488">
        <f t="shared" si="11"/>
        <v>123.45601996257018</v>
      </c>
      <c r="H64" s="489" t="str">
        <f t="shared" si="14"/>
        <v/>
      </c>
      <c r="I64" s="488" t="str">
        <f t="shared" si="12"/>
        <v/>
      </c>
      <c r="J64" s="488" t="str">
        <f t="shared" si="10"/>
        <v/>
      </c>
      <c r="K64" s="488" t="str">
        <f t="shared" si="10"/>
        <v/>
      </c>
      <c r="L64" s="488" t="e">
        <f t="shared" si="13"/>
        <v>#N/A</v>
      </c>
    </row>
    <row r="65" spans="1:12" ht="15" customHeight="1" x14ac:dyDescent="0.2">
      <c r="A65" s="490">
        <v>42979</v>
      </c>
      <c r="B65" s="487">
        <v>29444</v>
      </c>
      <c r="C65" s="487">
        <v>3247</v>
      </c>
      <c r="D65" s="487">
        <v>2052</v>
      </c>
      <c r="E65" s="488">
        <f t="shared" si="11"/>
        <v>109.05185185185185</v>
      </c>
      <c r="F65" s="488">
        <f t="shared" si="11"/>
        <v>92.771428571428572</v>
      </c>
      <c r="G65" s="488">
        <f t="shared" si="11"/>
        <v>128.00998128509045</v>
      </c>
      <c r="H65" s="489">
        <f t="shared" si="14"/>
        <v>42979</v>
      </c>
      <c r="I65" s="488">
        <f t="shared" si="12"/>
        <v>109.05185185185185</v>
      </c>
      <c r="J65" s="488">
        <f t="shared" si="10"/>
        <v>92.771428571428572</v>
      </c>
      <c r="K65" s="488">
        <f t="shared" si="10"/>
        <v>128.00998128509045</v>
      </c>
      <c r="L65" s="488" t="e">
        <f t="shared" si="13"/>
        <v>#N/A</v>
      </c>
    </row>
    <row r="66" spans="1:12" ht="15" customHeight="1" x14ac:dyDescent="0.2">
      <c r="A66" s="490" t="s">
        <v>471</v>
      </c>
      <c r="B66" s="487">
        <v>29025</v>
      </c>
      <c r="C66" s="487">
        <v>3298</v>
      </c>
      <c r="D66" s="487">
        <v>2031</v>
      </c>
      <c r="E66" s="488">
        <f t="shared" si="11"/>
        <v>107.5</v>
      </c>
      <c r="F66" s="488">
        <f t="shared" si="11"/>
        <v>94.228571428571428</v>
      </c>
      <c r="G66" s="488">
        <f t="shared" si="11"/>
        <v>126.69993761696819</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29115</v>
      </c>
      <c r="C67" s="487">
        <v>3300</v>
      </c>
      <c r="D67" s="487">
        <v>2017</v>
      </c>
      <c r="E67" s="488">
        <f t="shared" si="11"/>
        <v>107.83333333333334</v>
      </c>
      <c r="F67" s="488">
        <f t="shared" si="11"/>
        <v>94.285714285714278</v>
      </c>
      <c r="G67" s="488">
        <f t="shared" si="11"/>
        <v>125.82657517155333</v>
      </c>
      <c r="H67" s="489" t="str">
        <f t="shared" si="14"/>
        <v/>
      </c>
      <c r="I67" s="488" t="str">
        <f t="shared" si="12"/>
        <v/>
      </c>
      <c r="J67" s="488" t="str">
        <f t="shared" si="12"/>
        <v/>
      </c>
      <c r="K67" s="488" t="str">
        <f t="shared" si="12"/>
        <v/>
      </c>
      <c r="L67" s="488" t="e">
        <f t="shared" si="13"/>
        <v>#N/A</v>
      </c>
    </row>
    <row r="68" spans="1:12" ht="15" customHeight="1" x14ac:dyDescent="0.2">
      <c r="A68" s="490" t="s">
        <v>473</v>
      </c>
      <c r="B68" s="487">
        <v>29394</v>
      </c>
      <c r="C68" s="487">
        <v>3311</v>
      </c>
      <c r="D68" s="487">
        <v>2096</v>
      </c>
      <c r="E68" s="488">
        <f t="shared" si="11"/>
        <v>108.86666666666667</v>
      </c>
      <c r="F68" s="488">
        <f t="shared" si="11"/>
        <v>94.6</v>
      </c>
      <c r="G68" s="488">
        <f t="shared" si="11"/>
        <v>130.75483468496569</v>
      </c>
      <c r="H68" s="489" t="str">
        <f t="shared" si="14"/>
        <v/>
      </c>
      <c r="I68" s="488" t="str">
        <f t="shared" si="12"/>
        <v/>
      </c>
      <c r="J68" s="488" t="str">
        <f t="shared" si="12"/>
        <v/>
      </c>
      <c r="K68" s="488" t="str">
        <f t="shared" si="12"/>
        <v/>
      </c>
      <c r="L68" s="488" t="e">
        <f t="shared" si="13"/>
        <v>#N/A</v>
      </c>
    </row>
    <row r="69" spans="1:12" ht="15" customHeight="1" x14ac:dyDescent="0.2">
      <c r="A69" s="490">
        <v>43344</v>
      </c>
      <c r="B69" s="487">
        <v>29836</v>
      </c>
      <c r="C69" s="487">
        <v>3269</v>
      </c>
      <c r="D69" s="487">
        <v>2166</v>
      </c>
      <c r="E69" s="488">
        <f t="shared" si="11"/>
        <v>110.50370370370371</v>
      </c>
      <c r="F69" s="488">
        <f t="shared" si="11"/>
        <v>93.4</v>
      </c>
      <c r="G69" s="488">
        <f t="shared" si="11"/>
        <v>135.12164691203992</v>
      </c>
      <c r="H69" s="489">
        <f t="shared" si="14"/>
        <v>43344</v>
      </c>
      <c r="I69" s="488">
        <f t="shared" si="12"/>
        <v>110.50370370370371</v>
      </c>
      <c r="J69" s="488">
        <f t="shared" si="12"/>
        <v>93.4</v>
      </c>
      <c r="K69" s="488">
        <f t="shared" si="12"/>
        <v>135.12164691203992</v>
      </c>
      <c r="L69" s="488" t="e">
        <f t="shared" si="13"/>
        <v>#N/A</v>
      </c>
    </row>
    <row r="70" spans="1:12" ht="15" customHeight="1" x14ac:dyDescent="0.2">
      <c r="A70" s="490" t="s">
        <v>474</v>
      </c>
      <c r="B70" s="487">
        <v>29490</v>
      </c>
      <c r="C70" s="487">
        <v>3357</v>
      </c>
      <c r="D70" s="487">
        <v>2101</v>
      </c>
      <c r="E70" s="488">
        <f t="shared" si="11"/>
        <v>109.22222222222221</v>
      </c>
      <c r="F70" s="488">
        <f t="shared" si="11"/>
        <v>95.914285714285725</v>
      </c>
      <c r="G70" s="488">
        <f t="shared" si="11"/>
        <v>131.06674984404242</v>
      </c>
      <c r="H70" s="489" t="str">
        <f t="shared" si="14"/>
        <v/>
      </c>
      <c r="I70" s="488" t="str">
        <f t="shared" si="12"/>
        <v/>
      </c>
      <c r="J70" s="488" t="str">
        <f t="shared" si="12"/>
        <v/>
      </c>
      <c r="K70" s="488" t="str">
        <f t="shared" si="12"/>
        <v/>
      </c>
      <c r="L70" s="488" t="e">
        <f t="shared" si="13"/>
        <v>#N/A</v>
      </c>
    </row>
    <row r="71" spans="1:12" ht="15" customHeight="1" x14ac:dyDescent="0.2">
      <c r="A71" s="490" t="s">
        <v>475</v>
      </c>
      <c r="B71" s="487">
        <v>29510</v>
      </c>
      <c r="C71" s="487">
        <v>3318</v>
      </c>
      <c r="D71" s="487">
        <v>2165</v>
      </c>
      <c r="E71" s="491">
        <f t="shared" ref="E71:G75" si="15">IF($A$51=37802,IF(COUNTBLANK(B$51:B$70)&gt;0,#N/A,IF(ISBLANK(B71)=FALSE,B71/B$51*100,#N/A)),IF(COUNTBLANK(B$51:B$75)&gt;0,#N/A,B71/B$51*100))</f>
        <v>109.29629629629629</v>
      </c>
      <c r="F71" s="491">
        <f t="shared" si="15"/>
        <v>94.8</v>
      </c>
      <c r="G71" s="491">
        <f t="shared" si="15"/>
        <v>135.05926388022459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29761</v>
      </c>
      <c r="C72" s="487">
        <v>3289</v>
      </c>
      <c r="D72" s="487">
        <v>2172</v>
      </c>
      <c r="E72" s="491">
        <f t="shared" si="15"/>
        <v>110.22592592592592</v>
      </c>
      <c r="F72" s="491">
        <f t="shared" si="15"/>
        <v>93.971428571428575</v>
      </c>
      <c r="G72" s="491">
        <f t="shared" si="15"/>
        <v>135.49594510293198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30364</v>
      </c>
      <c r="C73" s="487">
        <v>3225</v>
      </c>
      <c r="D73" s="487">
        <v>2241</v>
      </c>
      <c r="E73" s="491">
        <f t="shared" si="15"/>
        <v>112.45925925925926</v>
      </c>
      <c r="F73" s="491">
        <f t="shared" si="15"/>
        <v>92.142857142857139</v>
      </c>
      <c r="G73" s="491">
        <f t="shared" si="15"/>
        <v>139.80037429819089</v>
      </c>
      <c r="H73" s="492">
        <f>IF(A$51=37802,IF(ISERROR(L73)=TRUE,IF(ISBLANK(A73)=FALSE,IF(MONTH(A73)=MONTH(MAX(A$51:A$75)),A73,""),""),""),IF(ISERROR(L73)=TRUE,IF(MONTH(A73)=MONTH(MAX(A$51:A$75)),A73,""),""))</f>
        <v>43709</v>
      </c>
      <c r="I73" s="488">
        <f t="shared" si="12"/>
        <v>112.45925925925926</v>
      </c>
      <c r="J73" s="488">
        <f t="shared" si="12"/>
        <v>92.142857142857139</v>
      </c>
      <c r="K73" s="488">
        <f t="shared" si="12"/>
        <v>139.80037429819089</v>
      </c>
      <c r="L73" s="488" t="e">
        <f t="shared" si="13"/>
        <v>#N/A</v>
      </c>
    </row>
    <row r="74" spans="1:12" ht="15" customHeight="1" x14ac:dyDescent="0.2">
      <c r="A74" s="490" t="s">
        <v>477</v>
      </c>
      <c r="B74" s="487">
        <v>29864</v>
      </c>
      <c r="C74" s="487">
        <v>3220</v>
      </c>
      <c r="D74" s="487">
        <v>2235</v>
      </c>
      <c r="E74" s="491">
        <f t="shared" si="15"/>
        <v>110.60740740740739</v>
      </c>
      <c r="F74" s="491">
        <f t="shared" si="15"/>
        <v>92</v>
      </c>
      <c r="G74" s="491">
        <f t="shared" si="15"/>
        <v>139.42607610729883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29728</v>
      </c>
      <c r="C75" s="493">
        <v>3105</v>
      </c>
      <c r="D75" s="493">
        <v>2134</v>
      </c>
      <c r="E75" s="491">
        <f t="shared" si="15"/>
        <v>110.1037037037037</v>
      </c>
      <c r="F75" s="491">
        <f t="shared" si="15"/>
        <v>88.714285714285708</v>
      </c>
      <c r="G75" s="491">
        <f t="shared" si="15"/>
        <v>133.12538989394884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112.45925925925926</v>
      </c>
      <c r="J77" s="488">
        <f>IF(J75&lt;&gt;"",J75,IF(J74&lt;&gt;"",J74,IF(J73&lt;&gt;"",J73,IF(J72&lt;&gt;"",J72,IF(J71&lt;&gt;"",J71,IF(J70&lt;&gt;"",J70,""))))))</f>
        <v>92.142857142857139</v>
      </c>
      <c r="K77" s="488">
        <f>IF(K75&lt;&gt;"",K75,IF(K74&lt;&gt;"",K74,IF(K73&lt;&gt;"",K73,IF(K72&lt;&gt;"",K72,IF(K71&lt;&gt;"",K71,IF(K70&lt;&gt;"",K70,""))))))</f>
        <v>139.80037429819089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+12,5%</v>
      </c>
      <c r="J79" s="488" t="str">
        <f>"GeB - ausschließlich: "&amp;IF(J77&gt;100,"+","")&amp;TEXT(J77-100,"0,0")&amp;"%"</f>
        <v>GeB - ausschließlich: -7,9%</v>
      </c>
      <c r="K79" s="488" t="str">
        <f>"GeB - im Nebenjob: "&amp;IF(K77&gt;100,"+","")&amp;TEXT(K77-100,"0,0")&amp;"%"</f>
        <v>GeB - im Nebenjob: +39,8%</v>
      </c>
    </row>
    <row r="81" spans="9:9" ht="15" customHeight="1" x14ac:dyDescent="0.2">
      <c r="I81" s="488" t="str">
        <f>IF(ISERROR(HLOOKUP(1,I$78:K$79,2,FALSE)),"",HLOOKUP(1,I$78:K$79,2,FALSE))</f>
        <v>GeB - im Nebenjob: +39,8%</v>
      </c>
    </row>
    <row r="82" spans="9:9" ht="15" customHeight="1" x14ac:dyDescent="0.2">
      <c r="I82" s="488" t="str">
        <f>IF(ISERROR(HLOOKUP(2,I$78:K$79,2,FALSE)),"",HLOOKUP(2,I$78:K$79,2,FALSE))</f>
        <v>SvB: +12,5%</v>
      </c>
    </row>
    <row r="83" spans="9:9" ht="15" customHeight="1" x14ac:dyDescent="0.2">
      <c r="I83" s="488" t="str">
        <f>IF(ISERROR(HLOOKUP(3,I$78:K$79,2,FALSE)),"",HLOOKUP(3,I$78:K$79,2,FALSE))</f>
        <v>GeB - ausschließlich: -7,9%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29728</v>
      </c>
      <c r="E12" s="114">
        <v>29864</v>
      </c>
      <c r="F12" s="114">
        <v>30364</v>
      </c>
      <c r="G12" s="114">
        <v>29761</v>
      </c>
      <c r="H12" s="114">
        <v>29510</v>
      </c>
      <c r="I12" s="115">
        <v>218</v>
      </c>
      <c r="J12" s="116">
        <v>0.73873263300576075</v>
      </c>
      <c r="N12" s="117"/>
    </row>
    <row r="13" spans="1:15" s="110" customFormat="1" ht="13.5" customHeight="1" x14ac:dyDescent="0.2">
      <c r="A13" s="118" t="s">
        <v>105</v>
      </c>
      <c r="B13" s="119" t="s">
        <v>106</v>
      </c>
      <c r="C13" s="113">
        <v>52.842438105489776</v>
      </c>
      <c r="D13" s="114">
        <v>15709</v>
      </c>
      <c r="E13" s="114">
        <v>15811</v>
      </c>
      <c r="F13" s="114">
        <v>16223</v>
      </c>
      <c r="G13" s="114">
        <v>15808</v>
      </c>
      <c r="H13" s="114">
        <v>15641</v>
      </c>
      <c r="I13" s="115">
        <v>68</v>
      </c>
      <c r="J13" s="116">
        <v>0.43475481107346076</v>
      </c>
    </row>
    <row r="14" spans="1:15" s="110" customFormat="1" ht="13.5" customHeight="1" x14ac:dyDescent="0.2">
      <c r="A14" s="120"/>
      <c r="B14" s="119" t="s">
        <v>107</v>
      </c>
      <c r="C14" s="113">
        <v>47.157561894510224</v>
      </c>
      <c r="D14" s="114">
        <v>14019</v>
      </c>
      <c r="E14" s="114">
        <v>14053</v>
      </c>
      <c r="F14" s="114">
        <v>14141</v>
      </c>
      <c r="G14" s="114">
        <v>13953</v>
      </c>
      <c r="H14" s="114">
        <v>13869</v>
      </c>
      <c r="I14" s="115">
        <v>150</v>
      </c>
      <c r="J14" s="116">
        <v>1.0815487778498811</v>
      </c>
    </row>
    <row r="15" spans="1:15" s="110" customFormat="1" ht="13.5" customHeight="1" x14ac:dyDescent="0.2">
      <c r="A15" s="118" t="s">
        <v>105</v>
      </c>
      <c r="B15" s="121" t="s">
        <v>108</v>
      </c>
      <c r="C15" s="113">
        <v>10.474973089343379</v>
      </c>
      <c r="D15" s="114">
        <v>3114</v>
      </c>
      <c r="E15" s="114">
        <v>3261</v>
      </c>
      <c r="F15" s="114">
        <v>3385</v>
      </c>
      <c r="G15" s="114">
        <v>3089</v>
      </c>
      <c r="H15" s="114">
        <v>3169</v>
      </c>
      <c r="I15" s="115">
        <v>-55</v>
      </c>
      <c r="J15" s="116">
        <v>-1.7355632691700853</v>
      </c>
    </row>
    <row r="16" spans="1:15" s="110" customFormat="1" ht="13.5" customHeight="1" x14ac:dyDescent="0.2">
      <c r="A16" s="118"/>
      <c r="B16" s="121" t="s">
        <v>109</v>
      </c>
      <c r="C16" s="113">
        <v>65.651910656620018</v>
      </c>
      <c r="D16" s="114">
        <v>19517</v>
      </c>
      <c r="E16" s="114">
        <v>19547</v>
      </c>
      <c r="F16" s="114">
        <v>19878</v>
      </c>
      <c r="G16" s="114">
        <v>19778</v>
      </c>
      <c r="H16" s="114">
        <v>19620</v>
      </c>
      <c r="I16" s="115">
        <v>-103</v>
      </c>
      <c r="J16" s="116">
        <v>-0.52497451580020382</v>
      </c>
    </row>
    <row r="17" spans="1:10" s="110" customFormat="1" ht="13.5" customHeight="1" x14ac:dyDescent="0.2">
      <c r="A17" s="118"/>
      <c r="B17" s="121" t="s">
        <v>110</v>
      </c>
      <c r="C17" s="113">
        <v>22.985064585575888</v>
      </c>
      <c r="D17" s="114">
        <v>6833</v>
      </c>
      <c r="E17" s="114">
        <v>6790</v>
      </c>
      <c r="F17" s="114">
        <v>6854</v>
      </c>
      <c r="G17" s="114">
        <v>6651</v>
      </c>
      <c r="H17" s="114">
        <v>6492</v>
      </c>
      <c r="I17" s="115">
        <v>341</v>
      </c>
      <c r="J17" s="116">
        <v>5.2526186075169443</v>
      </c>
    </row>
    <row r="18" spans="1:10" s="110" customFormat="1" ht="13.5" customHeight="1" x14ac:dyDescent="0.2">
      <c r="A18" s="120"/>
      <c r="B18" s="121" t="s">
        <v>111</v>
      </c>
      <c r="C18" s="113">
        <v>0.88805166846071049</v>
      </c>
      <c r="D18" s="114">
        <v>264</v>
      </c>
      <c r="E18" s="114">
        <v>266</v>
      </c>
      <c r="F18" s="114">
        <v>247</v>
      </c>
      <c r="G18" s="114">
        <v>243</v>
      </c>
      <c r="H18" s="114">
        <v>229</v>
      </c>
      <c r="I18" s="115">
        <v>35</v>
      </c>
      <c r="J18" s="116">
        <v>15.283842794759826</v>
      </c>
    </row>
    <row r="19" spans="1:10" s="110" customFormat="1" ht="13.5" customHeight="1" x14ac:dyDescent="0.2">
      <c r="A19" s="120"/>
      <c r="B19" s="121" t="s">
        <v>112</v>
      </c>
      <c r="C19" s="113">
        <v>0.25228740581270181</v>
      </c>
      <c r="D19" s="114">
        <v>75</v>
      </c>
      <c r="E19" s="114">
        <v>73</v>
      </c>
      <c r="F19" s="114">
        <v>69</v>
      </c>
      <c r="G19" s="114">
        <v>68</v>
      </c>
      <c r="H19" s="114">
        <v>64</v>
      </c>
      <c r="I19" s="115">
        <v>11</v>
      </c>
      <c r="J19" s="116">
        <v>17.1875</v>
      </c>
    </row>
    <row r="20" spans="1:10" s="110" customFormat="1" ht="13.5" customHeight="1" x14ac:dyDescent="0.2">
      <c r="A20" s="118" t="s">
        <v>113</v>
      </c>
      <c r="B20" s="122" t="s">
        <v>114</v>
      </c>
      <c r="C20" s="113">
        <v>73.452637244348765</v>
      </c>
      <c r="D20" s="114">
        <v>21836</v>
      </c>
      <c r="E20" s="114">
        <v>22009</v>
      </c>
      <c r="F20" s="114">
        <v>22522</v>
      </c>
      <c r="G20" s="114">
        <v>21994</v>
      </c>
      <c r="H20" s="114">
        <v>21861</v>
      </c>
      <c r="I20" s="115">
        <v>-25</v>
      </c>
      <c r="J20" s="116">
        <v>-0.11435890398426421</v>
      </c>
    </row>
    <row r="21" spans="1:10" s="110" customFormat="1" ht="13.5" customHeight="1" x14ac:dyDescent="0.2">
      <c r="A21" s="120"/>
      <c r="B21" s="122" t="s">
        <v>115</v>
      </c>
      <c r="C21" s="113">
        <v>26.547362755651239</v>
      </c>
      <c r="D21" s="114">
        <v>7892</v>
      </c>
      <c r="E21" s="114">
        <v>7855</v>
      </c>
      <c r="F21" s="114">
        <v>7842</v>
      </c>
      <c r="G21" s="114">
        <v>7767</v>
      </c>
      <c r="H21" s="114">
        <v>7649</v>
      </c>
      <c r="I21" s="115">
        <v>243</v>
      </c>
      <c r="J21" s="116">
        <v>3.1768858674336515</v>
      </c>
    </row>
    <row r="22" spans="1:10" s="110" customFormat="1" ht="13.5" customHeight="1" x14ac:dyDescent="0.2">
      <c r="A22" s="118" t="s">
        <v>113</v>
      </c>
      <c r="B22" s="122" t="s">
        <v>116</v>
      </c>
      <c r="C22" s="113">
        <v>89.521663078579124</v>
      </c>
      <c r="D22" s="114">
        <v>26613</v>
      </c>
      <c r="E22" s="114">
        <v>26763</v>
      </c>
      <c r="F22" s="114">
        <v>27173</v>
      </c>
      <c r="G22" s="114">
        <v>26620</v>
      </c>
      <c r="H22" s="114">
        <v>26509</v>
      </c>
      <c r="I22" s="115">
        <v>104</v>
      </c>
      <c r="J22" s="116">
        <v>0.39231958957335245</v>
      </c>
    </row>
    <row r="23" spans="1:10" s="110" customFormat="1" ht="13.5" customHeight="1" x14ac:dyDescent="0.2">
      <c r="A23" s="123"/>
      <c r="B23" s="124" t="s">
        <v>117</v>
      </c>
      <c r="C23" s="125">
        <v>10.464881593110873</v>
      </c>
      <c r="D23" s="114">
        <v>3111</v>
      </c>
      <c r="E23" s="114">
        <v>3097</v>
      </c>
      <c r="F23" s="114">
        <v>3190</v>
      </c>
      <c r="G23" s="114">
        <v>3138</v>
      </c>
      <c r="H23" s="114">
        <v>3000</v>
      </c>
      <c r="I23" s="115">
        <v>111</v>
      </c>
      <c r="J23" s="116">
        <v>3.7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5239</v>
      </c>
      <c r="E26" s="114">
        <v>5455</v>
      </c>
      <c r="F26" s="114">
        <v>5466</v>
      </c>
      <c r="G26" s="114">
        <v>5461</v>
      </c>
      <c r="H26" s="140">
        <v>5483</v>
      </c>
      <c r="I26" s="115">
        <v>-244</v>
      </c>
      <c r="J26" s="116">
        <v>-4.450118548240015</v>
      </c>
    </row>
    <row r="27" spans="1:10" s="110" customFormat="1" ht="13.5" customHeight="1" x14ac:dyDescent="0.2">
      <c r="A27" s="118" t="s">
        <v>105</v>
      </c>
      <c r="B27" s="119" t="s">
        <v>106</v>
      </c>
      <c r="C27" s="113">
        <v>37.049055163199085</v>
      </c>
      <c r="D27" s="115">
        <v>1941</v>
      </c>
      <c r="E27" s="114">
        <v>1987</v>
      </c>
      <c r="F27" s="114">
        <v>1985</v>
      </c>
      <c r="G27" s="114">
        <v>1967</v>
      </c>
      <c r="H27" s="140">
        <v>1963</v>
      </c>
      <c r="I27" s="115">
        <v>-22</v>
      </c>
      <c r="J27" s="116">
        <v>-1.1207335710646968</v>
      </c>
    </row>
    <row r="28" spans="1:10" s="110" customFormat="1" ht="13.5" customHeight="1" x14ac:dyDescent="0.2">
      <c r="A28" s="120"/>
      <c r="B28" s="119" t="s">
        <v>107</v>
      </c>
      <c r="C28" s="113">
        <v>62.950944836800915</v>
      </c>
      <c r="D28" s="115">
        <v>3298</v>
      </c>
      <c r="E28" s="114">
        <v>3468</v>
      </c>
      <c r="F28" s="114">
        <v>3481</v>
      </c>
      <c r="G28" s="114">
        <v>3494</v>
      </c>
      <c r="H28" s="140">
        <v>3520</v>
      </c>
      <c r="I28" s="115">
        <v>-222</v>
      </c>
      <c r="J28" s="116">
        <v>-6.3068181818181817</v>
      </c>
    </row>
    <row r="29" spans="1:10" s="110" customFormat="1" ht="13.5" customHeight="1" x14ac:dyDescent="0.2">
      <c r="A29" s="118" t="s">
        <v>105</v>
      </c>
      <c r="B29" s="121" t="s">
        <v>108</v>
      </c>
      <c r="C29" s="113">
        <v>10.84176369536171</v>
      </c>
      <c r="D29" s="115">
        <v>568</v>
      </c>
      <c r="E29" s="114">
        <v>607</v>
      </c>
      <c r="F29" s="114">
        <v>615</v>
      </c>
      <c r="G29" s="114">
        <v>641</v>
      </c>
      <c r="H29" s="140">
        <v>637</v>
      </c>
      <c r="I29" s="115">
        <v>-69</v>
      </c>
      <c r="J29" s="116">
        <v>-10.832025117739404</v>
      </c>
    </row>
    <row r="30" spans="1:10" s="110" customFormat="1" ht="13.5" customHeight="1" x14ac:dyDescent="0.2">
      <c r="A30" s="118"/>
      <c r="B30" s="121" t="s">
        <v>109</v>
      </c>
      <c r="C30" s="113">
        <v>48.616148119870203</v>
      </c>
      <c r="D30" s="115">
        <v>2547</v>
      </c>
      <c r="E30" s="114">
        <v>2678</v>
      </c>
      <c r="F30" s="114">
        <v>2703</v>
      </c>
      <c r="G30" s="114">
        <v>2681</v>
      </c>
      <c r="H30" s="140">
        <v>2720</v>
      </c>
      <c r="I30" s="115">
        <v>-173</v>
      </c>
      <c r="J30" s="116">
        <v>-6.3602941176470589</v>
      </c>
    </row>
    <row r="31" spans="1:10" s="110" customFormat="1" ht="13.5" customHeight="1" x14ac:dyDescent="0.2">
      <c r="A31" s="118"/>
      <c r="B31" s="121" t="s">
        <v>110</v>
      </c>
      <c r="C31" s="113">
        <v>22.637907997709487</v>
      </c>
      <c r="D31" s="115">
        <v>1186</v>
      </c>
      <c r="E31" s="114">
        <v>1204</v>
      </c>
      <c r="F31" s="114">
        <v>1190</v>
      </c>
      <c r="G31" s="114">
        <v>1180</v>
      </c>
      <c r="H31" s="140">
        <v>1166</v>
      </c>
      <c r="I31" s="115">
        <v>20</v>
      </c>
      <c r="J31" s="116">
        <v>1.7152658662092624</v>
      </c>
    </row>
    <row r="32" spans="1:10" s="110" customFormat="1" ht="13.5" customHeight="1" x14ac:dyDescent="0.2">
      <c r="A32" s="120"/>
      <c r="B32" s="121" t="s">
        <v>111</v>
      </c>
      <c r="C32" s="113">
        <v>17.9041801870586</v>
      </c>
      <c r="D32" s="115">
        <v>938</v>
      </c>
      <c r="E32" s="114">
        <v>966</v>
      </c>
      <c r="F32" s="114">
        <v>958</v>
      </c>
      <c r="G32" s="114">
        <v>959</v>
      </c>
      <c r="H32" s="140">
        <v>960</v>
      </c>
      <c r="I32" s="115">
        <v>-22</v>
      </c>
      <c r="J32" s="116">
        <v>-2.2916666666666665</v>
      </c>
    </row>
    <row r="33" spans="1:10" s="110" customFormat="1" ht="13.5" customHeight="1" x14ac:dyDescent="0.2">
      <c r="A33" s="120"/>
      <c r="B33" s="121" t="s">
        <v>112</v>
      </c>
      <c r="C33" s="113">
        <v>1.4888337468982631</v>
      </c>
      <c r="D33" s="115">
        <v>78</v>
      </c>
      <c r="E33" s="114">
        <v>84</v>
      </c>
      <c r="F33" s="114">
        <v>97</v>
      </c>
      <c r="G33" s="114">
        <v>87</v>
      </c>
      <c r="H33" s="140">
        <v>91</v>
      </c>
      <c r="I33" s="115">
        <v>-13</v>
      </c>
      <c r="J33" s="116">
        <v>-14.285714285714286</v>
      </c>
    </row>
    <row r="34" spans="1:10" s="110" customFormat="1" ht="13.5" customHeight="1" x14ac:dyDescent="0.2">
      <c r="A34" s="118" t="s">
        <v>113</v>
      </c>
      <c r="B34" s="122" t="s">
        <v>116</v>
      </c>
      <c r="C34" s="113">
        <v>88.681046001145262</v>
      </c>
      <c r="D34" s="115">
        <v>4646</v>
      </c>
      <c r="E34" s="114">
        <v>4859</v>
      </c>
      <c r="F34" s="114">
        <v>4872</v>
      </c>
      <c r="G34" s="114">
        <v>4860</v>
      </c>
      <c r="H34" s="140">
        <v>4882</v>
      </c>
      <c r="I34" s="115">
        <v>-236</v>
      </c>
      <c r="J34" s="116">
        <v>-4.8340843916427696</v>
      </c>
    </row>
    <row r="35" spans="1:10" s="110" customFormat="1" ht="13.5" customHeight="1" x14ac:dyDescent="0.2">
      <c r="A35" s="118"/>
      <c r="B35" s="119" t="s">
        <v>117</v>
      </c>
      <c r="C35" s="113">
        <v>11.089902653178088</v>
      </c>
      <c r="D35" s="115">
        <v>581</v>
      </c>
      <c r="E35" s="114">
        <v>585</v>
      </c>
      <c r="F35" s="114">
        <v>579</v>
      </c>
      <c r="G35" s="114">
        <v>587</v>
      </c>
      <c r="H35" s="140">
        <v>592</v>
      </c>
      <c r="I35" s="115">
        <v>-11</v>
      </c>
      <c r="J35" s="116">
        <v>-1.8581081081081081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3105</v>
      </c>
      <c r="E37" s="114">
        <v>3220</v>
      </c>
      <c r="F37" s="114">
        <v>3225</v>
      </c>
      <c r="G37" s="114">
        <v>3289</v>
      </c>
      <c r="H37" s="140">
        <v>3318</v>
      </c>
      <c r="I37" s="115">
        <v>-213</v>
      </c>
      <c r="J37" s="116">
        <v>-6.4195298372513561</v>
      </c>
    </row>
    <row r="38" spans="1:10" s="110" customFormat="1" ht="13.5" customHeight="1" x14ac:dyDescent="0.2">
      <c r="A38" s="118" t="s">
        <v>105</v>
      </c>
      <c r="B38" s="119" t="s">
        <v>106</v>
      </c>
      <c r="C38" s="113">
        <v>34.943639291465381</v>
      </c>
      <c r="D38" s="115">
        <v>1085</v>
      </c>
      <c r="E38" s="114">
        <v>1096</v>
      </c>
      <c r="F38" s="114">
        <v>1092</v>
      </c>
      <c r="G38" s="114">
        <v>1106</v>
      </c>
      <c r="H38" s="140">
        <v>1108</v>
      </c>
      <c r="I38" s="115">
        <v>-23</v>
      </c>
      <c r="J38" s="116">
        <v>-2.0758122743682312</v>
      </c>
    </row>
    <row r="39" spans="1:10" s="110" customFormat="1" ht="13.5" customHeight="1" x14ac:dyDescent="0.2">
      <c r="A39" s="120"/>
      <c r="B39" s="119" t="s">
        <v>107</v>
      </c>
      <c r="C39" s="113">
        <v>65.056360708534626</v>
      </c>
      <c r="D39" s="115">
        <v>2020</v>
      </c>
      <c r="E39" s="114">
        <v>2124</v>
      </c>
      <c r="F39" s="114">
        <v>2133</v>
      </c>
      <c r="G39" s="114">
        <v>2183</v>
      </c>
      <c r="H39" s="140">
        <v>2210</v>
      </c>
      <c r="I39" s="115">
        <v>-190</v>
      </c>
      <c r="J39" s="116">
        <v>-8.5972850678733028</v>
      </c>
    </row>
    <row r="40" spans="1:10" s="110" customFormat="1" ht="13.5" customHeight="1" x14ac:dyDescent="0.2">
      <c r="A40" s="118" t="s">
        <v>105</v>
      </c>
      <c r="B40" s="121" t="s">
        <v>108</v>
      </c>
      <c r="C40" s="113">
        <v>12.045088566827697</v>
      </c>
      <c r="D40" s="115">
        <v>374</v>
      </c>
      <c r="E40" s="114">
        <v>395</v>
      </c>
      <c r="F40" s="114">
        <v>389</v>
      </c>
      <c r="G40" s="114">
        <v>440</v>
      </c>
      <c r="H40" s="140">
        <v>430</v>
      </c>
      <c r="I40" s="115">
        <v>-56</v>
      </c>
      <c r="J40" s="116">
        <v>-13.023255813953488</v>
      </c>
    </row>
    <row r="41" spans="1:10" s="110" customFormat="1" ht="13.5" customHeight="1" x14ac:dyDescent="0.2">
      <c r="A41" s="118"/>
      <c r="B41" s="121" t="s">
        <v>109</v>
      </c>
      <c r="C41" s="113">
        <v>33.977455716586149</v>
      </c>
      <c r="D41" s="115">
        <v>1055</v>
      </c>
      <c r="E41" s="114">
        <v>1111</v>
      </c>
      <c r="F41" s="114">
        <v>1112</v>
      </c>
      <c r="G41" s="114">
        <v>1135</v>
      </c>
      <c r="H41" s="140">
        <v>1172</v>
      </c>
      <c r="I41" s="115">
        <v>-117</v>
      </c>
      <c r="J41" s="116">
        <v>-9.9829351535836182</v>
      </c>
    </row>
    <row r="42" spans="1:10" s="110" customFormat="1" ht="13.5" customHeight="1" x14ac:dyDescent="0.2">
      <c r="A42" s="118"/>
      <c r="B42" s="121" t="s">
        <v>110</v>
      </c>
      <c r="C42" s="113">
        <v>24.637681159420289</v>
      </c>
      <c r="D42" s="115">
        <v>765</v>
      </c>
      <c r="E42" s="114">
        <v>777</v>
      </c>
      <c r="F42" s="114">
        <v>789</v>
      </c>
      <c r="G42" s="114">
        <v>779</v>
      </c>
      <c r="H42" s="140">
        <v>784</v>
      </c>
      <c r="I42" s="115">
        <v>-19</v>
      </c>
      <c r="J42" s="116">
        <v>-2.4234693877551021</v>
      </c>
    </row>
    <row r="43" spans="1:10" s="110" customFormat="1" ht="13.5" customHeight="1" x14ac:dyDescent="0.2">
      <c r="A43" s="120"/>
      <c r="B43" s="121" t="s">
        <v>111</v>
      </c>
      <c r="C43" s="113">
        <v>29.33977455716586</v>
      </c>
      <c r="D43" s="115">
        <v>911</v>
      </c>
      <c r="E43" s="114">
        <v>937</v>
      </c>
      <c r="F43" s="114">
        <v>935</v>
      </c>
      <c r="G43" s="114">
        <v>935</v>
      </c>
      <c r="H43" s="140">
        <v>932</v>
      </c>
      <c r="I43" s="115">
        <v>-21</v>
      </c>
      <c r="J43" s="116">
        <v>-2.2532188841201717</v>
      </c>
    </row>
    <row r="44" spans="1:10" s="110" customFormat="1" ht="13.5" customHeight="1" x14ac:dyDescent="0.2">
      <c r="A44" s="120"/>
      <c r="B44" s="121" t="s">
        <v>112</v>
      </c>
      <c r="C44" s="113">
        <v>2.4154589371980677</v>
      </c>
      <c r="D44" s="115">
        <v>75</v>
      </c>
      <c r="E44" s="114">
        <v>81</v>
      </c>
      <c r="F44" s="114">
        <v>93</v>
      </c>
      <c r="G44" s="114">
        <v>82</v>
      </c>
      <c r="H44" s="140">
        <v>84</v>
      </c>
      <c r="I44" s="115">
        <v>-9</v>
      </c>
      <c r="J44" s="116">
        <v>-10.714285714285714</v>
      </c>
    </row>
    <row r="45" spans="1:10" s="110" customFormat="1" ht="13.5" customHeight="1" x14ac:dyDescent="0.2">
      <c r="A45" s="118" t="s">
        <v>113</v>
      </c>
      <c r="B45" s="122" t="s">
        <v>116</v>
      </c>
      <c r="C45" s="113">
        <v>87.375201288244767</v>
      </c>
      <c r="D45" s="115">
        <v>2713</v>
      </c>
      <c r="E45" s="114">
        <v>2817</v>
      </c>
      <c r="F45" s="114">
        <v>2819</v>
      </c>
      <c r="G45" s="114">
        <v>2876</v>
      </c>
      <c r="H45" s="140">
        <v>2907</v>
      </c>
      <c r="I45" s="115">
        <v>-194</v>
      </c>
      <c r="J45" s="116">
        <v>-6.6735466116271072</v>
      </c>
    </row>
    <row r="46" spans="1:10" s="110" customFormat="1" ht="13.5" customHeight="1" x14ac:dyDescent="0.2">
      <c r="A46" s="118"/>
      <c r="B46" s="119" t="s">
        <v>117</v>
      </c>
      <c r="C46" s="113">
        <v>12.238325281803542</v>
      </c>
      <c r="D46" s="115">
        <v>380</v>
      </c>
      <c r="E46" s="114">
        <v>392</v>
      </c>
      <c r="F46" s="114">
        <v>391</v>
      </c>
      <c r="G46" s="114">
        <v>399</v>
      </c>
      <c r="H46" s="140">
        <v>402</v>
      </c>
      <c r="I46" s="115">
        <v>-22</v>
      </c>
      <c r="J46" s="116">
        <v>-5.4726368159203984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2134</v>
      </c>
      <c r="E48" s="114">
        <v>2235</v>
      </c>
      <c r="F48" s="114">
        <v>2241</v>
      </c>
      <c r="G48" s="114">
        <v>2172</v>
      </c>
      <c r="H48" s="140">
        <v>2165</v>
      </c>
      <c r="I48" s="115">
        <v>-31</v>
      </c>
      <c r="J48" s="116">
        <v>-1.4318706697459584</v>
      </c>
    </row>
    <row r="49" spans="1:12" s="110" customFormat="1" ht="13.5" customHeight="1" x14ac:dyDescent="0.2">
      <c r="A49" s="118" t="s">
        <v>105</v>
      </c>
      <c r="B49" s="119" t="s">
        <v>106</v>
      </c>
      <c r="C49" s="113">
        <v>40.112464854732899</v>
      </c>
      <c r="D49" s="115">
        <v>856</v>
      </c>
      <c r="E49" s="114">
        <v>891</v>
      </c>
      <c r="F49" s="114">
        <v>893</v>
      </c>
      <c r="G49" s="114">
        <v>861</v>
      </c>
      <c r="H49" s="140">
        <v>855</v>
      </c>
      <c r="I49" s="115">
        <v>1</v>
      </c>
      <c r="J49" s="116">
        <v>0.11695906432748537</v>
      </c>
    </row>
    <row r="50" spans="1:12" s="110" customFormat="1" ht="13.5" customHeight="1" x14ac:dyDescent="0.2">
      <c r="A50" s="120"/>
      <c r="B50" s="119" t="s">
        <v>107</v>
      </c>
      <c r="C50" s="113">
        <v>59.887535145267101</v>
      </c>
      <c r="D50" s="115">
        <v>1278</v>
      </c>
      <c r="E50" s="114">
        <v>1344</v>
      </c>
      <c r="F50" s="114">
        <v>1348</v>
      </c>
      <c r="G50" s="114">
        <v>1311</v>
      </c>
      <c r="H50" s="140">
        <v>1310</v>
      </c>
      <c r="I50" s="115">
        <v>-32</v>
      </c>
      <c r="J50" s="116">
        <v>-2.4427480916030535</v>
      </c>
    </row>
    <row r="51" spans="1:12" s="110" customFormat="1" ht="13.5" customHeight="1" x14ac:dyDescent="0.2">
      <c r="A51" s="118" t="s">
        <v>105</v>
      </c>
      <c r="B51" s="121" t="s">
        <v>108</v>
      </c>
      <c r="C51" s="113">
        <v>9.0909090909090917</v>
      </c>
      <c r="D51" s="115">
        <v>194</v>
      </c>
      <c r="E51" s="114">
        <v>212</v>
      </c>
      <c r="F51" s="114">
        <v>226</v>
      </c>
      <c r="G51" s="114">
        <v>201</v>
      </c>
      <c r="H51" s="140">
        <v>207</v>
      </c>
      <c r="I51" s="115">
        <v>-13</v>
      </c>
      <c r="J51" s="116">
        <v>-6.2801932367149762</v>
      </c>
    </row>
    <row r="52" spans="1:12" s="110" customFormat="1" ht="13.5" customHeight="1" x14ac:dyDescent="0.2">
      <c r="A52" s="118"/>
      <c r="B52" s="121" t="s">
        <v>109</v>
      </c>
      <c r="C52" s="113">
        <v>69.915651358950328</v>
      </c>
      <c r="D52" s="115">
        <v>1492</v>
      </c>
      <c r="E52" s="114">
        <v>1567</v>
      </c>
      <c r="F52" s="114">
        <v>1591</v>
      </c>
      <c r="G52" s="114">
        <v>1546</v>
      </c>
      <c r="H52" s="140">
        <v>1548</v>
      </c>
      <c r="I52" s="115">
        <v>-56</v>
      </c>
      <c r="J52" s="116">
        <v>-3.6175710594315245</v>
      </c>
    </row>
    <row r="53" spans="1:12" s="110" customFormat="1" ht="13.5" customHeight="1" x14ac:dyDescent="0.2">
      <c r="A53" s="118"/>
      <c r="B53" s="121" t="s">
        <v>110</v>
      </c>
      <c r="C53" s="113">
        <v>19.728209934395501</v>
      </c>
      <c r="D53" s="115">
        <v>421</v>
      </c>
      <c r="E53" s="114">
        <v>427</v>
      </c>
      <c r="F53" s="114">
        <v>401</v>
      </c>
      <c r="G53" s="114">
        <v>401</v>
      </c>
      <c r="H53" s="140">
        <v>382</v>
      </c>
      <c r="I53" s="115">
        <v>39</v>
      </c>
      <c r="J53" s="116">
        <v>10.209424083769633</v>
      </c>
    </row>
    <row r="54" spans="1:12" s="110" customFormat="1" ht="13.5" customHeight="1" x14ac:dyDescent="0.2">
      <c r="A54" s="120"/>
      <c r="B54" s="121" t="s">
        <v>111</v>
      </c>
      <c r="C54" s="113">
        <v>1.2652296157450797</v>
      </c>
      <c r="D54" s="115">
        <v>27</v>
      </c>
      <c r="E54" s="114">
        <v>29</v>
      </c>
      <c r="F54" s="114">
        <v>23</v>
      </c>
      <c r="G54" s="114">
        <v>24</v>
      </c>
      <c r="H54" s="140">
        <v>28</v>
      </c>
      <c r="I54" s="115">
        <v>-1</v>
      </c>
      <c r="J54" s="116">
        <v>-3.5714285714285716</v>
      </c>
    </row>
    <row r="55" spans="1:12" s="110" customFormat="1" ht="13.5" customHeight="1" x14ac:dyDescent="0.2">
      <c r="A55" s="120"/>
      <c r="B55" s="121" t="s">
        <v>112</v>
      </c>
      <c r="C55" s="113">
        <v>0.14058106841611998</v>
      </c>
      <c r="D55" s="115">
        <v>3</v>
      </c>
      <c r="E55" s="114">
        <v>3</v>
      </c>
      <c r="F55" s="114">
        <v>4</v>
      </c>
      <c r="G55" s="114">
        <v>5</v>
      </c>
      <c r="H55" s="140">
        <v>7</v>
      </c>
      <c r="I55" s="115">
        <v>-4</v>
      </c>
      <c r="J55" s="116">
        <v>-57.142857142857146</v>
      </c>
    </row>
    <row r="56" spans="1:12" s="110" customFormat="1" ht="13.5" customHeight="1" x14ac:dyDescent="0.2">
      <c r="A56" s="118" t="s">
        <v>113</v>
      </c>
      <c r="B56" s="122" t="s">
        <v>116</v>
      </c>
      <c r="C56" s="113">
        <v>90.581068416119962</v>
      </c>
      <c r="D56" s="115">
        <v>1933</v>
      </c>
      <c r="E56" s="114">
        <v>2042</v>
      </c>
      <c r="F56" s="114">
        <v>2053</v>
      </c>
      <c r="G56" s="114">
        <v>1984</v>
      </c>
      <c r="H56" s="140">
        <v>1975</v>
      </c>
      <c r="I56" s="115">
        <v>-42</v>
      </c>
      <c r="J56" s="116">
        <v>-2.1265822784810124</v>
      </c>
    </row>
    <row r="57" spans="1:12" s="110" customFormat="1" ht="13.5" customHeight="1" x14ac:dyDescent="0.2">
      <c r="A57" s="142"/>
      <c r="B57" s="124" t="s">
        <v>117</v>
      </c>
      <c r="C57" s="125">
        <v>9.4189315838800383</v>
      </c>
      <c r="D57" s="143">
        <v>201</v>
      </c>
      <c r="E57" s="144">
        <v>193</v>
      </c>
      <c r="F57" s="144">
        <v>188</v>
      </c>
      <c r="G57" s="144">
        <v>188</v>
      </c>
      <c r="H57" s="145">
        <v>190</v>
      </c>
      <c r="I57" s="143">
        <v>11</v>
      </c>
      <c r="J57" s="146">
        <v>5.7894736842105265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29728</v>
      </c>
      <c r="E12" s="236">
        <v>29864</v>
      </c>
      <c r="F12" s="114">
        <v>30364</v>
      </c>
      <c r="G12" s="114">
        <v>29761</v>
      </c>
      <c r="H12" s="140">
        <v>29510</v>
      </c>
      <c r="I12" s="115">
        <v>218</v>
      </c>
      <c r="J12" s="116">
        <v>0.73873263300576075</v>
      </c>
    </row>
    <row r="13" spans="1:15" s="110" customFormat="1" ht="12" customHeight="1" x14ac:dyDescent="0.2">
      <c r="A13" s="118" t="s">
        <v>105</v>
      </c>
      <c r="B13" s="119" t="s">
        <v>106</v>
      </c>
      <c r="C13" s="113">
        <v>52.842438105489776</v>
      </c>
      <c r="D13" s="115">
        <v>15709</v>
      </c>
      <c r="E13" s="114">
        <v>15811</v>
      </c>
      <c r="F13" s="114">
        <v>16223</v>
      </c>
      <c r="G13" s="114">
        <v>15808</v>
      </c>
      <c r="H13" s="140">
        <v>15641</v>
      </c>
      <c r="I13" s="115">
        <v>68</v>
      </c>
      <c r="J13" s="116">
        <v>0.43475481107346076</v>
      </c>
    </row>
    <row r="14" spans="1:15" s="110" customFormat="1" ht="12" customHeight="1" x14ac:dyDescent="0.2">
      <c r="A14" s="118"/>
      <c r="B14" s="119" t="s">
        <v>107</v>
      </c>
      <c r="C14" s="113">
        <v>47.157561894510224</v>
      </c>
      <c r="D14" s="115">
        <v>14019</v>
      </c>
      <c r="E14" s="114">
        <v>14053</v>
      </c>
      <c r="F14" s="114">
        <v>14141</v>
      </c>
      <c r="G14" s="114">
        <v>13953</v>
      </c>
      <c r="H14" s="140">
        <v>13869</v>
      </c>
      <c r="I14" s="115">
        <v>150</v>
      </c>
      <c r="J14" s="116">
        <v>1.0815487778498811</v>
      </c>
    </row>
    <row r="15" spans="1:15" s="110" customFormat="1" ht="12" customHeight="1" x14ac:dyDescent="0.2">
      <c r="A15" s="118" t="s">
        <v>105</v>
      </c>
      <c r="B15" s="121" t="s">
        <v>108</v>
      </c>
      <c r="C15" s="113">
        <v>10.474973089343379</v>
      </c>
      <c r="D15" s="115">
        <v>3114</v>
      </c>
      <c r="E15" s="114">
        <v>3261</v>
      </c>
      <c r="F15" s="114">
        <v>3385</v>
      </c>
      <c r="G15" s="114">
        <v>3089</v>
      </c>
      <c r="H15" s="140">
        <v>3169</v>
      </c>
      <c r="I15" s="115">
        <v>-55</v>
      </c>
      <c r="J15" s="116">
        <v>-1.7355632691700853</v>
      </c>
    </row>
    <row r="16" spans="1:15" s="110" customFormat="1" ht="12" customHeight="1" x14ac:dyDescent="0.2">
      <c r="A16" s="118"/>
      <c r="B16" s="121" t="s">
        <v>109</v>
      </c>
      <c r="C16" s="113">
        <v>65.651910656620018</v>
      </c>
      <c r="D16" s="115">
        <v>19517</v>
      </c>
      <c r="E16" s="114">
        <v>19547</v>
      </c>
      <c r="F16" s="114">
        <v>19878</v>
      </c>
      <c r="G16" s="114">
        <v>19778</v>
      </c>
      <c r="H16" s="140">
        <v>19620</v>
      </c>
      <c r="I16" s="115">
        <v>-103</v>
      </c>
      <c r="J16" s="116">
        <v>-0.52497451580020382</v>
      </c>
    </row>
    <row r="17" spans="1:10" s="110" customFormat="1" ht="12" customHeight="1" x14ac:dyDescent="0.2">
      <c r="A17" s="118"/>
      <c r="B17" s="121" t="s">
        <v>110</v>
      </c>
      <c r="C17" s="113">
        <v>22.985064585575888</v>
      </c>
      <c r="D17" s="115">
        <v>6833</v>
      </c>
      <c r="E17" s="114">
        <v>6790</v>
      </c>
      <c r="F17" s="114">
        <v>6854</v>
      </c>
      <c r="G17" s="114">
        <v>6651</v>
      </c>
      <c r="H17" s="140">
        <v>6492</v>
      </c>
      <c r="I17" s="115">
        <v>341</v>
      </c>
      <c r="J17" s="116">
        <v>5.2526186075169443</v>
      </c>
    </row>
    <row r="18" spans="1:10" s="110" customFormat="1" ht="12" customHeight="1" x14ac:dyDescent="0.2">
      <c r="A18" s="120"/>
      <c r="B18" s="121" t="s">
        <v>111</v>
      </c>
      <c r="C18" s="113">
        <v>0.88805166846071049</v>
      </c>
      <c r="D18" s="115">
        <v>264</v>
      </c>
      <c r="E18" s="114">
        <v>266</v>
      </c>
      <c r="F18" s="114">
        <v>247</v>
      </c>
      <c r="G18" s="114">
        <v>243</v>
      </c>
      <c r="H18" s="140">
        <v>229</v>
      </c>
      <c r="I18" s="115">
        <v>35</v>
      </c>
      <c r="J18" s="116">
        <v>15.283842794759826</v>
      </c>
    </row>
    <row r="19" spans="1:10" s="110" customFormat="1" ht="12" customHeight="1" x14ac:dyDescent="0.2">
      <c r="A19" s="120"/>
      <c r="B19" s="121" t="s">
        <v>112</v>
      </c>
      <c r="C19" s="113">
        <v>0.25228740581270181</v>
      </c>
      <c r="D19" s="115">
        <v>75</v>
      </c>
      <c r="E19" s="114">
        <v>73</v>
      </c>
      <c r="F19" s="114">
        <v>69</v>
      </c>
      <c r="G19" s="114">
        <v>68</v>
      </c>
      <c r="H19" s="140">
        <v>64</v>
      </c>
      <c r="I19" s="115">
        <v>11</v>
      </c>
      <c r="J19" s="116">
        <v>17.1875</v>
      </c>
    </row>
    <row r="20" spans="1:10" s="110" customFormat="1" ht="12" customHeight="1" x14ac:dyDescent="0.2">
      <c r="A20" s="118" t="s">
        <v>113</v>
      </c>
      <c r="B20" s="119" t="s">
        <v>181</v>
      </c>
      <c r="C20" s="113">
        <v>73.452637244348765</v>
      </c>
      <c r="D20" s="115">
        <v>21836</v>
      </c>
      <c r="E20" s="114">
        <v>22009</v>
      </c>
      <c r="F20" s="114">
        <v>22522</v>
      </c>
      <c r="G20" s="114">
        <v>21994</v>
      </c>
      <c r="H20" s="140">
        <v>21861</v>
      </c>
      <c r="I20" s="115">
        <v>-25</v>
      </c>
      <c r="J20" s="116">
        <v>-0.11435890398426421</v>
      </c>
    </row>
    <row r="21" spans="1:10" s="110" customFormat="1" ht="12" customHeight="1" x14ac:dyDescent="0.2">
      <c r="A21" s="118"/>
      <c r="B21" s="119" t="s">
        <v>182</v>
      </c>
      <c r="C21" s="113">
        <v>26.547362755651239</v>
      </c>
      <c r="D21" s="115">
        <v>7892</v>
      </c>
      <c r="E21" s="114">
        <v>7855</v>
      </c>
      <c r="F21" s="114">
        <v>7842</v>
      </c>
      <c r="G21" s="114">
        <v>7767</v>
      </c>
      <c r="H21" s="140">
        <v>7649</v>
      </c>
      <c r="I21" s="115">
        <v>243</v>
      </c>
      <c r="J21" s="116">
        <v>3.1768858674336515</v>
      </c>
    </row>
    <row r="22" spans="1:10" s="110" customFormat="1" ht="12" customHeight="1" x14ac:dyDescent="0.2">
      <c r="A22" s="118" t="s">
        <v>113</v>
      </c>
      <c r="B22" s="119" t="s">
        <v>116</v>
      </c>
      <c r="C22" s="113">
        <v>89.521663078579124</v>
      </c>
      <c r="D22" s="115">
        <v>26613</v>
      </c>
      <c r="E22" s="114">
        <v>26763</v>
      </c>
      <c r="F22" s="114">
        <v>27173</v>
      </c>
      <c r="G22" s="114">
        <v>26620</v>
      </c>
      <c r="H22" s="140">
        <v>26509</v>
      </c>
      <c r="I22" s="115">
        <v>104</v>
      </c>
      <c r="J22" s="116">
        <v>0.39231958957335245</v>
      </c>
    </row>
    <row r="23" spans="1:10" s="110" customFormat="1" ht="12" customHeight="1" x14ac:dyDescent="0.2">
      <c r="A23" s="118"/>
      <c r="B23" s="119" t="s">
        <v>117</v>
      </c>
      <c r="C23" s="113">
        <v>10.464881593110873</v>
      </c>
      <c r="D23" s="115">
        <v>3111</v>
      </c>
      <c r="E23" s="114">
        <v>3097</v>
      </c>
      <c r="F23" s="114">
        <v>3190</v>
      </c>
      <c r="G23" s="114">
        <v>3138</v>
      </c>
      <c r="H23" s="140">
        <v>3000</v>
      </c>
      <c r="I23" s="115">
        <v>111</v>
      </c>
      <c r="J23" s="116">
        <v>3.7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28358</v>
      </c>
      <c r="E64" s="236">
        <v>28395</v>
      </c>
      <c r="F64" s="236">
        <v>28751</v>
      </c>
      <c r="G64" s="236">
        <v>28336</v>
      </c>
      <c r="H64" s="140">
        <v>28180</v>
      </c>
      <c r="I64" s="115">
        <v>178</v>
      </c>
      <c r="J64" s="116">
        <v>0.63165365507452098</v>
      </c>
    </row>
    <row r="65" spans="1:12" s="110" customFormat="1" ht="12" customHeight="1" x14ac:dyDescent="0.2">
      <c r="A65" s="118" t="s">
        <v>105</v>
      </c>
      <c r="B65" s="119" t="s">
        <v>106</v>
      </c>
      <c r="C65" s="113">
        <v>52.665914380421754</v>
      </c>
      <c r="D65" s="235">
        <v>14935</v>
      </c>
      <c r="E65" s="236">
        <v>14933</v>
      </c>
      <c r="F65" s="236">
        <v>15270</v>
      </c>
      <c r="G65" s="236">
        <v>15022</v>
      </c>
      <c r="H65" s="140">
        <v>14927</v>
      </c>
      <c r="I65" s="115">
        <v>8</v>
      </c>
      <c r="J65" s="116">
        <v>5.3594158236752197E-2</v>
      </c>
    </row>
    <row r="66" spans="1:12" s="110" customFormat="1" ht="12" customHeight="1" x14ac:dyDescent="0.2">
      <c r="A66" s="118"/>
      <c r="B66" s="119" t="s">
        <v>107</v>
      </c>
      <c r="C66" s="113">
        <v>47.334085619578246</v>
      </c>
      <c r="D66" s="235">
        <v>13423</v>
      </c>
      <c r="E66" s="236">
        <v>13462</v>
      </c>
      <c r="F66" s="236">
        <v>13481</v>
      </c>
      <c r="G66" s="236">
        <v>13314</v>
      </c>
      <c r="H66" s="140">
        <v>13253</v>
      </c>
      <c r="I66" s="115">
        <v>170</v>
      </c>
      <c r="J66" s="116">
        <v>1.2827284388440354</v>
      </c>
    </row>
    <row r="67" spans="1:12" s="110" customFormat="1" ht="12" customHeight="1" x14ac:dyDescent="0.2">
      <c r="A67" s="118" t="s">
        <v>105</v>
      </c>
      <c r="B67" s="121" t="s">
        <v>108</v>
      </c>
      <c r="C67" s="113">
        <v>10.942238521757529</v>
      </c>
      <c r="D67" s="235">
        <v>3103</v>
      </c>
      <c r="E67" s="236">
        <v>3215</v>
      </c>
      <c r="F67" s="236">
        <v>3311</v>
      </c>
      <c r="G67" s="236">
        <v>3040</v>
      </c>
      <c r="H67" s="140">
        <v>3107</v>
      </c>
      <c r="I67" s="115">
        <v>-4</v>
      </c>
      <c r="J67" s="116">
        <v>-0.12874155133569359</v>
      </c>
    </row>
    <row r="68" spans="1:12" s="110" customFormat="1" ht="12" customHeight="1" x14ac:dyDescent="0.2">
      <c r="A68" s="118"/>
      <c r="B68" s="121" t="s">
        <v>109</v>
      </c>
      <c r="C68" s="113">
        <v>64.429790535298679</v>
      </c>
      <c r="D68" s="235">
        <v>18271</v>
      </c>
      <c r="E68" s="236">
        <v>18264</v>
      </c>
      <c r="F68" s="236">
        <v>18517</v>
      </c>
      <c r="G68" s="236">
        <v>18500</v>
      </c>
      <c r="H68" s="140">
        <v>18449</v>
      </c>
      <c r="I68" s="115">
        <v>-178</v>
      </c>
      <c r="J68" s="116">
        <v>-0.96482194156864876</v>
      </c>
    </row>
    <row r="69" spans="1:12" s="110" customFormat="1" ht="12" customHeight="1" x14ac:dyDescent="0.2">
      <c r="A69" s="118"/>
      <c r="B69" s="121" t="s">
        <v>110</v>
      </c>
      <c r="C69" s="113">
        <v>23.651174271810422</v>
      </c>
      <c r="D69" s="235">
        <v>6707</v>
      </c>
      <c r="E69" s="236">
        <v>6639</v>
      </c>
      <c r="F69" s="236">
        <v>6661</v>
      </c>
      <c r="G69" s="236">
        <v>6537</v>
      </c>
      <c r="H69" s="140">
        <v>6379</v>
      </c>
      <c r="I69" s="115">
        <v>328</v>
      </c>
      <c r="J69" s="116">
        <v>5.1418717667345977</v>
      </c>
    </row>
    <row r="70" spans="1:12" s="110" customFormat="1" ht="12" customHeight="1" x14ac:dyDescent="0.2">
      <c r="A70" s="120"/>
      <c r="B70" s="121" t="s">
        <v>111</v>
      </c>
      <c r="C70" s="113">
        <v>0.97679667113336621</v>
      </c>
      <c r="D70" s="235">
        <v>277</v>
      </c>
      <c r="E70" s="236">
        <v>277</v>
      </c>
      <c r="F70" s="236">
        <v>262</v>
      </c>
      <c r="G70" s="236">
        <v>259</v>
      </c>
      <c r="H70" s="140">
        <v>245</v>
      </c>
      <c r="I70" s="115">
        <v>32</v>
      </c>
      <c r="J70" s="116">
        <v>13.061224489795919</v>
      </c>
    </row>
    <row r="71" spans="1:12" s="110" customFormat="1" ht="12" customHeight="1" x14ac:dyDescent="0.2">
      <c r="A71" s="120"/>
      <c r="B71" s="121" t="s">
        <v>112</v>
      </c>
      <c r="C71" s="113">
        <v>0.24684392411312506</v>
      </c>
      <c r="D71" s="235">
        <v>70</v>
      </c>
      <c r="E71" s="236">
        <v>66</v>
      </c>
      <c r="F71" s="236">
        <v>68</v>
      </c>
      <c r="G71" s="236">
        <v>66</v>
      </c>
      <c r="H71" s="140">
        <v>64</v>
      </c>
      <c r="I71" s="115">
        <v>6</v>
      </c>
      <c r="J71" s="116">
        <v>9.375</v>
      </c>
    </row>
    <row r="72" spans="1:12" s="110" customFormat="1" ht="12" customHeight="1" x14ac:dyDescent="0.2">
      <c r="A72" s="118" t="s">
        <v>113</v>
      </c>
      <c r="B72" s="119" t="s">
        <v>181</v>
      </c>
      <c r="C72" s="113">
        <v>73.242118626137241</v>
      </c>
      <c r="D72" s="235">
        <v>20770</v>
      </c>
      <c r="E72" s="236">
        <v>20839</v>
      </c>
      <c r="F72" s="236">
        <v>21229</v>
      </c>
      <c r="G72" s="236">
        <v>20856</v>
      </c>
      <c r="H72" s="140">
        <v>20800</v>
      </c>
      <c r="I72" s="115">
        <v>-30</v>
      </c>
      <c r="J72" s="116">
        <v>-0.14423076923076922</v>
      </c>
    </row>
    <row r="73" spans="1:12" s="110" customFormat="1" ht="12" customHeight="1" x14ac:dyDescent="0.2">
      <c r="A73" s="118"/>
      <c r="B73" s="119" t="s">
        <v>182</v>
      </c>
      <c r="C73" s="113">
        <v>26.757881373862755</v>
      </c>
      <c r="D73" s="115">
        <v>7588</v>
      </c>
      <c r="E73" s="114">
        <v>7556</v>
      </c>
      <c r="F73" s="114">
        <v>7522</v>
      </c>
      <c r="G73" s="114">
        <v>7480</v>
      </c>
      <c r="H73" s="140">
        <v>7380</v>
      </c>
      <c r="I73" s="115">
        <v>208</v>
      </c>
      <c r="J73" s="116">
        <v>2.8184281842818426</v>
      </c>
    </row>
    <row r="74" spans="1:12" s="110" customFormat="1" ht="12" customHeight="1" x14ac:dyDescent="0.2">
      <c r="A74" s="118" t="s">
        <v>113</v>
      </c>
      <c r="B74" s="119" t="s">
        <v>116</v>
      </c>
      <c r="C74" s="113">
        <v>93.130686226109034</v>
      </c>
      <c r="D74" s="115">
        <v>26410</v>
      </c>
      <c r="E74" s="114">
        <v>26493</v>
      </c>
      <c r="F74" s="114">
        <v>26825</v>
      </c>
      <c r="G74" s="114">
        <v>26437</v>
      </c>
      <c r="H74" s="140">
        <v>26364</v>
      </c>
      <c r="I74" s="115">
        <v>46</v>
      </c>
      <c r="J74" s="116">
        <v>0.17448035199514489</v>
      </c>
    </row>
    <row r="75" spans="1:12" s="110" customFormat="1" ht="12" customHeight="1" x14ac:dyDescent="0.2">
      <c r="A75" s="142"/>
      <c r="B75" s="124" t="s">
        <v>117</v>
      </c>
      <c r="C75" s="125">
        <v>6.8587347485718313</v>
      </c>
      <c r="D75" s="143">
        <v>1945</v>
      </c>
      <c r="E75" s="144">
        <v>1899</v>
      </c>
      <c r="F75" s="144">
        <v>1924</v>
      </c>
      <c r="G75" s="144">
        <v>1895</v>
      </c>
      <c r="H75" s="145">
        <v>1814</v>
      </c>
      <c r="I75" s="143">
        <v>131</v>
      </c>
      <c r="J75" s="146">
        <v>7.221609702315325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29728</v>
      </c>
      <c r="G11" s="114">
        <v>29864</v>
      </c>
      <c r="H11" s="114">
        <v>30364</v>
      </c>
      <c r="I11" s="114">
        <v>29761</v>
      </c>
      <c r="J11" s="140">
        <v>29510</v>
      </c>
      <c r="K11" s="114">
        <v>218</v>
      </c>
      <c r="L11" s="116">
        <v>0.73873263300576075</v>
      </c>
    </row>
    <row r="12" spans="1:17" s="110" customFormat="1" ht="24.95" customHeight="1" x14ac:dyDescent="0.2">
      <c r="A12" s="604" t="s">
        <v>185</v>
      </c>
      <c r="B12" s="605"/>
      <c r="C12" s="605"/>
      <c r="D12" s="606"/>
      <c r="E12" s="113">
        <v>52.842438105489776</v>
      </c>
      <c r="F12" s="115">
        <v>15709</v>
      </c>
      <c r="G12" s="114">
        <v>15811</v>
      </c>
      <c r="H12" s="114">
        <v>16223</v>
      </c>
      <c r="I12" s="114">
        <v>15808</v>
      </c>
      <c r="J12" s="140">
        <v>15641</v>
      </c>
      <c r="K12" s="114">
        <v>68</v>
      </c>
      <c r="L12" s="116">
        <v>0.43475481107346076</v>
      </c>
    </row>
    <row r="13" spans="1:17" s="110" customFormat="1" ht="15" customHeight="1" x14ac:dyDescent="0.2">
      <c r="A13" s="120"/>
      <c r="B13" s="612" t="s">
        <v>107</v>
      </c>
      <c r="C13" s="612"/>
      <c r="E13" s="113">
        <v>47.157561894510224</v>
      </c>
      <c r="F13" s="115">
        <v>14019</v>
      </c>
      <c r="G13" s="114">
        <v>14053</v>
      </c>
      <c r="H13" s="114">
        <v>14141</v>
      </c>
      <c r="I13" s="114">
        <v>13953</v>
      </c>
      <c r="J13" s="140">
        <v>13869</v>
      </c>
      <c r="K13" s="114">
        <v>150</v>
      </c>
      <c r="L13" s="116">
        <v>1.0815487778498811</v>
      </c>
    </row>
    <row r="14" spans="1:17" s="110" customFormat="1" ht="24.95" customHeight="1" x14ac:dyDescent="0.2">
      <c r="A14" s="604" t="s">
        <v>186</v>
      </c>
      <c r="B14" s="605"/>
      <c r="C14" s="605"/>
      <c r="D14" s="606"/>
      <c r="E14" s="113">
        <v>10.474973089343379</v>
      </c>
      <c r="F14" s="115">
        <v>3114</v>
      </c>
      <c r="G14" s="114">
        <v>3261</v>
      </c>
      <c r="H14" s="114">
        <v>3385</v>
      </c>
      <c r="I14" s="114">
        <v>3089</v>
      </c>
      <c r="J14" s="140">
        <v>3169</v>
      </c>
      <c r="K14" s="114">
        <v>-55</v>
      </c>
      <c r="L14" s="116">
        <v>-1.7355632691700853</v>
      </c>
    </row>
    <row r="15" spans="1:17" s="110" customFormat="1" ht="15" customHeight="1" x14ac:dyDescent="0.2">
      <c r="A15" s="120"/>
      <c r="B15" s="119"/>
      <c r="C15" s="258" t="s">
        <v>106</v>
      </c>
      <c r="E15" s="113">
        <v>57.129094412331405</v>
      </c>
      <c r="F15" s="115">
        <v>1779</v>
      </c>
      <c r="G15" s="114">
        <v>1870</v>
      </c>
      <c r="H15" s="114">
        <v>1963</v>
      </c>
      <c r="I15" s="114">
        <v>1764</v>
      </c>
      <c r="J15" s="140">
        <v>1805</v>
      </c>
      <c r="K15" s="114">
        <v>-26</v>
      </c>
      <c r="L15" s="116">
        <v>-1.4404432132963989</v>
      </c>
    </row>
    <row r="16" spans="1:17" s="110" customFormat="1" ht="15" customHeight="1" x14ac:dyDescent="0.2">
      <c r="A16" s="120"/>
      <c r="B16" s="119"/>
      <c r="C16" s="258" t="s">
        <v>107</v>
      </c>
      <c r="E16" s="113">
        <v>42.870905587668595</v>
      </c>
      <c r="F16" s="115">
        <v>1335</v>
      </c>
      <c r="G16" s="114">
        <v>1391</v>
      </c>
      <c r="H16" s="114">
        <v>1422</v>
      </c>
      <c r="I16" s="114">
        <v>1325</v>
      </c>
      <c r="J16" s="140">
        <v>1364</v>
      </c>
      <c r="K16" s="114">
        <v>-29</v>
      </c>
      <c r="L16" s="116">
        <v>-2.1260997067448679</v>
      </c>
    </row>
    <row r="17" spans="1:12" s="110" customFormat="1" ht="15" customHeight="1" x14ac:dyDescent="0.2">
      <c r="A17" s="120"/>
      <c r="B17" s="121" t="s">
        <v>109</v>
      </c>
      <c r="C17" s="258"/>
      <c r="E17" s="113">
        <v>65.651910656620018</v>
      </c>
      <c r="F17" s="115">
        <v>19517</v>
      </c>
      <c r="G17" s="114">
        <v>19547</v>
      </c>
      <c r="H17" s="114">
        <v>19878</v>
      </c>
      <c r="I17" s="114">
        <v>19778</v>
      </c>
      <c r="J17" s="140">
        <v>19620</v>
      </c>
      <c r="K17" s="114">
        <v>-103</v>
      </c>
      <c r="L17" s="116">
        <v>-0.52497451580020382</v>
      </c>
    </row>
    <row r="18" spans="1:12" s="110" customFormat="1" ht="15" customHeight="1" x14ac:dyDescent="0.2">
      <c r="A18" s="120"/>
      <c r="B18" s="119"/>
      <c r="C18" s="258" t="s">
        <v>106</v>
      </c>
      <c r="E18" s="113">
        <v>52.426090075318953</v>
      </c>
      <c r="F18" s="115">
        <v>10232</v>
      </c>
      <c r="G18" s="114">
        <v>10281</v>
      </c>
      <c r="H18" s="114">
        <v>10548</v>
      </c>
      <c r="I18" s="114">
        <v>10426</v>
      </c>
      <c r="J18" s="140">
        <v>10297</v>
      </c>
      <c r="K18" s="114">
        <v>-65</v>
      </c>
      <c r="L18" s="116">
        <v>-0.63125182091871423</v>
      </c>
    </row>
    <row r="19" spans="1:12" s="110" customFormat="1" ht="15" customHeight="1" x14ac:dyDescent="0.2">
      <c r="A19" s="120"/>
      <c r="B19" s="119"/>
      <c r="C19" s="258" t="s">
        <v>107</v>
      </c>
      <c r="E19" s="113">
        <v>47.573909924681047</v>
      </c>
      <c r="F19" s="115">
        <v>9285</v>
      </c>
      <c r="G19" s="114">
        <v>9266</v>
      </c>
      <c r="H19" s="114">
        <v>9330</v>
      </c>
      <c r="I19" s="114">
        <v>9352</v>
      </c>
      <c r="J19" s="140">
        <v>9323</v>
      </c>
      <c r="K19" s="114">
        <v>-38</v>
      </c>
      <c r="L19" s="116">
        <v>-0.40759412206371337</v>
      </c>
    </row>
    <row r="20" spans="1:12" s="110" customFormat="1" ht="15" customHeight="1" x14ac:dyDescent="0.2">
      <c r="A20" s="120"/>
      <c r="B20" s="121" t="s">
        <v>110</v>
      </c>
      <c r="C20" s="258"/>
      <c r="E20" s="113">
        <v>22.985064585575888</v>
      </c>
      <c r="F20" s="115">
        <v>6833</v>
      </c>
      <c r="G20" s="114">
        <v>6790</v>
      </c>
      <c r="H20" s="114">
        <v>6854</v>
      </c>
      <c r="I20" s="114">
        <v>6651</v>
      </c>
      <c r="J20" s="140">
        <v>6492</v>
      </c>
      <c r="K20" s="114">
        <v>341</v>
      </c>
      <c r="L20" s="116">
        <v>5.2526186075169443</v>
      </c>
    </row>
    <row r="21" spans="1:12" s="110" customFormat="1" ht="15" customHeight="1" x14ac:dyDescent="0.2">
      <c r="A21" s="120"/>
      <c r="B21" s="119"/>
      <c r="C21" s="258" t="s">
        <v>106</v>
      </c>
      <c r="E21" s="113">
        <v>51.822040099517046</v>
      </c>
      <c r="F21" s="115">
        <v>3541</v>
      </c>
      <c r="G21" s="114">
        <v>3497</v>
      </c>
      <c r="H21" s="114">
        <v>3562</v>
      </c>
      <c r="I21" s="114">
        <v>3467</v>
      </c>
      <c r="J21" s="140">
        <v>3398</v>
      </c>
      <c r="K21" s="114">
        <v>143</v>
      </c>
      <c r="L21" s="116">
        <v>4.2083578575632723</v>
      </c>
    </row>
    <row r="22" spans="1:12" s="110" customFormat="1" ht="15" customHeight="1" x14ac:dyDescent="0.2">
      <c r="A22" s="120"/>
      <c r="B22" s="119"/>
      <c r="C22" s="258" t="s">
        <v>107</v>
      </c>
      <c r="E22" s="113">
        <v>48.177959900482954</v>
      </c>
      <c r="F22" s="115">
        <v>3292</v>
      </c>
      <c r="G22" s="114">
        <v>3293</v>
      </c>
      <c r="H22" s="114">
        <v>3292</v>
      </c>
      <c r="I22" s="114">
        <v>3184</v>
      </c>
      <c r="J22" s="140">
        <v>3094</v>
      </c>
      <c r="K22" s="114">
        <v>198</v>
      </c>
      <c r="L22" s="116">
        <v>6.3994828700711057</v>
      </c>
    </row>
    <row r="23" spans="1:12" s="110" customFormat="1" ht="15" customHeight="1" x14ac:dyDescent="0.2">
      <c r="A23" s="120"/>
      <c r="B23" s="121" t="s">
        <v>111</v>
      </c>
      <c r="C23" s="258"/>
      <c r="E23" s="113">
        <v>0.88805166846071049</v>
      </c>
      <c r="F23" s="115">
        <v>264</v>
      </c>
      <c r="G23" s="114">
        <v>266</v>
      </c>
      <c r="H23" s="114">
        <v>247</v>
      </c>
      <c r="I23" s="114">
        <v>243</v>
      </c>
      <c r="J23" s="140">
        <v>229</v>
      </c>
      <c r="K23" s="114">
        <v>35</v>
      </c>
      <c r="L23" s="116">
        <v>15.283842794759826</v>
      </c>
    </row>
    <row r="24" spans="1:12" s="110" customFormat="1" ht="15" customHeight="1" x14ac:dyDescent="0.2">
      <c r="A24" s="120"/>
      <c r="B24" s="119"/>
      <c r="C24" s="258" t="s">
        <v>106</v>
      </c>
      <c r="E24" s="113">
        <v>59.469696969696969</v>
      </c>
      <c r="F24" s="115">
        <v>157</v>
      </c>
      <c r="G24" s="114">
        <v>163</v>
      </c>
      <c r="H24" s="114">
        <v>150</v>
      </c>
      <c r="I24" s="114">
        <v>151</v>
      </c>
      <c r="J24" s="140">
        <v>141</v>
      </c>
      <c r="K24" s="114">
        <v>16</v>
      </c>
      <c r="L24" s="116">
        <v>11.347517730496454</v>
      </c>
    </row>
    <row r="25" spans="1:12" s="110" customFormat="1" ht="15" customHeight="1" x14ac:dyDescent="0.2">
      <c r="A25" s="120"/>
      <c r="B25" s="119"/>
      <c r="C25" s="258" t="s">
        <v>107</v>
      </c>
      <c r="E25" s="113">
        <v>40.530303030303031</v>
      </c>
      <c r="F25" s="115">
        <v>107</v>
      </c>
      <c r="G25" s="114">
        <v>103</v>
      </c>
      <c r="H25" s="114">
        <v>97</v>
      </c>
      <c r="I25" s="114">
        <v>92</v>
      </c>
      <c r="J25" s="140">
        <v>88</v>
      </c>
      <c r="K25" s="114">
        <v>19</v>
      </c>
      <c r="L25" s="116">
        <v>21.59090909090909</v>
      </c>
    </row>
    <row r="26" spans="1:12" s="110" customFormat="1" ht="15" customHeight="1" x14ac:dyDescent="0.2">
      <c r="A26" s="120"/>
      <c r="C26" s="121" t="s">
        <v>187</v>
      </c>
      <c r="D26" s="110" t="s">
        <v>188</v>
      </c>
      <c r="E26" s="113">
        <v>0.25228740581270181</v>
      </c>
      <c r="F26" s="115">
        <v>75</v>
      </c>
      <c r="G26" s="114">
        <v>73</v>
      </c>
      <c r="H26" s="114">
        <v>69</v>
      </c>
      <c r="I26" s="114">
        <v>68</v>
      </c>
      <c r="J26" s="140">
        <v>64</v>
      </c>
      <c r="K26" s="114">
        <v>11</v>
      </c>
      <c r="L26" s="116">
        <v>17.1875</v>
      </c>
    </row>
    <row r="27" spans="1:12" s="110" customFormat="1" ht="15" customHeight="1" x14ac:dyDescent="0.2">
      <c r="A27" s="120"/>
      <c r="B27" s="119"/>
      <c r="D27" s="259" t="s">
        <v>106</v>
      </c>
      <c r="E27" s="113">
        <v>56</v>
      </c>
      <c r="F27" s="115">
        <v>42</v>
      </c>
      <c r="G27" s="114">
        <v>47</v>
      </c>
      <c r="H27" s="114">
        <v>47</v>
      </c>
      <c r="I27" s="114">
        <v>46</v>
      </c>
      <c r="J27" s="140">
        <v>39</v>
      </c>
      <c r="K27" s="114">
        <v>3</v>
      </c>
      <c r="L27" s="116">
        <v>7.6923076923076925</v>
      </c>
    </row>
    <row r="28" spans="1:12" s="110" customFormat="1" ht="15" customHeight="1" x14ac:dyDescent="0.2">
      <c r="A28" s="120"/>
      <c r="B28" s="119"/>
      <c r="D28" s="259" t="s">
        <v>107</v>
      </c>
      <c r="E28" s="113">
        <v>44</v>
      </c>
      <c r="F28" s="115">
        <v>33</v>
      </c>
      <c r="G28" s="114">
        <v>26</v>
      </c>
      <c r="H28" s="114">
        <v>22</v>
      </c>
      <c r="I28" s="114">
        <v>22</v>
      </c>
      <c r="J28" s="140">
        <v>25</v>
      </c>
      <c r="K28" s="114">
        <v>8</v>
      </c>
      <c r="L28" s="116">
        <v>32</v>
      </c>
    </row>
    <row r="29" spans="1:12" s="110" customFormat="1" ht="24.95" customHeight="1" x14ac:dyDescent="0.2">
      <c r="A29" s="604" t="s">
        <v>189</v>
      </c>
      <c r="B29" s="605"/>
      <c r="C29" s="605"/>
      <c r="D29" s="606"/>
      <c r="E29" s="113">
        <v>89.521663078579124</v>
      </c>
      <c r="F29" s="115">
        <v>26613</v>
      </c>
      <c r="G29" s="114">
        <v>26763</v>
      </c>
      <c r="H29" s="114">
        <v>27173</v>
      </c>
      <c r="I29" s="114">
        <v>26620</v>
      </c>
      <c r="J29" s="140">
        <v>26509</v>
      </c>
      <c r="K29" s="114">
        <v>104</v>
      </c>
      <c r="L29" s="116">
        <v>0.39231958957335245</v>
      </c>
    </row>
    <row r="30" spans="1:12" s="110" customFormat="1" ht="15" customHeight="1" x14ac:dyDescent="0.2">
      <c r="A30" s="120"/>
      <c r="B30" s="119"/>
      <c r="C30" s="258" t="s">
        <v>106</v>
      </c>
      <c r="E30" s="113">
        <v>51.647690978093415</v>
      </c>
      <c r="F30" s="115">
        <v>13745</v>
      </c>
      <c r="G30" s="114">
        <v>13841</v>
      </c>
      <c r="H30" s="114">
        <v>14177</v>
      </c>
      <c r="I30" s="114">
        <v>13802</v>
      </c>
      <c r="J30" s="140">
        <v>13733</v>
      </c>
      <c r="K30" s="114">
        <v>12</v>
      </c>
      <c r="L30" s="116">
        <v>8.7380761668972545E-2</v>
      </c>
    </row>
    <row r="31" spans="1:12" s="110" customFormat="1" ht="15" customHeight="1" x14ac:dyDescent="0.2">
      <c r="A31" s="120"/>
      <c r="B31" s="119"/>
      <c r="C31" s="258" t="s">
        <v>107</v>
      </c>
      <c r="E31" s="113">
        <v>48.352309021906585</v>
      </c>
      <c r="F31" s="115">
        <v>12868</v>
      </c>
      <c r="G31" s="114">
        <v>12922</v>
      </c>
      <c r="H31" s="114">
        <v>12996</v>
      </c>
      <c r="I31" s="114">
        <v>12818</v>
      </c>
      <c r="J31" s="140">
        <v>12776</v>
      </c>
      <c r="K31" s="114">
        <v>92</v>
      </c>
      <c r="L31" s="116">
        <v>0.72010018785222296</v>
      </c>
    </row>
    <row r="32" spans="1:12" s="110" customFormat="1" ht="15" customHeight="1" x14ac:dyDescent="0.2">
      <c r="A32" s="120"/>
      <c r="B32" s="119" t="s">
        <v>117</v>
      </c>
      <c r="C32" s="258"/>
      <c r="E32" s="113">
        <v>10.464881593110873</v>
      </c>
      <c r="F32" s="115">
        <v>3111</v>
      </c>
      <c r="G32" s="114">
        <v>3097</v>
      </c>
      <c r="H32" s="114">
        <v>3190</v>
      </c>
      <c r="I32" s="114">
        <v>3138</v>
      </c>
      <c r="J32" s="140">
        <v>3000</v>
      </c>
      <c r="K32" s="114">
        <v>111</v>
      </c>
      <c r="L32" s="116">
        <v>3.7</v>
      </c>
    </row>
    <row r="33" spans="1:12" s="110" customFormat="1" ht="15" customHeight="1" x14ac:dyDescent="0.2">
      <c r="A33" s="120"/>
      <c r="B33" s="119"/>
      <c r="C33" s="258" t="s">
        <v>106</v>
      </c>
      <c r="E33" s="113">
        <v>63.034394085503052</v>
      </c>
      <c r="F33" s="115">
        <v>1961</v>
      </c>
      <c r="G33" s="114">
        <v>1967</v>
      </c>
      <c r="H33" s="114">
        <v>2046</v>
      </c>
      <c r="I33" s="114">
        <v>2004</v>
      </c>
      <c r="J33" s="140">
        <v>1908</v>
      </c>
      <c r="K33" s="114">
        <v>53</v>
      </c>
      <c r="L33" s="116">
        <v>2.7777777777777777</v>
      </c>
    </row>
    <row r="34" spans="1:12" s="110" customFormat="1" ht="15" customHeight="1" x14ac:dyDescent="0.2">
      <c r="A34" s="120"/>
      <c r="B34" s="119"/>
      <c r="C34" s="258" t="s">
        <v>107</v>
      </c>
      <c r="E34" s="113">
        <v>36.965605914496948</v>
      </c>
      <c r="F34" s="115">
        <v>1150</v>
      </c>
      <c r="G34" s="114">
        <v>1130</v>
      </c>
      <c r="H34" s="114">
        <v>1144</v>
      </c>
      <c r="I34" s="114">
        <v>1134</v>
      </c>
      <c r="J34" s="140">
        <v>1092</v>
      </c>
      <c r="K34" s="114">
        <v>58</v>
      </c>
      <c r="L34" s="116">
        <v>5.3113553113553111</v>
      </c>
    </row>
    <row r="35" spans="1:12" s="110" customFormat="1" ht="24.95" customHeight="1" x14ac:dyDescent="0.2">
      <c r="A35" s="604" t="s">
        <v>190</v>
      </c>
      <c r="B35" s="605"/>
      <c r="C35" s="605"/>
      <c r="D35" s="606"/>
      <c r="E35" s="113">
        <v>73.452637244348765</v>
      </c>
      <c r="F35" s="115">
        <v>21836</v>
      </c>
      <c r="G35" s="114">
        <v>22009</v>
      </c>
      <c r="H35" s="114">
        <v>22522</v>
      </c>
      <c r="I35" s="114">
        <v>21994</v>
      </c>
      <c r="J35" s="140">
        <v>21861</v>
      </c>
      <c r="K35" s="114">
        <v>-25</v>
      </c>
      <c r="L35" s="116">
        <v>-0.11435890398426421</v>
      </c>
    </row>
    <row r="36" spans="1:12" s="110" customFormat="1" ht="15" customHeight="1" x14ac:dyDescent="0.2">
      <c r="A36" s="120"/>
      <c r="B36" s="119"/>
      <c r="C36" s="258" t="s">
        <v>106</v>
      </c>
      <c r="E36" s="113">
        <v>67.342919948708555</v>
      </c>
      <c r="F36" s="115">
        <v>14705</v>
      </c>
      <c r="G36" s="114">
        <v>14813</v>
      </c>
      <c r="H36" s="114">
        <v>15224</v>
      </c>
      <c r="I36" s="114">
        <v>14804</v>
      </c>
      <c r="J36" s="140">
        <v>14670</v>
      </c>
      <c r="K36" s="114">
        <v>35</v>
      </c>
      <c r="L36" s="116">
        <v>0.23858214042263123</v>
      </c>
    </row>
    <row r="37" spans="1:12" s="110" customFormat="1" ht="15" customHeight="1" x14ac:dyDescent="0.2">
      <c r="A37" s="120"/>
      <c r="B37" s="119"/>
      <c r="C37" s="258" t="s">
        <v>107</v>
      </c>
      <c r="E37" s="113">
        <v>32.657080051291445</v>
      </c>
      <c r="F37" s="115">
        <v>7131</v>
      </c>
      <c r="G37" s="114">
        <v>7196</v>
      </c>
      <c r="H37" s="114">
        <v>7298</v>
      </c>
      <c r="I37" s="114">
        <v>7190</v>
      </c>
      <c r="J37" s="140">
        <v>7191</v>
      </c>
      <c r="K37" s="114">
        <v>-60</v>
      </c>
      <c r="L37" s="116">
        <v>-0.83437630371297455</v>
      </c>
    </row>
    <row r="38" spans="1:12" s="110" customFormat="1" ht="15" customHeight="1" x14ac:dyDescent="0.2">
      <c r="A38" s="120"/>
      <c r="B38" s="119" t="s">
        <v>182</v>
      </c>
      <c r="C38" s="258"/>
      <c r="E38" s="113">
        <v>26.547362755651239</v>
      </c>
      <c r="F38" s="115">
        <v>7892</v>
      </c>
      <c r="G38" s="114">
        <v>7855</v>
      </c>
      <c r="H38" s="114">
        <v>7842</v>
      </c>
      <c r="I38" s="114">
        <v>7767</v>
      </c>
      <c r="J38" s="140">
        <v>7649</v>
      </c>
      <c r="K38" s="114">
        <v>243</v>
      </c>
      <c r="L38" s="116">
        <v>3.1768858674336515</v>
      </c>
    </row>
    <row r="39" spans="1:12" s="110" customFormat="1" ht="15" customHeight="1" x14ac:dyDescent="0.2">
      <c r="A39" s="120"/>
      <c r="B39" s="119"/>
      <c r="C39" s="258" t="s">
        <v>106</v>
      </c>
      <c r="E39" s="113">
        <v>12.721743537759757</v>
      </c>
      <c r="F39" s="115">
        <v>1004</v>
      </c>
      <c r="G39" s="114">
        <v>998</v>
      </c>
      <c r="H39" s="114">
        <v>999</v>
      </c>
      <c r="I39" s="114">
        <v>1004</v>
      </c>
      <c r="J39" s="140">
        <v>971</v>
      </c>
      <c r="K39" s="114">
        <v>33</v>
      </c>
      <c r="L39" s="116">
        <v>3.3985581874356332</v>
      </c>
    </row>
    <row r="40" spans="1:12" s="110" customFormat="1" ht="15" customHeight="1" x14ac:dyDescent="0.2">
      <c r="A40" s="120"/>
      <c r="B40" s="119"/>
      <c r="C40" s="258" t="s">
        <v>107</v>
      </c>
      <c r="E40" s="113">
        <v>87.27825646224025</v>
      </c>
      <c r="F40" s="115">
        <v>6888</v>
      </c>
      <c r="G40" s="114">
        <v>6857</v>
      </c>
      <c r="H40" s="114">
        <v>6843</v>
      </c>
      <c r="I40" s="114">
        <v>6763</v>
      </c>
      <c r="J40" s="140">
        <v>6678</v>
      </c>
      <c r="K40" s="114">
        <v>210</v>
      </c>
      <c r="L40" s="116">
        <v>3.1446540880503147</v>
      </c>
    </row>
    <row r="41" spans="1:12" s="110" customFormat="1" ht="24.75" customHeight="1" x14ac:dyDescent="0.2">
      <c r="A41" s="604" t="s">
        <v>518</v>
      </c>
      <c r="B41" s="605"/>
      <c r="C41" s="605"/>
      <c r="D41" s="606"/>
      <c r="E41" s="113">
        <v>4.9448331539289558</v>
      </c>
      <c r="F41" s="115">
        <v>1470</v>
      </c>
      <c r="G41" s="114">
        <v>1673</v>
      </c>
      <c r="H41" s="114">
        <v>1674</v>
      </c>
      <c r="I41" s="114">
        <v>1457</v>
      </c>
      <c r="J41" s="140">
        <v>1489</v>
      </c>
      <c r="K41" s="114">
        <v>-19</v>
      </c>
      <c r="L41" s="116">
        <v>-1.2760241773002015</v>
      </c>
    </row>
    <row r="42" spans="1:12" s="110" customFormat="1" ht="15" customHeight="1" x14ac:dyDescent="0.2">
      <c r="A42" s="120"/>
      <c r="B42" s="119"/>
      <c r="C42" s="258" t="s">
        <v>106</v>
      </c>
      <c r="E42" s="113">
        <v>58.911564625850339</v>
      </c>
      <c r="F42" s="115">
        <v>866</v>
      </c>
      <c r="G42" s="114">
        <v>1023</v>
      </c>
      <c r="H42" s="114">
        <v>1023</v>
      </c>
      <c r="I42" s="114">
        <v>865</v>
      </c>
      <c r="J42" s="140">
        <v>883</v>
      </c>
      <c r="K42" s="114">
        <v>-17</v>
      </c>
      <c r="L42" s="116">
        <v>-1.9252548131370328</v>
      </c>
    </row>
    <row r="43" spans="1:12" s="110" customFormat="1" ht="15" customHeight="1" x14ac:dyDescent="0.2">
      <c r="A43" s="123"/>
      <c r="B43" s="124"/>
      <c r="C43" s="260" t="s">
        <v>107</v>
      </c>
      <c r="D43" s="261"/>
      <c r="E43" s="125">
        <v>41.088435374149661</v>
      </c>
      <c r="F43" s="143">
        <v>604</v>
      </c>
      <c r="G43" s="144">
        <v>650</v>
      </c>
      <c r="H43" s="144">
        <v>651</v>
      </c>
      <c r="I43" s="144">
        <v>592</v>
      </c>
      <c r="J43" s="145">
        <v>606</v>
      </c>
      <c r="K43" s="144">
        <v>-2</v>
      </c>
      <c r="L43" s="146">
        <v>-0.33003300330033003</v>
      </c>
    </row>
    <row r="44" spans="1:12" s="110" customFormat="1" ht="45.75" customHeight="1" x14ac:dyDescent="0.2">
      <c r="A44" s="604" t="s">
        <v>191</v>
      </c>
      <c r="B44" s="605"/>
      <c r="C44" s="605"/>
      <c r="D44" s="606"/>
      <c r="E44" s="113">
        <v>0.71986006458557594</v>
      </c>
      <c r="F44" s="115">
        <v>214</v>
      </c>
      <c r="G44" s="114">
        <v>209</v>
      </c>
      <c r="H44" s="114">
        <v>211</v>
      </c>
      <c r="I44" s="114">
        <v>205</v>
      </c>
      <c r="J44" s="140">
        <v>209</v>
      </c>
      <c r="K44" s="114">
        <v>5</v>
      </c>
      <c r="L44" s="116">
        <v>2.3923444976076556</v>
      </c>
    </row>
    <row r="45" spans="1:12" s="110" customFormat="1" ht="15" customHeight="1" x14ac:dyDescent="0.2">
      <c r="A45" s="120"/>
      <c r="B45" s="119"/>
      <c r="C45" s="258" t="s">
        <v>106</v>
      </c>
      <c r="E45" s="113">
        <v>58.878504672897193</v>
      </c>
      <c r="F45" s="115">
        <v>126</v>
      </c>
      <c r="G45" s="114">
        <v>124</v>
      </c>
      <c r="H45" s="114">
        <v>125</v>
      </c>
      <c r="I45" s="114">
        <v>125</v>
      </c>
      <c r="J45" s="140">
        <v>127</v>
      </c>
      <c r="K45" s="114">
        <v>-1</v>
      </c>
      <c r="L45" s="116">
        <v>-0.78740157480314965</v>
      </c>
    </row>
    <row r="46" spans="1:12" s="110" customFormat="1" ht="15" customHeight="1" x14ac:dyDescent="0.2">
      <c r="A46" s="123"/>
      <c r="B46" s="124"/>
      <c r="C46" s="260" t="s">
        <v>107</v>
      </c>
      <c r="D46" s="261"/>
      <c r="E46" s="125">
        <v>41.121495327102807</v>
      </c>
      <c r="F46" s="143">
        <v>88</v>
      </c>
      <c r="G46" s="144">
        <v>85</v>
      </c>
      <c r="H46" s="144">
        <v>86</v>
      </c>
      <c r="I46" s="144">
        <v>80</v>
      </c>
      <c r="J46" s="145">
        <v>82</v>
      </c>
      <c r="K46" s="144">
        <v>6</v>
      </c>
      <c r="L46" s="146">
        <v>7.3170731707317076</v>
      </c>
    </row>
    <row r="47" spans="1:12" s="110" customFormat="1" ht="39" customHeight="1" x14ac:dyDescent="0.2">
      <c r="A47" s="604" t="s">
        <v>519</v>
      </c>
      <c r="B47" s="607"/>
      <c r="C47" s="607"/>
      <c r="D47" s="608"/>
      <c r="E47" s="113">
        <v>0.12109795479009688</v>
      </c>
      <c r="F47" s="115">
        <v>36</v>
      </c>
      <c r="G47" s="114">
        <v>38</v>
      </c>
      <c r="H47" s="114">
        <v>36</v>
      </c>
      <c r="I47" s="114">
        <v>30</v>
      </c>
      <c r="J47" s="140">
        <v>33</v>
      </c>
      <c r="K47" s="114">
        <v>3</v>
      </c>
      <c r="L47" s="116">
        <v>9.0909090909090917</v>
      </c>
    </row>
    <row r="48" spans="1:12" s="110" customFormat="1" ht="15" customHeight="1" x14ac:dyDescent="0.2">
      <c r="A48" s="120"/>
      <c r="B48" s="119"/>
      <c r="C48" s="258" t="s">
        <v>106</v>
      </c>
      <c r="E48" s="113">
        <v>47.222222222222221</v>
      </c>
      <c r="F48" s="115">
        <v>17</v>
      </c>
      <c r="G48" s="114">
        <v>15</v>
      </c>
      <c r="H48" s="114">
        <v>14</v>
      </c>
      <c r="I48" s="114">
        <v>10</v>
      </c>
      <c r="J48" s="140">
        <v>12</v>
      </c>
      <c r="K48" s="114">
        <v>5</v>
      </c>
      <c r="L48" s="116">
        <v>41.666666666666664</v>
      </c>
    </row>
    <row r="49" spans="1:12" s="110" customFormat="1" ht="15" customHeight="1" x14ac:dyDescent="0.2">
      <c r="A49" s="123"/>
      <c r="B49" s="124"/>
      <c r="C49" s="260" t="s">
        <v>107</v>
      </c>
      <c r="D49" s="261"/>
      <c r="E49" s="125">
        <v>52.777777777777779</v>
      </c>
      <c r="F49" s="143">
        <v>19</v>
      </c>
      <c r="G49" s="144">
        <v>23</v>
      </c>
      <c r="H49" s="144">
        <v>22</v>
      </c>
      <c r="I49" s="144">
        <v>20</v>
      </c>
      <c r="J49" s="145">
        <v>21</v>
      </c>
      <c r="K49" s="144">
        <v>-2</v>
      </c>
      <c r="L49" s="146">
        <v>-9.5238095238095237</v>
      </c>
    </row>
    <row r="50" spans="1:12" s="110" customFormat="1" ht="24.95" customHeight="1" x14ac:dyDescent="0.2">
      <c r="A50" s="609" t="s">
        <v>192</v>
      </c>
      <c r="B50" s="610"/>
      <c r="C50" s="610"/>
      <c r="D50" s="611"/>
      <c r="E50" s="262">
        <v>13.381324004305705</v>
      </c>
      <c r="F50" s="263">
        <v>3978</v>
      </c>
      <c r="G50" s="264">
        <v>4130</v>
      </c>
      <c r="H50" s="264">
        <v>4264</v>
      </c>
      <c r="I50" s="264">
        <v>3959</v>
      </c>
      <c r="J50" s="265">
        <v>4011</v>
      </c>
      <c r="K50" s="263">
        <v>-33</v>
      </c>
      <c r="L50" s="266">
        <v>-0.82273747195213165</v>
      </c>
    </row>
    <row r="51" spans="1:12" s="110" customFormat="1" ht="15" customHeight="1" x14ac:dyDescent="0.2">
      <c r="A51" s="120"/>
      <c r="B51" s="119"/>
      <c r="C51" s="258" t="s">
        <v>106</v>
      </c>
      <c r="E51" s="113">
        <v>52.71493212669683</v>
      </c>
      <c r="F51" s="115">
        <v>2097</v>
      </c>
      <c r="G51" s="114">
        <v>2186</v>
      </c>
      <c r="H51" s="114">
        <v>2287</v>
      </c>
      <c r="I51" s="114">
        <v>2075</v>
      </c>
      <c r="J51" s="140">
        <v>2090</v>
      </c>
      <c r="K51" s="114">
        <v>7</v>
      </c>
      <c r="L51" s="116">
        <v>0.3349282296650718</v>
      </c>
    </row>
    <row r="52" spans="1:12" s="110" customFormat="1" ht="15" customHeight="1" x14ac:dyDescent="0.2">
      <c r="A52" s="120"/>
      <c r="B52" s="119"/>
      <c r="C52" s="258" t="s">
        <v>107</v>
      </c>
      <c r="E52" s="113">
        <v>47.28506787330317</v>
      </c>
      <c r="F52" s="115">
        <v>1881</v>
      </c>
      <c r="G52" s="114">
        <v>1944</v>
      </c>
      <c r="H52" s="114">
        <v>1977</v>
      </c>
      <c r="I52" s="114">
        <v>1884</v>
      </c>
      <c r="J52" s="140">
        <v>1921</v>
      </c>
      <c r="K52" s="114">
        <v>-40</v>
      </c>
      <c r="L52" s="116">
        <v>-2.0822488287350338</v>
      </c>
    </row>
    <row r="53" spans="1:12" s="110" customFormat="1" ht="15" customHeight="1" x14ac:dyDescent="0.2">
      <c r="A53" s="120"/>
      <c r="B53" s="119"/>
      <c r="C53" s="258" t="s">
        <v>187</v>
      </c>
      <c r="D53" s="110" t="s">
        <v>193</v>
      </c>
      <c r="E53" s="113">
        <v>26.068376068376068</v>
      </c>
      <c r="F53" s="115">
        <v>1037</v>
      </c>
      <c r="G53" s="114">
        <v>1192</v>
      </c>
      <c r="H53" s="114">
        <v>1256</v>
      </c>
      <c r="I53" s="114">
        <v>966</v>
      </c>
      <c r="J53" s="140">
        <v>1045</v>
      </c>
      <c r="K53" s="114">
        <v>-8</v>
      </c>
      <c r="L53" s="116">
        <v>-0.76555023923444976</v>
      </c>
    </row>
    <row r="54" spans="1:12" s="110" customFormat="1" ht="15" customHeight="1" x14ac:dyDescent="0.2">
      <c r="A54" s="120"/>
      <c r="B54" s="119"/>
      <c r="D54" s="267" t="s">
        <v>194</v>
      </c>
      <c r="E54" s="113">
        <v>63.162970106075214</v>
      </c>
      <c r="F54" s="115">
        <v>655</v>
      </c>
      <c r="G54" s="114">
        <v>743</v>
      </c>
      <c r="H54" s="114">
        <v>798</v>
      </c>
      <c r="I54" s="114">
        <v>600</v>
      </c>
      <c r="J54" s="140">
        <v>637</v>
      </c>
      <c r="K54" s="114">
        <v>18</v>
      </c>
      <c r="L54" s="116">
        <v>2.8257456828885399</v>
      </c>
    </row>
    <row r="55" spans="1:12" s="110" customFormat="1" ht="15" customHeight="1" x14ac:dyDescent="0.2">
      <c r="A55" s="120"/>
      <c r="B55" s="119"/>
      <c r="D55" s="267" t="s">
        <v>195</v>
      </c>
      <c r="E55" s="113">
        <v>36.837029893924786</v>
      </c>
      <c r="F55" s="115">
        <v>382</v>
      </c>
      <c r="G55" s="114">
        <v>449</v>
      </c>
      <c r="H55" s="114">
        <v>458</v>
      </c>
      <c r="I55" s="114">
        <v>366</v>
      </c>
      <c r="J55" s="140">
        <v>408</v>
      </c>
      <c r="K55" s="114">
        <v>-26</v>
      </c>
      <c r="L55" s="116">
        <v>-6.3725490196078427</v>
      </c>
    </row>
    <row r="56" spans="1:12" s="110" customFormat="1" ht="15" customHeight="1" x14ac:dyDescent="0.2">
      <c r="A56" s="120"/>
      <c r="B56" s="119" t="s">
        <v>196</v>
      </c>
      <c r="C56" s="258"/>
      <c r="E56" s="113">
        <v>72.863966630785796</v>
      </c>
      <c r="F56" s="115">
        <v>21661</v>
      </c>
      <c r="G56" s="114">
        <v>21660</v>
      </c>
      <c r="H56" s="114">
        <v>21964</v>
      </c>
      <c r="I56" s="114">
        <v>21668</v>
      </c>
      <c r="J56" s="140">
        <v>21456</v>
      </c>
      <c r="K56" s="114">
        <v>205</v>
      </c>
      <c r="L56" s="116">
        <v>0.95544369873228929</v>
      </c>
    </row>
    <row r="57" spans="1:12" s="110" customFormat="1" ht="15" customHeight="1" x14ac:dyDescent="0.2">
      <c r="A57" s="120"/>
      <c r="B57" s="119"/>
      <c r="C57" s="258" t="s">
        <v>106</v>
      </c>
      <c r="E57" s="113">
        <v>52.384469784405155</v>
      </c>
      <c r="F57" s="115">
        <v>11347</v>
      </c>
      <c r="G57" s="114">
        <v>11352</v>
      </c>
      <c r="H57" s="114">
        <v>11602</v>
      </c>
      <c r="I57" s="114">
        <v>11415</v>
      </c>
      <c r="J57" s="140">
        <v>11284</v>
      </c>
      <c r="K57" s="114">
        <v>63</v>
      </c>
      <c r="L57" s="116">
        <v>0.55831265508684869</v>
      </c>
    </row>
    <row r="58" spans="1:12" s="110" customFormat="1" ht="15" customHeight="1" x14ac:dyDescent="0.2">
      <c r="A58" s="120"/>
      <c r="B58" s="119"/>
      <c r="C58" s="258" t="s">
        <v>107</v>
      </c>
      <c r="E58" s="113">
        <v>47.615530215594845</v>
      </c>
      <c r="F58" s="115">
        <v>10314</v>
      </c>
      <c r="G58" s="114">
        <v>10308</v>
      </c>
      <c r="H58" s="114">
        <v>10362</v>
      </c>
      <c r="I58" s="114">
        <v>10253</v>
      </c>
      <c r="J58" s="140">
        <v>10172</v>
      </c>
      <c r="K58" s="114">
        <v>142</v>
      </c>
      <c r="L58" s="116">
        <v>1.3959889893826189</v>
      </c>
    </row>
    <row r="59" spans="1:12" s="110" customFormat="1" ht="15" customHeight="1" x14ac:dyDescent="0.2">
      <c r="A59" s="120"/>
      <c r="B59" s="119"/>
      <c r="C59" s="258" t="s">
        <v>105</v>
      </c>
      <c r="D59" s="110" t="s">
        <v>197</v>
      </c>
      <c r="E59" s="113">
        <v>89.765015465583303</v>
      </c>
      <c r="F59" s="115">
        <v>19444</v>
      </c>
      <c r="G59" s="114">
        <v>19442</v>
      </c>
      <c r="H59" s="114">
        <v>19735</v>
      </c>
      <c r="I59" s="114">
        <v>19492</v>
      </c>
      <c r="J59" s="140">
        <v>19282</v>
      </c>
      <c r="K59" s="114">
        <v>162</v>
      </c>
      <c r="L59" s="116">
        <v>0.84016180894098125</v>
      </c>
    </row>
    <row r="60" spans="1:12" s="110" customFormat="1" ht="15" customHeight="1" x14ac:dyDescent="0.2">
      <c r="A60" s="120"/>
      <c r="B60" s="119"/>
      <c r="C60" s="258"/>
      <c r="D60" s="267" t="s">
        <v>198</v>
      </c>
      <c r="E60" s="113">
        <v>50.061715696358775</v>
      </c>
      <c r="F60" s="115">
        <v>9734</v>
      </c>
      <c r="G60" s="114">
        <v>9727</v>
      </c>
      <c r="H60" s="114">
        <v>9968</v>
      </c>
      <c r="I60" s="114">
        <v>9828</v>
      </c>
      <c r="J60" s="140">
        <v>9688</v>
      </c>
      <c r="K60" s="114">
        <v>46</v>
      </c>
      <c r="L60" s="116">
        <v>0.47481420313790257</v>
      </c>
    </row>
    <row r="61" spans="1:12" s="110" customFormat="1" ht="15" customHeight="1" x14ac:dyDescent="0.2">
      <c r="A61" s="120"/>
      <c r="B61" s="119"/>
      <c r="C61" s="258"/>
      <c r="D61" s="267" t="s">
        <v>199</v>
      </c>
      <c r="E61" s="113">
        <v>49.938284303641225</v>
      </c>
      <c r="F61" s="115">
        <v>9710</v>
      </c>
      <c r="G61" s="114">
        <v>9715</v>
      </c>
      <c r="H61" s="114">
        <v>9767</v>
      </c>
      <c r="I61" s="114">
        <v>9664</v>
      </c>
      <c r="J61" s="140">
        <v>9594</v>
      </c>
      <c r="K61" s="114">
        <v>116</v>
      </c>
      <c r="L61" s="116">
        <v>1.2090890139670627</v>
      </c>
    </row>
    <row r="62" spans="1:12" s="110" customFormat="1" ht="15" customHeight="1" x14ac:dyDescent="0.2">
      <c r="A62" s="120"/>
      <c r="B62" s="119"/>
      <c r="C62" s="258"/>
      <c r="D62" s="258" t="s">
        <v>200</v>
      </c>
      <c r="E62" s="113">
        <v>10.234984534416693</v>
      </c>
      <c r="F62" s="115">
        <v>2217</v>
      </c>
      <c r="G62" s="114">
        <v>2218</v>
      </c>
      <c r="H62" s="114">
        <v>2229</v>
      </c>
      <c r="I62" s="114">
        <v>2176</v>
      </c>
      <c r="J62" s="140">
        <v>2174</v>
      </c>
      <c r="K62" s="114">
        <v>43</v>
      </c>
      <c r="L62" s="116">
        <v>1.9779208831646735</v>
      </c>
    </row>
    <row r="63" spans="1:12" s="110" customFormat="1" ht="15" customHeight="1" x14ac:dyDescent="0.2">
      <c r="A63" s="120"/>
      <c r="B63" s="119"/>
      <c r="C63" s="258"/>
      <c r="D63" s="267" t="s">
        <v>198</v>
      </c>
      <c r="E63" s="113">
        <v>72.755976544880468</v>
      </c>
      <c r="F63" s="115">
        <v>1613</v>
      </c>
      <c r="G63" s="114">
        <v>1625</v>
      </c>
      <c r="H63" s="114">
        <v>1634</v>
      </c>
      <c r="I63" s="114">
        <v>1587</v>
      </c>
      <c r="J63" s="140">
        <v>1596</v>
      </c>
      <c r="K63" s="114">
        <v>17</v>
      </c>
      <c r="L63" s="116">
        <v>1.0651629072681705</v>
      </c>
    </row>
    <row r="64" spans="1:12" s="110" customFormat="1" ht="15" customHeight="1" x14ac:dyDescent="0.2">
      <c r="A64" s="120"/>
      <c r="B64" s="119"/>
      <c r="C64" s="258"/>
      <c r="D64" s="267" t="s">
        <v>199</v>
      </c>
      <c r="E64" s="113">
        <v>27.244023455119532</v>
      </c>
      <c r="F64" s="115">
        <v>604</v>
      </c>
      <c r="G64" s="114">
        <v>593</v>
      </c>
      <c r="H64" s="114">
        <v>595</v>
      </c>
      <c r="I64" s="114">
        <v>589</v>
      </c>
      <c r="J64" s="140">
        <v>578</v>
      </c>
      <c r="K64" s="114">
        <v>26</v>
      </c>
      <c r="L64" s="116">
        <v>4.4982698961937713</v>
      </c>
    </row>
    <row r="65" spans="1:12" s="110" customFormat="1" ht="15" customHeight="1" x14ac:dyDescent="0.2">
      <c r="A65" s="120"/>
      <c r="B65" s="119" t="s">
        <v>201</v>
      </c>
      <c r="C65" s="258"/>
      <c r="E65" s="113">
        <v>8.6854144241119489</v>
      </c>
      <c r="F65" s="115">
        <v>2582</v>
      </c>
      <c r="G65" s="114">
        <v>2551</v>
      </c>
      <c r="H65" s="114">
        <v>2539</v>
      </c>
      <c r="I65" s="114">
        <v>2546</v>
      </c>
      <c r="J65" s="140">
        <v>2463</v>
      </c>
      <c r="K65" s="114">
        <v>119</v>
      </c>
      <c r="L65" s="116">
        <v>4.8315062931384487</v>
      </c>
    </row>
    <row r="66" spans="1:12" s="110" customFormat="1" ht="15" customHeight="1" x14ac:dyDescent="0.2">
      <c r="A66" s="120"/>
      <c r="B66" s="119"/>
      <c r="C66" s="258" t="s">
        <v>106</v>
      </c>
      <c r="E66" s="113">
        <v>57.5135553834237</v>
      </c>
      <c r="F66" s="115">
        <v>1485</v>
      </c>
      <c r="G66" s="114">
        <v>1480</v>
      </c>
      <c r="H66" s="114">
        <v>1486</v>
      </c>
      <c r="I66" s="114">
        <v>1491</v>
      </c>
      <c r="J66" s="140">
        <v>1449</v>
      </c>
      <c r="K66" s="114">
        <v>36</v>
      </c>
      <c r="L66" s="116">
        <v>2.4844720496894408</v>
      </c>
    </row>
    <row r="67" spans="1:12" s="110" customFormat="1" ht="15" customHeight="1" x14ac:dyDescent="0.2">
      <c r="A67" s="120"/>
      <c r="B67" s="119"/>
      <c r="C67" s="258" t="s">
        <v>107</v>
      </c>
      <c r="E67" s="113">
        <v>42.4864446165763</v>
      </c>
      <c r="F67" s="115">
        <v>1097</v>
      </c>
      <c r="G67" s="114">
        <v>1071</v>
      </c>
      <c r="H67" s="114">
        <v>1053</v>
      </c>
      <c r="I67" s="114">
        <v>1055</v>
      </c>
      <c r="J67" s="140">
        <v>1014</v>
      </c>
      <c r="K67" s="114">
        <v>83</v>
      </c>
      <c r="L67" s="116">
        <v>8.1854043392504927</v>
      </c>
    </row>
    <row r="68" spans="1:12" s="110" customFormat="1" ht="15" customHeight="1" x14ac:dyDescent="0.2">
      <c r="A68" s="120"/>
      <c r="B68" s="119"/>
      <c r="C68" s="258" t="s">
        <v>105</v>
      </c>
      <c r="D68" s="110" t="s">
        <v>202</v>
      </c>
      <c r="E68" s="113">
        <v>21.456235476374903</v>
      </c>
      <c r="F68" s="115">
        <v>554</v>
      </c>
      <c r="G68" s="114">
        <v>536</v>
      </c>
      <c r="H68" s="114">
        <v>519</v>
      </c>
      <c r="I68" s="114">
        <v>517</v>
      </c>
      <c r="J68" s="140">
        <v>482</v>
      </c>
      <c r="K68" s="114">
        <v>72</v>
      </c>
      <c r="L68" s="116">
        <v>14.937759336099585</v>
      </c>
    </row>
    <row r="69" spans="1:12" s="110" customFormat="1" ht="15" customHeight="1" x14ac:dyDescent="0.2">
      <c r="A69" s="120"/>
      <c r="B69" s="119"/>
      <c r="C69" s="258"/>
      <c r="D69" s="267" t="s">
        <v>198</v>
      </c>
      <c r="E69" s="113">
        <v>50.361010830324908</v>
      </c>
      <c r="F69" s="115">
        <v>279</v>
      </c>
      <c r="G69" s="114">
        <v>275</v>
      </c>
      <c r="H69" s="114">
        <v>264</v>
      </c>
      <c r="I69" s="114">
        <v>263</v>
      </c>
      <c r="J69" s="140">
        <v>247</v>
      </c>
      <c r="K69" s="114">
        <v>32</v>
      </c>
      <c r="L69" s="116">
        <v>12.955465587044534</v>
      </c>
    </row>
    <row r="70" spans="1:12" s="110" customFormat="1" ht="15" customHeight="1" x14ac:dyDescent="0.2">
      <c r="A70" s="120"/>
      <c r="B70" s="119"/>
      <c r="C70" s="258"/>
      <c r="D70" s="267" t="s">
        <v>199</v>
      </c>
      <c r="E70" s="113">
        <v>49.638989169675092</v>
      </c>
      <c r="F70" s="115">
        <v>275</v>
      </c>
      <c r="G70" s="114">
        <v>261</v>
      </c>
      <c r="H70" s="114">
        <v>255</v>
      </c>
      <c r="I70" s="114">
        <v>254</v>
      </c>
      <c r="J70" s="140">
        <v>235</v>
      </c>
      <c r="K70" s="114">
        <v>40</v>
      </c>
      <c r="L70" s="116">
        <v>17.021276595744681</v>
      </c>
    </row>
    <row r="71" spans="1:12" s="110" customFormat="1" ht="15" customHeight="1" x14ac:dyDescent="0.2">
      <c r="A71" s="120"/>
      <c r="B71" s="119"/>
      <c r="C71" s="258"/>
      <c r="D71" s="110" t="s">
        <v>203</v>
      </c>
      <c r="E71" s="113">
        <v>72.230828814872197</v>
      </c>
      <c r="F71" s="115">
        <v>1865</v>
      </c>
      <c r="G71" s="114">
        <v>1852</v>
      </c>
      <c r="H71" s="114">
        <v>1856</v>
      </c>
      <c r="I71" s="114">
        <v>1875</v>
      </c>
      <c r="J71" s="140">
        <v>1824</v>
      </c>
      <c r="K71" s="114">
        <v>41</v>
      </c>
      <c r="L71" s="116">
        <v>2.2478070175438596</v>
      </c>
    </row>
    <row r="72" spans="1:12" s="110" customFormat="1" ht="15" customHeight="1" x14ac:dyDescent="0.2">
      <c r="A72" s="120"/>
      <c r="B72" s="119"/>
      <c r="C72" s="258"/>
      <c r="D72" s="267" t="s">
        <v>198</v>
      </c>
      <c r="E72" s="113">
        <v>59.088471849865954</v>
      </c>
      <c r="F72" s="115">
        <v>1102</v>
      </c>
      <c r="G72" s="114">
        <v>1098</v>
      </c>
      <c r="H72" s="114">
        <v>1112</v>
      </c>
      <c r="I72" s="114">
        <v>1122</v>
      </c>
      <c r="J72" s="140">
        <v>1093</v>
      </c>
      <c r="K72" s="114">
        <v>9</v>
      </c>
      <c r="L72" s="116">
        <v>0.82342177493138147</v>
      </c>
    </row>
    <row r="73" spans="1:12" s="110" customFormat="1" ht="15" customHeight="1" x14ac:dyDescent="0.2">
      <c r="A73" s="120"/>
      <c r="B73" s="119"/>
      <c r="C73" s="258"/>
      <c r="D73" s="267" t="s">
        <v>199</v>
      </c>
      <c r="E73" s="113">
        <v>40.911528150134046</v>
      </c>
      <c r="F73" s="115">
        <v>763</v>
      </c>
      <c r="G73" s="114">
        <v>754</v>
      </c>
      <c r="H73" s="114">
        <v>744</v>
      </c>
      <c r="I73" s="114">
        <v>753</v>
      </c>
      <c r="J73" s="140">
        <v>731</v>
      </c>
      <c r="K73" s="114">
        <v>32</v>
      </c>
      <c r="L73" s="116">
        <v>4.3775649794801641</v>
      </c>
    </row>
    <row r="74" spans="1:12" s="110" customFormat="1" ht="15" customHeight="1" x14ac:dyDescent="0.2">
      <c r="A74" s="120"/>
      <c r="B74" s="119"/>
      <c r="C74" s="258"/>
      <c r="D74" s="110" t="s">
        <v>204</v>
      </c>
      <c r="E74" s="113">
        <v>6.3129357087529048</v>
      </c>
      <c r="F74" s="115">
        <v>163</v>
      </c>
      <c r="G74" s="114">
        <v>163</v>
      </c>
      <c r="H74" s="114">
        <v>164</v>
      </c>
      <c r="I74" s="114">
        <v>154</v>
      </c>
      <c r="J74" s="140">
        <v>157</v>
      </c>
      <c r="K74" s="114">
        <v>6</v>
      </c>
      <c r="L74" s="116">
        <v>3.8216560509554141</v>
      </c>
    </row>
    <row r="75" spans="1:12" s="110" customFormat="1" ht="15" customHeight="1" x14ac:dyDescent="0.2">
      <c r="A75" s="120"/>
      <c r="B75" s="119"/>
      <c r="C75" s="258"/>
      <c r="D75" s="267" t="s">
        <v>198</v>
      </c>
      <c r="E75" s="113">
        <v>63.803680981595093</v>
      </c>
      <c r="F75" s="115">
        <v>104</v>
      </c>
      <c r="G75" s="114">
        <v>107</v>
      </c>
      <c r="H75" s="114">
        <v>110</v>
      </c>
      <c r="I75" s="114">
        <v>106</v>
      </c>
      <c r="J75" s="140">
        <v>109</v>
      </c>
      <c r="K75" s="114">
        <v>-5</v>
      </c>
      <c r="L75" s="116">
        <v>-4.5871559633027523</v>
      </c>
    </row>
    <row r="76" spans="1:12" s="110" customFormat="1" ht="15" customHeight="1" x14ac:dyDescent="0.2">
      <c r="A76" s="120"/>
      <c r="B76" s="119"/>
      <c r="C76" s="258"/>
      <c r="D76" s="267" t="s">
        <v>199</v>
      </c>
      <c r="E76" s="113">
        <v>36.196319018404907</v>
      </c>
      <c r="F76" s="115">
        <v>59</v>
      </c>
      <c r="G76" s="114">
        <v>56</v>
      </c>
      <c r="H76" s="114">
        <v>54</v>
      </c>
      <c r="I76" s="114">
        <v>48</v>
      </c>
      <c r="J76" s="140">
        <v>48</v>
      </c>
      <c r="K76" s="114">
        <v>11</v>
      </c>
      <c r="L76" s="116">
        <v>22.916666666666668</v>
      </c>
    </row>
    <row r="77" spans="1:12" s="110" customFormat="1" ht="15" customHeight="1" x14ac:dyDescent="0.2">
      <c r="A77" s="534"/>
      <c r="B77" s="119" t="s">
        <v>205</v>
      </c>
      <c r="C77" s="268"/>
      <c r="D77" s="182"/>
      <c r="E77" s="113">
        <v>5.0692949407965555</v>
      </c>
      <c r="F77" s="115">
        <v>1507</v>
      </c>
      <c r="G77" s="114">
        <v>1523</v>
      </c>
      <c r="H77" s="114">
        <v>1597</v>
      </c>
      <c r="I77" s="114">
        <v>1588</v>
      </c>
      <c r="J77" s="140">
        <v>1580</v>
      </c>
      <c r="K77" s="114">
        <v>-73</v>
      </c>
      <c r="L77" s="116">
        <v>-4.6202531645569618</v>
      </c>
    </row>
    <row r="78" spans="1:12" s="110" customFormat="1" ht="15" customHeight="1" x14ac:dyDescent="0.2">
      <c r="A78" s="120"/>
      <c r="B78" s="119"/>
      <c r="C78" s="268" t="s">
        <v>106</v>
      </c>
      <c r="D78" s="182"/>
      <c r="E78" s="113">
        <v>51.758460517584602</v>
      </c>
      <c r="F78" s="115">
        <v>780</v>
      </c>
      <c r="G78" s="114">
        <v>793</v>
      </c>
      <c r="H78" s="114">
        <v>848</v>
      </c>
      <c r="I78" s="114">
        <v>827</v>
      </c>
      <c r="J78" s="140">
        <v>818</v>
      </c>
      <c r="K78" s="114">
        <v>-38</v>
      </c>
      <c r="L78" s="116">
        <v>-4.6454767726161368</v>
      </c>
    </row>
    <row r="79" spans="1:12" s="110" customFormat="1" ht="15" customHeight="1" x14ac:dyDescent="0.2">
      <c r="A79" s="123"/>
      <c r="B79" s="124"/>
      <c r="C79" s="260" t="s">
        <v>107</v>
      </c>
      <c r="D79" s="261"/>
      <c r="E79" s="125">
        <v>48.241539482415398</v>
      </c>
      <c r="F79" s="143">
        <v>727</v>
      </c>
      <c r="G79" s="144">
        <v>730</v>
      </c>
      <c r="H79" s="144">
        <v>749</v>
      </c>
      <c r="I79" s="144">
        <v>761</v>
      </c>
      <c r="J79" s="145">
        <v>762</v>
      </c>
      <c r="K79" s="144">
        <v>-35</v>
      </c>
      <c r="L79" s="146">
        <v>-4.5931758530183728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29728</v>
      </c>
      <c r="E11" s="114">
        <v>29864</v>
      </c>
      <c r="F11" s="114">
        <v>30364</v>
      </c>
      <c r="G11" s="114">
        <v>29761</v>
      </c>
      <c r="H11" s="140">
        <v>29510</v>
      </c>
      <c r="I11" s="115">
        <v>218</v>
      </c>
      <c r="J11" s="116">
        <v>0.73873263300576075</v>
      </c>
    </row>
    <row r="12" spans="1:15" s="110" customFormat="1" ht="24.95" customHeight="1" x14ac:dyDescent="0.2">
      <c r="A12" s="193" t="s">
        <v>132</v>
      </c>
      <c r="B12" s="194" t="s">
        <v>133</v>
      </c>
      <c r="C12" s="113">
        <v>0.60212594187298174</v>
      </c>
      <c r="D12" s="115">
        <v>179</v>
      </c>
      <c r="E12" s="114">
        <v>175</v>
      </c>
      <c r="F12" s="114">
        <v>182</v>
      </c>
      <c r="G12" s="114">
        <v>181</v>
      </c>
      <c r="H12" s="140">
        <v>189</v>
      </c>
      <c r="I12" s="115">
        <v>-10</v>
      </c>
      <c r="J12" s="116">
        <v>-5.2910052910052912</v>
      </c>
    </row>
    <row r="13" spans="1:15" s="110" customFormat="1" ht="24.95" customHeight="1" x14ac:dyDescent="0.2">
      <c r="A13" s="193" t="s">
        <v>134</v>
      </c>
      <c r="B13" s="199" t="s">
        <v>214</v>
      </c>
      <c r="C13" s="113">
        <v>1.567545748116254</v>
      </c>
      <c r="D13" s="115">
        <v>466</v>
      </c>
      <c r="E13" s="114">
        <v>438</v>
      </c>
      <c r="F13" s="114">
        <v>465</v>
      </c>
      <c r="G13" s="114">
        <v>458</v>
      </c>
      <c r="H13" s="140">
        <v>442</v>
      </c>
      <c r="I13" s="115">
        <v>24</v>
      </c>
      <c r="J13" s="116">
        <v>5.4298642533936654</v>
      </c>
    </row>
    <row r="14" spans="1:15" s="287" customFormat="1" ht="24" customHeight="1" x14ac:dyDescent="0.2">
      <c r="A14" s="193" t="s">
        <v>215</v>
      </c>
      <c r="B14" s="199" t="s">
        <v>137</v>
      </c>
      <c r="C14" s="113">
        <v>41.065662002152855</v>
      </c>
      <c r="D14" s="115">
        <v>12208</v>
      </c>
      <c r="E14" s="114">
        <v>12318</v>
      </c>
      <c r="F14" s="114">
        <v>12510</v>
      </c>
      <c r="G14" s="114">
        <v>12116</v>
      </c>
      <c r="H14" s="140">
        <v>12125</v>
      </c>
      <c r="I14" s="115">
        <v>83</v>
      </c>
      <c r="J14" s="116">
        <v>0.68453608247422681</v>
      </c>
      <c r="K14" s="110"/>
      <c r="L14" s="110"/>
      <c r="M14" s="110"/>
      <c r="N14" s="110"/>
      <c r="O14" s="110"/>
    </row>
    <row r="15" spans="1:15" s="110" customFormat="1" ht="24.75" customHeight="1" x14ac:dyDescent="0.2">
      <c r="A15" s="193" t="s">
        <v>216</v>
      </c>
      <c r="B15" s="199" t="s">
        <v>217</v>
      </c>
      <c r="C15" s="113">
        <v>4.5882669537136707</v>
      </c>
      <c r="D15" s="115">
        <v>1364</v>
      </c>
      <c r="E15" s="114">
        <v>1378</v>
      </c>
      <c r="F15" s="114">
        <v>1422</v>
      </c>
      <c r="G15" s="114">
        <v>1402</v>
      </c>
      <c r="H15" s="140">
        <v>1395</v>
      </c>
      <c r="I15" s="115">
        <v>-31</v>
      </c>
      <c r="J15" s="116">
        <v>-2.2222222222222223</v>
      </c>
    </row>
    <row r="16" spans="1:15" s="287" customFormat="1" ht="24.95" customHeight="1" x14ac:dyDescent="0.2">
      <c r="A16" s="193" t="s">
        <v>218</v>
      </c>
      <c r="B16" s="199" t="s">
        <v>141</v>
      </c>
      <c r="C16" s="113">
        <v>21.23923573735199</v>
      </c>
      <c r="D16" s="115">
        <v>6314</v>
      </c>
      <c r="E16" s="114">
        <v>6414</v>
      </c>
      <c r="F16" s="114">
        <v>6465</v>
      </c>
      <c r="G16" s="114">
        <v>6125</v>
      </c>
      <c r="H16" s="140">
        <v>6151</v>
      </c>
      <c r="I16" s="115">
        <v>163</v>
      </c>
      <c r="J16" s="116">
        <v>2.6499756137213462</v>
      </c>
      <c r="K16" s="110"/>
      <c r="L16" s="110"/>
      <c r="M16" s="110"/>
      <c r="N16" s="110"/>
      <c r="O16" s="110"/>
    </row>
    <row r="17" spans="1:15" s="110" customFormat="1" ht="24.95" customHeight="1" x14ac:dyDescent="0.2">
      <c r="A17" s="193" t="s">
        <v>219</v>
      </c>
      <c r="B17" s="199" t="s">
        <v>220</v>
      </c>
      <c r="C17" s="113">
        <v>15.238159311087191</v>
      </c>
      <c r="D17" s="115">
        <v>4530</v>
      </c>
      <c r="E17" s="114">
        <v>4526</v>
      </c>
      <c r="F17" s="114">
        <v>4623</v>
      </c>
      <c r="G17" s="114">
        <v>4589</v>
      </c>
      <c r="H17" s="140">
        <v>4579</v>
      </c>
      <c r="I17" s="115">
        <v>-49</v>
      </c>
      <c r="J17" s="116">
        <v>-1.0701026424983622</v>
      </c>
    </row>
    <row r="18" spans="1:15" s="287" customFormat="1" ht="24.95" customHeight="1" x14ac:dyDescent="0.2">
      <c r="A18" s="201" t="s">
        <v>144</v>
      </c>
      <c r="B18" s="202" t="s">
        <v>145</v>
      </c>
      <c r="C18" s="113">
        <v>4.2518837459634016</v>
      </c>
      <c r="D18" s="115">
        <v>1264</v>
      </c>
      <c r="E18" s="114">
        <v>1249</v>
      </c>
      <c r="F18" s="114">
        <v>1358</v>
      </c>
      <c r="G18" s="114">
        <v>1352</v>
      </c>
      <c r="H18" s="140">
        <v>1261</v>
      </c>
      <c r="I18" s="115">
        <v>3</v>
      </c>
      <c r="J18" s="116">
        <v>0.23790642347343377</v>
      </c>
      <c r="K18" s="110"/>
      <c r="L18" s="110"/>
      <c r="M18" s="110"/>
      <c r="N18" s="110"/>
      <c r="O18" s="110"/>
    </row>
    <row r="19" spans="1:15" s="110" customFormat="1" ht="24.95" customHeight="1" x14ac:dyDescent="0.2">
      <c r="A19" s="193" t="s">
        <v>146</v>
      </c>
      <c r="B19" s="199" t="s">
        <v>147</v>
      </c>
      <c r="C19" s="113">
        <v>14.040635091496233</v>
      </c>
      <c r="D19" s="115">
        <v>4174</v>
      </c>
      <c r="E19" s="114">
        <v>4234</v>
      </c>
      <c r="F19" s="114">
        <v>4248</v>
      </c>
      <c r="G19" s="114">
        <v>4235</v>
      </c>
      <c r="H19" s="140">
        <v>4228</v>
      </c>
      <c r="I19" s="115">
        <v>-54</v>
      </c>
      <c r="J19" s="116">
        <v>-1.2771996215704824</v>
      </c>
    </row>
    <row r="20" spans="1:15" s="287" customFormat="1" ht="24.95" customHeight="1" x14ac:dyDescent="0.2">
      <c r="A20" s="193" t="s">
        <v>148</v>
      </c>
      <c r="B20" s="199" t="s">
        <v>149</v>
      </c>
      <c r="C20" s="113">
        <v>1.5002691065662002</v>
      </c>
      <c r="D20" s="115">
        <v>446</v>
      </c>
      <c r="E20" s="114">
        <v>429</v>
      </c>
      <c r="F20" s="114">
        <v>443</v>
      </c>
      <c r="G20" s="114">
        <v>413</v>
      </c>
      <c r="H20" s="140">
        <v>411</v>
      </c>
      <c r="I20" s="115">
        <v>35</v>
      </c>
      <c r="J20" s="116">
        <v>8.5158150851581507</v>
      </c>
      <c r="K20" s="110"/>
      <c r="L20" s="110"/>
      <c r="M20" s="110"/>
      <c r="N20" s="110"/>
      <c r="O20" s="110"/>
    </row>
    <row r="21" spans="1:15" s="110" customFormat="1" ht="24.95" customHeight="1" x14ac:dyDescent="0.2">
      <c r="A21" s="201" t="s">
        <v>150</v>
      </c>
      <c r="B21" s="202" t="s">
        <v>151</v>
      </c>
      <c r="C21" s="113">
        <v>2.8491657696447792</v>
      </c>
      <c r="D21" s="115">
        <v>847</v>
      </c>
      <c r="E21" s="114">
        <v>878</v>
      </c>
      <c r="F21" s="114">
        <v>893</v>
      </c>
      <c r="G21" s="114">
        <v>911</v>
      </c>
      <c r="H21" s="140">
        <v>863</v>
      </c>
      <c r="I21" s="115">
        <v>-16</v>
      </c>
      <c r="J21" s="116">
        <v>-1.853997682502897</v>
      </c>
    </row>
    <row r="22" spans="1:15" s="110" customFormat="1" ht="24.95" customHeight="1" x14ac:dyDescent="0.2">
      <c r="A22" s="201" t="s">
        <v>152</v>
      </c>
      <c r="B22" s="199" t="s">
        <v>153</v>
      </c>
      <c r="C22" s="113">
        <v>0.37002152852529602</v>
      </c>
      <c r="D22" s="115">
        <v>110</v>
      </c>
      <c r="E22" s="114">
        <v>103</v>
      </c>
      <c r="F22" s="114">
        <v>96</v>
      </c>
      <c r="G22" s="114">
        <v>88</v>
      </c>
      <c r="H22" s="140">
        <v>88</v>
      </c>
      <c r="I22" s="115">
        <v>22</v>
      </c>
      <c r="J22" s="116">
        <v>25</v>
      </c>
    </row>
    <row r="23" spans="1:15" s="110" customFormat="1" ht="24.95" customHeight="1" x14ac:dyDescent="0.2">
      <c r="A23" s="193" t="s">
        <v>154</v>
      </c>
      <c r="B23" s="199" t="s">
        <v>155</v>
      </c>
      <c r="C23" s="113">
        <v>2.3916846071044136</v>
      </c>
      <c r="D23" s="115">
        <v>711</v>
      </c>
      <c r="E23" s="114">
        <v>723</v>
      </c>
      <c r="F23" s="114">
        <v>723</v>
      </c>
      <c r="G23" s="114">
        <v>683</v>
      </c>
      <c r="H23" s="140">
        <v>679</v>
      </c>
      <c r="I23" s="115">
        <v>32</v>
      </c>
      <c r="J23" s="116">
        <v>4.7128129602356408</v>
      </c>
    </row>
    <row r="24" spans="1:15" s="110" customFormat="1" ht="24.95" customHeight="1" x14ac:dyDescent="0.2">
      <c r="A24" s="193" t="s">
        <v>156</v>
      </c>
      <c r="B24" s="199" t="s">
        <v>221</v>
      </c>
      <c r="C24" s="113">
        <v>4.1038751345532827</v>
      </c>
      <c r="D24" s="115">
        <v>1220</v>
      </c>
      <c r="E24" s="114">
        <v>1265</v>
      </c>
      <c r="F24" s="114">
        <v>1306</v>
      </c>
      <c r="G24" s="114">
        <v>1244</v>
      </c>
      <c r="H24" s="140">
        <v>1220</v>
      </c>
      <c r="I24" s="115">
        <v>0</v>
      </c>
      <c r="J24" s="116">
        <v>0</v>
      </c>
    </row>
    <row r="25" spans="1:15" s="110" customFormat="1" ht="24.95" customHeight="1" x14ac:dyDescent="0.2">
      <c r="A25" s="193" t="s">
        <v>222</v>
      </c>
      <c r="B25" s="204" t="s">
        <v>159</v>
      </c>
      <c r="C25" s="113">
        <v>2.2302206673842844</v>
      </c>
      <c r="D25" s="115">
        <v>663</v>
      </c>
      <c r="E25" s="114">
        <v>646</v>
      </c>
      <c r="F25" s="114">
        <v>682</v>
      </c>
      <c r="G25" s="114">
        <v>669</v>
      </c>
      <c r="H25" s="140">
        <v>649</v>
      </c>
      <c r="I25" s="115">
        <v>14</v>
      </c>
      <c r="J25" s="116">
        <v>2.157164869029276</v>
      </c>
    </row>
    <row r="26" spans="1:15" s="110" customFormat="1" ht="24.95" customHeight="1" x14ac:dyDescent="0.2">
      <c r="A26" s="201">
        <v>782.78300000000002</v>
      </c>
      <c r="B26" s="203" t="s">
        <v>160</v>
      </c>
      <c r="C26" s="113">
        <v>0.65594725511302476</v>
      </c>
      <c r="D26" s="115">
        <v>195</v>
      </c>
      <c r="E26" s="114">
        <v>202</v>
      </c>
      <c r="F26" s="114">
        <v>287</v>
      </c>
      <c r="G26" s="114">
        <v>298</v>
      </c>
      <c r="H26" s="140">
        <v>309</v>
      </c>
      <c r="I26" s="115">
        <v>-114</v>
      </c>
      <c r="J26" s="116">
        <v>-36.893203883495147</v>
      </c>
    </row>
    <row r="27" spans="1:15" s="110" customFormat="1" ht="24.95" customHeight="1" x14ac:dyDescent="0.2">
      <c r="A27" s="193" t="s">
        <v>161</v>
      </c>
      <c r="B27" s="199" t="s">
        <v>223</v>
      </c>
      <c r="C27" s="113">
        <v>5.1500269106566199</v>
      </c>
      <c r="D27" s="115">
        <v>1531</v>
      </c>
      <c r="E27" s="114">
        <v>1527</v>
      </c>
      <c r="F27" s="114">
        <v>1530</v>
      </c>
      <c r="G27" s="114">
        <v>1527</v>
      </c>
      <c r="H27" s="140">
        <v>1507</v>
      </c>
      <c r="I27" s="115">
        <v>24</v>
      </c>
      <c r="J27" s="116">
        <v>1.5925680159256801</v>
      </c>
    </row>
    <row r="28" spans="1:15" s="110" customFormat="1" ht="24.95" customHeight="1" x14ac:dyDescent="0.2">
      <c r="A28" s="193" t="s">
        <v>163</v>
      </c>
      <c r="B28" s="199" t="s">
        <v>164</v>
      </c>
      <c r="C28" s="113">
        <v>3.5421151776103339</v>
      </c>
      <c r="D28" s="115">
        <v>1053</v>
      </c>
      <c r="E28" s="114">
        <v>1025</v>
      </c>
      <c r="F28" s="114">
        <v>1026</v>
      </c>
      <c r="G28" s="114">
        <v>1009</v>
      </c>
      <c r="H28" s="140">
        <v>996</v>
      </c>
      <c r="I28" s="115">
        <v>57</v>
      </c>
      <c r="J28" s="116">
        <v>5.7228915662650603</v>
      </c>
    </row>
    <row r="29" spans="1:15" s="110" customFormat="1" ht="24.95" customHeight="1" x14ac:dyDescent="0.2">
      <c r="A29" s="193">
        <v>86</v>
      </c>
      <c r="B29" s="199" t="s">
        <v>165</v>
      </c>
      <c r="C29" s="113">
        <v>6.6099300322927883</v>
      </c>
      <c r="D29" s="115">
        <v>1965</v>
      </c>
      <c r="E29" s="114">
        <v>1925</v>
      </c>
      <c r="F29" s="114">
        <v>1925</v>
      </c>
      <c r="G29" s="114">
        <v>1895</v>
      </c>
      <c r="H29" s="140">
        <v>1904</v>
      </c>
      <c r="I29" s="115">
        <v>61</v>
      </c>
      <c r="J29" s="116">
        <v>3.2037815126050422</v>
      </c>
    </row>
    <row r="30" spans="1:15" s="110" customFormat="1" ht="24.95" customHeight="1" x14ac:dyDescent="0.2">
      <c r="A30" s="193">
        <v>87.88</v>
      </c>
      <c r="B30" s="204" t="s">
        <v>166</v>
      </c>
      <c r="C30" s="113">
        <v>6.5224703982777177</v>
      </c>
      <c r="D30" s="115">
        <v>1939</v>
      </c>
      <c r="E30" s="114">
        <v>1947</v>
      </c>
      <c r="F30" s="114">
        <v>1932</v>
      </c>
      <c r="G30" s="114">
        <v>1897</v>
      </c>
      <c r="H30" s="140">
        <v>1894</v>
      </c>
      <c r="I30" s="115">
        <v>45</v>
      </c>
      <c r="J30" s="116">
        <v>2.3759239704329462</v>
      </c>
    </row>
    <row r="31" spans="1:15" s="110" customFormat="1" ht="24.95" customHeight="1" x14ac:dyDescent="0.2">
      <c r="A31" s="193" t="s">
        <v>167</v>
      </c>
      <c r="B31" s="199" t="s">
        <v>168</v>
      </c>
      <c r="C31" s="113">
        <v>2.5464208826695369</v>
      </c>
      <c r="D31" s="115">
        <v>757</v>
      </c>
      <c r="E31" s="114">
        <v>780</v>
      </c>
      <c r="F31" s="114">
        <v>758</v>
      </c>
      <c r="G31" s="114">
        <v>785</v>
      </c>
      <c r="H31" s="140">
        <v>745</v>
      </c>
      <c r="I31" s="115">
        <v>12</v>
      </c>
      <c r="J31" s="116">
        <v>1.6107382550335569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0.60212594187298174</v>
      </c>
      <c r="D34" s="115">
        <v>179</v>
      </c>
      <c r="E34" s="114">
        <v>175</v>
      </c>
      <c r="F34" s="114">
        <v>182</v>
      </c>
      <c r="G34" s="114">
        <v>181</v>
      </c>
      <c r="H34" s="140">
        <v>189</v>
      </c>
      <c r="I34" s="115">
        <v>-10</v>
      </c>
      <c r="J34" s="116">
        <v>-5.2910052910052912</v>
      </c>
    </row>
    <row r="35" spans="1:10" s="110" customFormat="1" ht="24.95" customHeight="1" x14ac:dyDescent="0.2">
      <c r="A35" s="292" t="s">
        <v>171</v>
      </c>
      <c r="B35" s="293" t="s">
        <v>172</v>
      </c>
      <c r="C35" s="113">
        <v>46.885091496232505</v>
      </c>
      <c r="D35" s="115">
        <v>13938</v>
      </c>
      <c r="E35" s="114">
        <v>14005</v>
      </c>
      <c r="F35" s="114">
        <v>14333</v>
      </c>
      <c r="G35" s="114">
        <v>13926</v>
      </c>
      <c r="H35" s="140">
        <v>13828</v>
      </c>
      <c r="I35" s="115">
        <v>110</v>
      </c>
      <c r="J35" s="116">
        <v>0.79548741683540647</v>
      </c>
    </row>
    <row r="36" spans="1:10" s="110" customFormat="1" ht="24.95" customHeight="1" x14ac:dyDescent="0.2">
      <c r="A36" s="294" t="s">
        <v>173</v>
      </c>
      <c r="B36" s="295" t="s">
        <v>174</v>
      </c>
      <c r="C36" s="125">
        <v>52.512782561894511</v>
      </c>
      <c r="D36" s="143">
        <v>15611</v>
      </c>
      <c r="E36" s="144">
        <v>15684</v>
      </c>
      <c r="F36" s="144">
        <v>15849</v>
      </c>
      <c r="G36" s="144">
        <v>15654</v>
      </c>
      <c r="H36" s="145">
        <v>15493</v>
      </c>
      <c r="I36" s="143">
        <v>118</v>
      </c>
      <c r="J36" s="146">
        <v>0.76163428645194609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2020-09-25T11:38:25Z</dcterms:created>
  <dcterms:modified xsi:type="dcterms:W3CDTF">2020-09-28T08:11:38Z</dcterms:modified>
</cp:coreProperties>
</file>