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s="1"/>
  <c r="G73" i="24"/>
  <c r="F73" i="24"/>
  <c r="E73" i="24"/>
  <c r="L72" i="24"/>
  <c r="H72" i="24" s="1"/>
  <c r="I72" i="24"/>
  <c r="G72" i="24"/>
  <c r="F72" i="24"/>
  <c r="E72" i="24"/>
  <c r="L71" i="24"/>
  <c r="H71" i="24" s="1"/>
  <c r="I71" i="24"/>
  <c r="G71" i="24"/>
  <c r="F71" i="24"/>
  <c r="E71" i="24"/>
  <c r="L70" i="24"/>
  <c r="H70" i="24" s="1"/>
  <c r="I70" i="24"/>
  <c r="G70" i="24"/>
  <c r="F70" i="24"/>
  <c r="E70" i="24"/>
  <c r="L69" i="24"/>
  <c r="H69" i="24" s="1"/>
  <c r="I69" i="24"/>
  <c r="G69" i="24"/>
  <c r="F69" i="24"/>
  <c r="E69" i="24"/>
  <c r="L68" i="24"/>
  <c r="H68" i="24" s="1"/>
  <c r="I68" i="24"/>
  <c r="G68" i="24"/>
  <c r="F68" i="24"/>
  <c r="E68" i="24"/>
  <c r="L67" i="24"/>
  <c r="H67" i="24" s="1"/>
  <c r="I67" i="24" s="1"/>
  <c r="G67" i="24"/>
  <c r="F67" i="24"/>
  <c r="E67" i="24"/>
  <c r="L66" i="24"/>
  <c r="H66" i="24" s="1"/>
  <c r="G66" i="24"/>
  <c r="F66" i="24"/>
  <c r="E66" i="24"/>
  <c r="L65" i="24"/>
  <c r="H65" i="24" s="1"/>
  <c r="I65" i="24" s="1"/>
  <c r="G65" i="24"/>
  <c r="F65" i="24"/>
  <c r="E65" i="24"/>
  <c r="L64" i="24"/>
  <c r="H64" i="24" s="1"/>
  <c r="I64" i="24"/>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c r="G60" i="24"/>
  <c r="F60" i="24"/>
  <c r="E60" i="24"/>
  <c r="L59" i="24"/>
  <c r="H59" i="24" s="1"/>
  <c r="I59" i="24" s="1"/>
  <c r="G59" i="24"/>
  <c r="F59" i="24"/>
  <c r="E59" i="24"/>
  <c r="L58" i="24"/>
  <c r="H58" i="24" s="1"/>
  <c r="G58" i="24"/>
  <c r="F58" i="24"/>
  <c r="E58" i="24"/>
  <c r="L57" i="24"/>
  <c r="H57" i="24" s="1"/>
  <c r="I57" i="24" s="1"/>
  <c r="G57" i="24"/>
  <c r="F57" i="24"/>
  <c r="E57" i="24"/>
  <c r="L56" i="24"/>
  <c r="H56" i="24" s="1"/>
  <c r="I56" i="24"/>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s="1"/>
  <c r="G51" i="24"/>
  <c r="F51" i="24"/>
  <c r="E51" i="24"/>
  <c r="L44" i="24"/>
  <c r="I44" i="24"/>
  <c r="F44" i="24"/>
  <c r="D44" i="24"/>
  <c r="C44" i="24"/>
  <c r="M44" i="24" s="1"/>
  <c r="B44" i="24"/>
  <c r="K44" i="24" s="1"/>
  <c r="M43" i="24"/>
  <c r="G43" i="24"/>
  <c r="E43" i="24"/>
  <c r="C43" i="24"/>
  <c r="I43" i="24" s="1"/>
  <c r="B43" i="24"/>
  <c r="J43" i="24" s="1"/>
  <c r="L42" i="24"/>
  <c r="I42" i="24"/>
  <c r="F42" i="24"/>
  <c r="D42" i="24"/>
  <c r="C42" i="24"/>
  <c r="M42" i="24" s="1"/>
  <c r="B42" i="24"/>
  <c r="K42" i="24" s="1"/>
  <c r="M41" i="24"/>
  <c r="J41" i="24"/>
  <c r="G41" i="24"/>
  <c r="E41" i="24"/>
  <c r="C41" i="24"/>
  <c r="I41" i="24" s="1"/>
  <c r="B41" i="24"/>
  <c r="L40" i="24"/>
  <c r="I40" i="24"/>
  <c r="F40" i="24"/>
  <c r="D40" i="24"/>
  <c r="C40" i="24"/>
  <c r="M40" i="24" s="1"/>
  <c r="B40" i="24"/>
  <c r="K40" i="24" s="1"/>
  <c r="M36" i="24"/>
  <c r="L36" i="24"/>
  <c r="K36" i="24"/>
  <c r="J36" i="24"/>
  <c r="I36" i="24"/>
  <c r="H36" i="24"/>
  <c r="G36" i="24"/>
  <c r="F36" i="24"/>
  <c r="E36" i="24"/>
  <c r="D36" i="24"/>
  <c r="K57" i="15"/>
  <c r="L57" i="15" s="1"/>
  <c r="C38" i="24"/>
  <c r="C37" i="24"/>
  <c r="M37" i="24" s="1"/>
  <c r="C35" i="24"/>
  <c r="C34" i="24"/>
  <c r="G34" i="24" s="1"/>
  <c r="C33" i="24"/>
  <c r="C32" i="24"/>
  <c r="C31" i="24"/>
  <c r="C30" i="24"/>
  <c r="C29" i="24"/>
  <c r="C28" i="24"/>
  <c r="L28" i="24" s="1"/>
  <c r="C27" i="24"/>
  <c r="C26" i="24"/>
  <c r="C25" i="24"/>
  <c r="C24" i="24"/>
  <c r="C23" i="24"/>
  <c r="C22" i="24"/>
  <c r="C21" i="24"/>
  <c r="C20" i="24"/>
  <c r="L20" i="24" s="1"/>
  <c r="C19" i="24"/>
  <c r="C18" i="24"/>
  <c r="C17" i="24"/>
  <c r="C16" i="24"/>
  <c r="C15" i="24"/>
  <c r="C9" i="24"/>
  <c r="C8" i="24"/>
  <c r="C7" i="24"/>
  <c r="B38" i="24"/>
  <c r="B37" i="24"/>
  <c r="B35" i="24"/>
  <c r="B34" i="24"/>
  <c r="B33" i="24"/>
  <c r="B32" i="24"/>
  <c r="B31" i="24"/>
  <c r="K31" i="24" s="1"/>
  <c r="B30" i="24"/>
  <c r="B29" i="24"/>
  <c r="B28" i="24"/>
  <c r="B27" i="24"/>
  <c r="B26" i="24"/>
  <c r="B25" i="24"/>
  <c r="B24" i="24"/>
  <c r="B23" i="24"/>
  <c r="K23" i="24" s="1"/>
  <c r="B22" i="24"/>
  <c r="B21" i="24"/>
  <c r="B20" i="24"/>
  <c r="B19" i="24"/>
  <c r="B18" i="24"/>
  <c r="B17" i="24"/>
  <c r="B16" i="24"/>
  <c r="B15" i="24"/>
  <c r="B9" i="24"/>
  <c r="B8" i="24"/>
  <c r="B7" i="24"/>
  <c r="E37" i="24" l="1"/>
  <c r="K34" i="24"/>
  <c r="J34" i="24"/>
  <c r="H34" i="24"/>
  <c r="F34" i="24"/>
  <c r="D34" i="24"/>
  <c r="G21" i="24"/>
  <c r="M21" i="24"/>
  <c r="E21" i="24"/>
  <c r="L21" i="24"/>
  <c r="I21" i="24"/>
  <c r="F25" i="24"/>
  <c r="D25" i="24"/>
  <c r="J25" i="24"/>
  <c r="K25" i="24"/>
  <c r="H25" i="24"/>
  <c r="G29" i="24"/>
  <c r="M29" i="24"/>
  <c r="E29" i="24"/>
  <c r="L29" i="24"/>
  <c r="I29" i="24"/>
  <c r="F17" i="24"/>
  <c r="D17" i="24"/>
  <c r="J17" i="24"/>
  <c r="K17" i="24"/>
  <c r="H17" i="24"/>
  <c r="K8" i="24"/>
  <c r="J8" i="24"/>
  <c r="H8" i="24"/>
  <c r="F8" i="24"/>
  <c r="D8" i="24"/>
  <c r="F21" i="24"/>
  <c r="D21" i="24"/>
  <c r="J21" i="24"/>
  <c r="K21" i="24"/>
  <c r="H21" i="24"/>
  <c r="G9" i="24"/>
  <c r="M9" i="24"/>
  <c r="E9" i="24"/>
  <c r="L9" i="24"/>
  <c r="I9" i="24"/>
  <c r="I8" i="24"/>
  <c r="M8" i="24"/>
  <c r="E8" i="24"/>
  <c r="G8" i="24"/>
  <c r="L8" i="24"/>
  <c r="I16" i="24"/>
  <c r="M16" i="24"/>
  <c r="E16" i="24"/>
  <c r="L16" i="24"/>
  <c r="G16" i="24"/>
  <c r="F23" i="24"/>
  <c r="D23" i="24"/>
  <c r="J23" i="24"/>
  <c r="H23" i="24"/>
  <c r="K32" i="24"/>
  <c r="J32" i="24"/>
  <c r="H32" i="24"/>
  <c r="F32" i="24"/>
  <c r="D32" i="24"/>
  <c r="F35" i="24"/>
  <c r="D35" i="24"/>
  <c r="J35" i="24"/>
  <c r="K35" i="24"/>
  <c r="H35" i="24"/>
  <c r="I26" i="24"/>
  <c r="M26" i="24"/>
  <c r="E26" i="24"/>
  <c r="L26" i="24"/>
  <c r="G26" i="24"/>
  <c r="B14" i="24"/>
  <c r="B6" i="24"/>
  <c r="G19" i="24"/>
  <c r="M19" i="24"/>
  <c r="E19" i="24"/>
  <c r="L19" i="24"/>
  <c r="I19" i="24"/>
  <c r="G35" i="24"/>
  <c r="M35" i="24"/>
  <c r="E35" i="24"/>
  <c r="L35" i="24"/>
  <c r="I35" i="24"/>
  <c r="K26" i="24"/>
  <c r="J26" i="24"/>
  <c r="H26" i="24"/>
  <c r="F26" i="24"/>
  <c r="D26" i="24"/>
  <c r="G17" i="24"/>
  <c r="M17" i="24"/>
  <c r="E17" i="24"/>
  <c r="L17" i="24"/>
  <c r="I17" i="24"/>
  <c r="G23" i="24"/>
  <c r="M23" i="24"/>
  <c r="E23" i="24"/>
  <c r="L23" i="24"/>
  <c r="I23" i="24"/>
  <c r="G33" i="24"/>
  <c r="M33" i="24"/>
  <c r="E33" i="24"/>
  <c r="L33" i="24"/>
  <c r="I33" i="24"/>
  <c r="K58" i="24"/>
  <c r="J58" i="24"/>
  <c r="I58" i="24"/>
  <c r="F9" i="24"/>
  <c r="D9" i="24"/>
  <c r="J9" i="24"/>
  <c r="K9" i="24"/>
  <c r="H9" i="24"/>
  <c r="F15" i="24"/>
  <c r="D15" i="24"/>
  <c r="J15" i="24"/>
  <c r="H15" i="24"/>
  <c r="K30" i="24"/>
  <c r="J30" i="24"/>
  <c r="H30" i="24"/>
  <c r="F30" i="24"/>
  <c r="D30" i="24"/>
  <c r="H37" i="24"/>
  <c r="F37" i="24"/>
  <c r="D37" i="24"/>
  <c r="K37" i="24"/>
  <c r="J37" i="24"/>
  <c r="K74" i="24"/>
  <c r="J74" i="24"/>
  <c r="I74" i="24"/>
  <c r="B39" i="24"/>
  <c r="B45" i="24"/>
  <c r="K18" i="24"/>
  <c r="J18" i="24"/>
  <c r="H18" i="24"/>
  <c r="F18" i="24"/>
  <c r="D18" i="24"/>
  <c r="K24" i="24"/>
  <c r="J24" i="24"/>
  <c r="H24" i="24"/>
  <c r="F24" i="24"/>
  <c r="D24" i="24"/>
  <c r="F33" i="24"/>
  <c r="D33" i="24"/>
  <c r="J33" i="24"/>
  <c r="K33" i="24"/>
  <c r="H33" i="24"/>
  <c r="I24" i="24"/>
  <c r="M24" i="24"/>
  <c r="E24" i="24"/>
  <c r="L24" i="24"/>
  <c r="G24" i="24"/>
  <c r="G27" i="24"/>
  <c r="M27" i="24"/>
  <c r="E27" i="24"/>
  <c r="L27" i="24"/>
  <c r="I27" i="24"/>
  <c r="F27" i="24"/>
  <c r="D27" i="24"/>
  <c r="J27" i="24"/>
  <c r="K27" i="24"/>
  <c r="H27" i="24"/>
  <c r="D38" i="24"/>
  <c r="K38" i="24"/>
  <c r="J38" i="24"/>
  <c r="H38" i="24"/>
  <c r="F38" i="24"/>
  <c r="I18" i="24"/>
  <c r="M18" i="24"/>
  <c r="E18" i="24"/>
  <c r="L18" i="24"/>
  <c r="I34" i="24"/>
  <c r="M34" i="24"/>
  <c r="E34" i="24"/>
  <c r="L34" i="24"/>
  <c r="M38" i="24"/>
  <c r="E38" i="24"/>
  <c r="L38" i="24"/>
  <c r="G38" i="24"/>
  <c r="I38" i="24"/>
  <c r="K15" i="24"/>
  <c r="F29" i="24"/>
  <c r="D29" i="24"/>
  <c r="J29" i="24"/>
  <c r="K29" i="24"/>
  <c r="H29" i="24"/>
  <c r="I32" i="24"/>
  <c r="M32" i="24"/>
  <c r="E32" i="24"/>
  <c r="L32" i="24"/>
  <c r="G32" i="24"/>
  <c r="F7" i="24"/>
  <c r="D7" i="24"/>
  <c r="J7" i="24"/>
  <c r="K7" i="24"/>
  <c r="H7" i="24"/>
  <c r="K16" i="24"/>
  <c r="J16" i="24"/>
  <c r="H16" i="24"/>
  <c r="F16" i="24"/>
  <c r="D16" i="24"/>
  <c r="F19" i="24"/>
  <c r="D19" i="24"/>
  <c r="J19" i="24"/>
  <c r="K19" i="24"/>
  <c r="H19" i="24"/>
  <c r="K22" i="24"/>
  <c r="J22" i="24"/>
  <c r="H22" i="24"/>
  <c r="F22" i="24"/>
  <c r="D22" i="24"/>
  <c r="K28" i="24"/>
  <c r="J28" i="24"/>
  <c r="H28" i="24"/>
  <c r="F28" i="24"/>
  <c r="D28" i="24"/>
  <c r="F31" i="24"/>
  <c r="D31" i="24"/>
  <c r="J31" i="24"/>
  <c r="H31" i="24"/>
  <c r="G7" i="24"/>
  <c r="M7" i="24"/>
  <c r="E7" i="24"/>
  <c r="L7" i="24"/>
  <c r="I7" i="24"/>
  <c r="G15" i="24"/>
  <c r="M15" i="24"/>
  <c r="E15" i="24"/>
  <c r="L15" i="24"/>
  <c r="I15" i="24"/>
  <c r="G25" i="24"/>
  <c r="M25" i="24"/>
  <c r="E25" i="24"/>
  <c r="L25" i="24"/>
  <c r="I25" i="24"/>
  <c r="G31" i="24"/>
  <c r="M31" i="24"/>
  <c r="E31" i="24"/>
  <c r="L31" i="24"/>
  <c r="I31" i="24"/>
  <c r="G18" i="24"/>
  <c r="K66" i="24"/>
  <c r="J66" i="24"/>
  <c r="I66" i="24"/>
  <c r="K20" i="24"/>
  <c r="J20" i="24"/>
  <c r="H20" i="24"/>
  <c r="F20" i="24"/>
  <c r="D20" i="24"/>
  <c r="I77" i="24"/>
  <c r="H41" i="24"/>
  <c r="F41" i="24"/>
  <c r="D41" i="24"/>
  <c r="K41" i="24"/>
  <c r="K53" i="24"/>
  <c r="J53" i="24"/>
  <c r="K61" i="24"/>
  <c r="J61" i="24"/>
  <c r="K69" i="24"/>
  <c r="J69" i="24"/>
  <c r="K55" i="24"/>
  <c r="J55" i="24"/>
  <c r="K63" i="24"/>
  <c r="J63" i="24"/>
  <c r="K71" i="24"/>
  <c r="J71" i="24"/>
  <c r="K52" i="24"/>
  <c r="J52" i="24"/>
  <c r="K60" i="24"/>
  <c r="J60" i="24"/>
  <c r="K68" i="24"/>
  <c r="J68" i="24"/>
  <c r="H43" i="24"/>
  <c r="F43" i="24"/>
  <c r="D43" i="24"/>
  <c r="K43" i="24"/>
  <c r="K57" i="24"/>
  <c r="J57" i="24"/>
  <c r="K65" i="24"/>
  <c r="J65" i="24"/>
  <c r="K73" i="24"/>
  <c r="J73" i="24"/>
  <c r="C14" i="24"/>
  <c r="C6" i="24"/>
  <c r="I22" i="24"/>
  <c r="M22" i="24"/>
  <c r="E22" i="24"/>
  <c r="I30" i="24"/>
  <c r="M30" i="24"/>
  <c r="E30" i="24"/>
  <c r="C45" i="24"/>
  <c r="C39" i="24"/>
  <c r="G22" i="24"/>
  <c r="G30" i="24"/>
  <c r="K54" i="24"/>
  <c r="J54" i="24"/>
  <c r="K62" i="24"/>
  <c r="J62" i="24"/>
  <c r="K70" i="24"/>
  <c r="J70" i="24"/>
  <c r="L22" i="24"/>
  <c r="L30" i="24"/>
  <c r="K51" i="24"/>
  <c r="J51" i="24"/>
  <c r="K59" i="24"/>
  <c r="J59" i="24"/>
  <c r="K67" i="24"/>
  <c r="J67" i="24"/>
  <c r="K75" i="24"/>
  <c r="J75" i="24"/>
  <c r="J77" i="24" s="1"/>
  <c r="I20" i="24"/>
  <c r="M20" i="24"/>
  <c r="E20" i="24"/>
  <c r="I28" i="24"/>
  <c r="M28" i="24"/>
  <c r="E28" i="24"/>
  <c r="I37" i="24"/>
  <c r="G37" i="24"/>
  <c r="L37" i="24"/>
  <c r="G20" i="24"/>
  <c r="G28" i="24"/>
  <c r="K56" i="24"/>
  <c r="J56" i="24"/>
  <c r="K64" i="24"/>
  <c r="J64" i="24"/>
  <c r="K72" i="24"/>
  <c r="J72" i="24"/>
  <c r="G40" i="24"/>
  <c r="G42" i="24"/>
  <c r="G44" i="24"/>
  <c r="H40" i="24"/>
  <c r="L41" i="24"/>
  <c r="H42" i="24"/>
  <c r="L43" i="24"/>
  <c r="H44" i="24"/>
  <c r="J40" i="24"/>
  <c r="J42" i="24"/>
  <c r="J44" i="24"/>
  <c r="E40" i="24"/>
  <c r="E42" i="24"/>
  <c r="E44" i="24"/>
  <c r="H45" i="24" l="1"/>
  <c r="F45" i="24"/>
  <c r="D45" i="24"/>
  <c r="K45" i="24"/>
  <c r="J45" i="24"/>
  <c r="I45" i="24"/>
  <c r="G45" i="24"/>
  <c r="M45" i="24"/>
  <c r="E45" i="24"/>
  <c r="L45" i="24"/>
  <c r="I14" i="24"/>
  <c r="M14" i="24"/>
  <c r="E14" i="24"/>
  <c r="L14" i="24"/>
  <c r="G14" i="24"/>
  <c r="H39" i="24"/>
  <c r="F39" i="24"/>
  <c r="D39" i="24"/>
  <c r="K39" i="24"/>
  <c r="J39" i="24"/>
  <c r="K6" i="24"/>
  <c r="J6" i="24"/>
  <c r="H6" i="24"/>
  <c r="F6" i="24"/>
  <c r="D6" i="24"/>
  <c r="I78" i="24"/>
  <c r="I79" i="24"/>
  <c r="K14" i="24"/>
  <c r="J14" i="24"/>
  <c r="H14" i="24"/>
  <c r="F14" i="24"/>
  <c r="D14" i="24"/>
  <c r="I39" i="24"/>
  <c r="G39" i="24"/>
  <c r="L39" i="24"/>
  <c r="E39" i="24"/>
  <c r="M39" i="24"/>
  <c r="I6" i="24"/>
  <c r="M6" i="24"/>
  <c r="E6" i="24"/>
  <c r="L6" i="24"/>
  <c r="G6" i="24"/>
  <c r="J79" i="24"/>
  <c r="J78" i="24"/>
  <c r="K77" i="24"/>
  <c r="I83" i="24" l="1"/>
  <c r="I82" i="24"/>
  <c r="K79" i="24"/>
  <c r="I81" i="24" s="1"/>
  <c r="K78" i="24"/>
</calcChain>
</file>

<file path=xl/sharedStrings.xml><?xml version="1.0" encoding="utf-8"?>
<sst xmlns="http://schemas.openxmlformats.org/spreadsheetml/2006/main" count="1693" uniqueCount="521">
  <si>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</si>
  <si>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</si>
  <si>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</si>
  <si>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</si>
  <si>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</si>
  <si>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</si>
  <si>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</si>
  <si>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</si>
  <si>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</si>
  <si>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</si>
  <si>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</si>
  <si>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</si>
  <si>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</si>
  <si>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Gotha (095)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</si>
  <si>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</si>
  <si>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</si>
  <si>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</si>
  <si>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</si>
  <si>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</si>
  <si>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</si>
  <si>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</si>
  <si>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</si>
  <si>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</si>
  <si>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</si>
  <si>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</si>
  <si>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</si>
  <si>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</si>
  <si>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</si>
  <si>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</si>
  <si>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</si>
  <si>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</si>
  <si>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</si>
  <si>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</si>
  <si>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</si>
  <si>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</si>
  <si>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</si>
  <si>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</si>
  <si>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</si>
  <si>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</si>
  <si>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</si>
  <si>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</si>
  <si>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</si>
  <si>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</si>
  <si>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</si>
  <si>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</si>
  <si>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</si>
  <si>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</si>
  <si>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</si>
  <si>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</si>
  <si>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</si>
  <si>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</si>
  <si>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</si>
  <si>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</si>
  <si>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</si>
  <si>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</si>
  <si>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</si>
  <si>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</si>
  <si>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</si>
  <si>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</si>
  <si>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</si>
  <si>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</si>
  <si>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</si>
  <si>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</si>
  <si>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</si>
  <si>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</si>
  <si>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</si>
  <si>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</si>
  <si>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</si>
  <si>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</si>
  <si>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</si>
  <si>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</si>
  <si>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</si>
  <si>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</si>
  <si>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</si>
  <si>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</si>
  <si>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</si>
  <si>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</si>
  <si>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</si>
  <si>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</si>
  <si>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</si>
  <si>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</si>
  <si>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</si>
  <si>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</si>
  <si>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</si>
  <si>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</si>
  <si>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</si>
  <si>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</si>
  <si>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</si>
  <si>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</si>
  <si>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</si>
  <si>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</si>
  <si>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</si>
  <si>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Gotha (095);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</si>
  <si>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</si>
  <si>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</si>
  <si>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</si>
  <si>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</si>
  <si>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</si>
  <si>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</si>
  <si>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</si>
  <si>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</si>
  <si>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</si>
  <si>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</si>
  <si>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</si>
  <si>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</si>
  <si>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</si>
  <si>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</si>
  <si>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</si>
  <si>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</si>
  <si>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</si>
  <si>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</si>
  <si>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</si>
  <si>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</si>
  <si>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</si>
  <si>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</si>
  <si>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</si>
  <si>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</si>
  <si>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</si>
  <si>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</si>
  <si>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</si>
  <si>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</si>
  <si>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</si>
  <si>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</si>
  <si>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</si>
  <si>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</si>
  <si>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</si>
  <si>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</si>
  <si>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</si>
  <si>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</si>
  <si>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Sachsen-Anhalt/Thüringen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</si>
  <si>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</si>
  <si>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</si>
  <si>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</si>
  <si>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</si>
  <si>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</si>
  <si>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</si>
  <si>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</si>
  <si>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</si>
  <si>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</si>
  <si>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</si>
  <si>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</si>
  <si>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</si>
  <si>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</si>
  <si>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</si>
  <si>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</si>
  <si>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</si>
  <si>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</si>
  <si>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</si>
  <si>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</si>
  <si>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</si>
  <si>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</si>
  <si>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</si>
  <si>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</si>
  <si>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</si>
  <si>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</si>
  <si>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</si>
  <si>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</si>
  <si>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</si>
  <si>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</si>
  <si>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</si>
  <si>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</si>
  <si>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</si>
  <si>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</si>
  <si>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</si>
  <si>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</si>
  <si>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</si>
  <si>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</si>
  <si>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</si>
  <si>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</si>
  <si>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</si>
  <si>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</si>
  <si>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</si>
  <si>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</si>
  <si>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</si>
  <si>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</si>
  <si>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</si>
  <si>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</si>
  <si>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</si>
  <si>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</si>
  <si>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</si>
  <si>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</si>
  <si>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</si>
  <si>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</si>
  <si>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Gotha (095)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</si>
  <si>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</si>
  <si>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</si>
  <si>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</si>
  <si>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</si>
  <si>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</si>
  <si>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</si>
  <si>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</si>
  <si>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</si>
  <si>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</si>
  <si>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</si>
  <si>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</si>
  <si>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</si>
  <si>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</si>
  <si>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</si>
  <si>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</si>
  <si>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</si>
  <si>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</si>
  <si>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</si>
  <si>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</si>
  <si>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</si>
  <si>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</si>
  <si>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</si>
  <si>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</si>
  <si>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</si>
  <si>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</si>
  <si>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</si>
  <si>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</si>
  <si>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</si>
  <si>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</si>
  <si>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</si>
  <si>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</si>
  <si>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</si>
  <si>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</si>
  <si>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</si>
  <si>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</si>
  <si>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</si>
  <si>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</si>
  <si>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</si>
  <si>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</si>
  <si>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</si>
  <si>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</si>
  <si>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</si>
  <si>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</si>
  <si>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</si>
  <si>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</si>
  <si>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</si>
  <si>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</si>
  <si>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</si>
  <si>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</si>
  <si>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</si>
  <si>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</si>
  <si>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</si>
  <si>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</si>
  <si>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</si>
  <si>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</si>
  <si>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</si>
  <si>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</si>
  <si>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</si>
  <si>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</si>
  <si>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</si>
  <si>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</si>
  <si>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</si>
  <si>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</si>
  <si>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</si>
  <si>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</si>
  <si>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</si>
  <si>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</si>
  <si>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</si>
  <si>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</si>
  <si>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</si>
  <si>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</si>
  <si>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</si>
  <si>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</si>
  <si>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</si>
  <si>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</si>
  <si>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</si>
  <si>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</si>
  <si>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</si>
  <si>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</si>
  <si>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</si>
  <si>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</si>
  <si>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</si>
  <si>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</si>
  <si>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</si>
  <si>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</si>
  <si>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</si>
  <si>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</si>
  <si>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</si>
  <si>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</si>
  <si>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</si>
  <si>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</si>
  <si>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</si>
  <si>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</si>
  <si>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</si>
  <si>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</si>
  <si>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</si>
  <si>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</si>
  <si>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</si>
  <si>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</si>
  <si>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</si>
  <si>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</si>
  <si>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</si>
  <si>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</si>
  <si>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</si>
  <si>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</si>
  <si>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</si>
  <si>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</si>
  <si>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</si>
  <si>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</si>
  <si>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</si>
  <si>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</si>
  <si>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</si>
  <si>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</si>
  <si>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</si>
  <si>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</si>
  <si>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</si>
  <si>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</si>
  <si>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</si>
  <si>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</si>
  <si>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</si>
  <si>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</si>
  <si>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</si>
  <si>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</si>
  <si>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</si>
  <si>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</si>
  <si>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</si>
  <si>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</si>
  <si>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</si>
  <si>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</si>
  <si>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</si>
  <si>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</si>
  <si>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</si>
  <si>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</si>
  <si>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</si>
  <si>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</si>
  <si>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</si>
  <si>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</si>
  <si>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</si>
  <si>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</si>
  <si>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</si>
  <si>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</si>
  <si>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</si>
  <si>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</si>
  <si>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Gotha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</si>
  <si>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</si>
  <si>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</si>
  <si>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</si>
  <si>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</si>
  <si>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</si>
  <si>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</si>
  <si>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</si>
  <si>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</si>
  <si>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</si>
  <si>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</si>
  <si>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</si>
  <si>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</si>
  <si>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</si>
  <si>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</si>
  <si>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</si>
  <si>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</si>
  <si>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</si>
  <si>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</si>
  <si>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</si>
  <si>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</si>
  <si>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</si>
  <si>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</si>
  <si>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</si>
  <si>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</si>
  <si>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</si>
  <si>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</si>
  <si>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</si>
  <si>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</si>
  <si>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</si>
  <si>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</si>
  <si>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</si>
  <si>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</si>
  <si>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</si>
  <si>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</si>
  <si>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</si>
  <si>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</si>
  <si>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</si>
  <si>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</si>
  <si>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</si>
  <si>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</si>
  <si>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</si>
  <si>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</si>
  <si>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</si>
  <si>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</si>
  <si>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</si>
  <si>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</si>
  <si>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Gotha (095);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</si>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</sst>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{234696C3-B3C7-459A-A336-BA575780DB85}</c15:txfldGUID>
                      <c15:f>Daten_Diagramme!$D$6</c15:f>
                      <c15:dlblFieldTableCache>
                        <c:ptCount val="1"/>
                        <c:pt idx="0">
                          <c:v>-0.9</c:v>
                        </c:pt>
                      </c15:dlblFieldTableCache>
                    </c15:dlblFTEntry>
                  </c15:dlblFieldTable>
                  <c15:showDataLabelsRange val="0"/>
                </c:ext>
                <c:ext xmlns:c16="http://schemas.microsoft.com/office/drawing/2014/chart" uri="{C3380CC4-5D6E-409C-BE32-E72D297353CC}">
                  <c16:uniqueId val="{00000000-2E7D-4190-95BC-8712C0C0FACA}"/>
                </c:ext>
              </c:extLst>
            </c:dLbl>
            <c:dLbl>
              <c:idx val="1"/>
              <c:tx>
                <c:strRef>
                  <c:f>Daten_Diagramme!$D$7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{15D1AE72-D417-4A09-99E2-9448A7FC2910}</c15:txfldGUID>
                      <c15:f>Daten_Diagramme!$D$7</c15:f>
                      <c15:dlblFieldTableCache>
                        <c:ptCount val="1"/>
                        <c:pt idx="0">
                          <c:v>-0.2</c:v>
                        </c:pt>
                      </c15:dlblFieldTableCache>
                    </c15:dlblFTEntry>
                  </c15:dlblFieldTable>
                  <c15:showDataLabelsRange val="0"/>
                </c:ext>
                <c:ext xmlns:c16="http://schemas.microsoft.com/office/drawing/2014/chart" uri="{C3380CC4-5D6E-409C-BE32-E72D297353CC}">
                  <c16:uniqueId val="{00000001-2E7D-4190-95BC-8712C0C0FACA}"/>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{AD544D4C-86E4-4E72-A172-31B4741241D4}</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2E7D-4190-95BC-8712C0C0FACA}"/>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{DF5B1657-6E38-45CA-927A-0EB1F7577CB1}</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2E7D-4190-95BC-8712C0C0FACA}"/>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-0.93581339325009849</c:v>
                </c:pt>
                <c:pt idx="1">
                  <c:v>-0.19765179914377964</c:v>
                </c:pt>
                <c:pt idx="2">
                  <c:v>0.95490282911153723</c:v>
                </c:pt>
                <c:pt idx="3">
                  <c:v>1.0875687030768</c:v>
                </c:pt>
              </c:numCache>
            </c:numRef>
          </c:val>
          <c:extLst>
            <c:ext xmlns:c16="http://schemas.microsoft.com/office/drawing/2014/chart" uri="{C3380CC4-5D6E-409C-BE32-E72D297353CC}">
              <c16:uniqueId val="{00000004-2E7D-4190-95BC-8712C0C0FACA}"/>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{5A671BD8-8A44-4D1A-9BFC-4C5F06127EE1}</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2E7D-4190-95BC-8712C0C0FACA}"/>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{FEFB5D77-4044-4D99-B596-8AF2BEBE7295}</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2E7D-4190-95BC-8712C0C0FACA}"/>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{51150F26-D93A-4666-B114-F8AD6508E645}</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2E7D-4190-95BC-8712C0C0FACA}"/>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{D49564C7-82A0-4FF7-A68B-6982A8A2207A}</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2E7D-4190-95BC-8712C0C0FAC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2E7D-4190-95BC-8712C0C0FACA}"/>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E7D-4190-95BC-8712C0C0FACA}"/>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{017A253D-9C19-49FF-8C4F-AC10348B09F7}</c15:txfldGUID>
                      <c15:f>Daten_Diagramme!$E$6</c15:f>
                      <c15:dlblFieldTableCache>
                        <c:ptCount val="1"/>
                        <c:pt idx="0">
                          <c:v>-4.1</c:v>
                        </c:pt>
                      </c15:dlblFieldTableCache>
                    </c15:dlblFTEntry>
                  </c15:dlblFieldTable>
                  <c15:showDataLabelsRange val="0"/>
                </c:ext>
                <c:ext xmlns:c16="http://schemas.microsoft.com/office/drawing/2014/chart" uri="{C3380CC4-5D6E-409C-BE32-E72D297353CC}">
                  <c16:uniqueId val="{00000000-7C17-48DA-A29F-713C9E8C7D19}"/>
                </c:ext>
              </c:extLst>
            </c:dLbl>
            <c:dLbl>
              <c:idx val="1"/>
              <c:tx>
                <c:strRef>
                  <c:f>Daten_Diagramme!$E$7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{DC574368-0DD1-4C62-A165-53974E0C390B}</c15:txfldGUID>
                      <c15:f>Daten_Diagramme!$E$7</c15:f>
                      <c15:dlblFieldTableCache>
                        <c:ptCount val="1"/>
                        <c:pt idx="0">
                          <c:v>-3.1</c:v>
                        </c:pt>
                      </c15:dlblFieldTableCache>
                    </c15:dlblFTEntry>
                  </c15:dlblFieldTable>
                  <c15:showDataLabelsRange val="0"/>
                </c:ext>
                <c:ext xmlns:c16="http://schemas.microsoft.com/office/drawing/2014/chart" uri="{C3380CC4-5D6E-409C-BE32-E72D297353CC}">
                  <c16:uniqueId val="{00000001-7C17-48DA-A29F-713C9E8C7D19}"/>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{0942317C-57E2-46CE-9811-CFE9B9B315CD}</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7C17-48DA-A29F-713C9E8C7D19}"/>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{42F19E19-EBA9-48BB-B0A8-D59AEA9CD56E}</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7C17-48DA-A29F-713C9E8C7D1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-4.078485134093051</c:v>
                </c:pt>
                <c:pt idx="1">
                  <c:v>-3.074721427182038</c:v>
                </c:pt>
                <c:pt idx="2">
                  <c:v>-3.6279896103654186</c:v>
                </c:pt>
                <c:pt idx="3">
                  <c:v>-2.8655893304673015</c:v>
                </c:pt>
              </c:numCache>
            </c:numRef>
          </c:val>
          <c:extLst>
            <c:ext xmlns:c16="http://schemas.microsoft.com/office/drawing/2014/chart" uri="{C3380CC4-5D6E-409C-BE32-E72D297353CC}">
              <c16:uniqueId val="{00000004-7C17-48DA-A29F-713C9E8C7D19}"/>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{D668604A-5783-4A85-B225-8889FC453C4A}</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7C17-48DA-A29F-713C9E8C7D19}"/>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{CC602AAC-B562-468D-AD9A-1115A3E0B61F}</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7C17-48DA-A29F-713C9E8C7D19}"/>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{81A87E2F-D4A7-46AD-A202-910FFE8A072F}</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7C17-48DA-A29F-713C9E8C7D19}"/>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{9D5305DA-3EB6-42BA-B379-5C6064AEDD34}</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7C17-48DA-A29F-713C9E8C7D1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7C17-48DA-A29F-713C9E8C7D19}"/>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C17-48DA-A29F-713C9E8C7D19}"/>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{232A7BFF-E14F-42E8-975F-6BD31AB11EDD}</c15:txfldGUID>
                      <c15:f>Daten_Diagramme!$D$14</c15:f>
                      <c15:dlblFieldTableCache>
                        <c:ptCount val="1"/>
                        <c:pt idx="0">
                          <c:v>-0.9</c:v>
                        </c:pt>
                      </c15:dlblFieldTableCache>
                    </c15:dlblFTEntry>
                  </c15:dlblFieldTable>
                  <c15:showDataLabelsRange val="0"/>
                </c:ext>
                <c:ext xmlns:c16="http://schemas.microsoft.com/office/drawing/2014/chart" uri="{C3380CC4-5D6E-409C-BE32-E72D297353CC}">
                  <c16:uniqueId val="{00000000-87F4-43AC-A80C-8F1459DDA9D0}"/>
                </c:ext>
              </c:extLst>
            </c:dLbl>
            <c:dLbl>
              <c:idx val="1"/>
              <c:tx>
                <c:strRef>
                  <c:f>Daten_Diagramme!$D$15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{1F3533F0-3D71-4A16-AB65-C90C3B0B3869}</c15:txfldGUID>
                      <c15:f>Daten_Diagramme!$D$15</c15:f>
                      <c15:dlblFieldTableCache>
                        <c:ptCount val="1"/>
                        <c:pt idx="0">
                          <c:v>-2.1</c:v>
                        </c:pt>
                      </c15:dlblFieldTableCache>
                    </c15:dlblFTEntry>
                  </c15:dlblFieldTable>
                  <c15:showDataLabelsRange val="0"/>
                </c:ext>
                <c:ext xmlns:c16="http://schemas.microsoft.com/office/drawing/2014/chart" uri="{C3380CC4-5D6E-409C-BE32-E72D297353CC}">
                  <c16:uniqueId val="{00000001-87F4-43AC-A80C-8F1459DDA9D0}"/>
                </c:ext>
              </c:extLst>
            </c:dLbl>
            <c:dLbl>
              <c:idx val="2"/>
              <c:tx>
                <c:strRef>
                  <c:f>Daten_Diagramme!$D$16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{6BDD7FBB-F043-4317-82F2-72431FD39911}</c15:txfldGUID>
                      <c15:f>Daten_Diagramme!$D$16</c15:f>
                      <c15:dlblFieldTableCache>
                        <c:ptCount val="1"/>
                        <c:pt idx="0">
                          <c:v>0.8</c:v>
                        </c:pt>
                      </c15:dlblFieldTableCache>
                    </c15:dlblFTEntry>
                  </c15:dlblFieldTable>
                  <c15:showDataLabelsRange val="0"/>
                </c:ext>
                <c:ext xmlns:c16="http://schemas.microsoft.com/office/drawing/2014/chart" uri="{C3380CC4-5D6E-409C-BE32-E72D297353CC}">
                  <c16:uniqueId val="{00000002-87F4-43AC-A80C-8F1459DDA9D0}"/>
                </c:ext>
              </c:extLst>
            </c:dLbl>
            <c:dLbl>
              <c:idx val="3"/>
              <c:tx>
                <c:strRef>
                  <c:f>Daten_Diagramme!$D$17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{53F34C6F-8AC3-4843-AF75-7C9F04A8C83A}</c15:txfldGUID>
                      <c15:f>Daten_Diagramme!$D$17</c15:f>
                      <c15:dlblFieldTableCache>
                        <c:ptCount val="1"/>
                        <c:pt idx="0">
                          <c:v>-1.7</c:v>
                        </c:pt>
                      </c15:dlblFieldTableCache>
                    </c15:dlblFTEntry>
                  </c15:dlblFieldTable>
                  <c15:showDataLabelsRange val="0"/>
                </c:ext>
                <c:ext xmlns:c16="http://schemas.microsoft.com/office/drawing/2014/chart" uri="{C3380CC4-5D6E-409C-BE32-E72D297353CC}">
                  <c16:uniqueId val="{00000003-87F4-43AC-A80C-8F1459DDA9D0}"/>
                </c:ext>
              </c:extLst>
            </c:dLbl>
            <c:dLbl>
              <c:idx val="4"/>
              <c:tx>
                <c:strRef>
                  <c:f>Daten_Diagramme!$D$18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{BCD9C680-B029-4C23-8FD7-3C388F032560}</c15:txfldGUID>
                      <c15:f>Daten_Diagramme!$D$18</c15:f>
                      <c15:dlblFieldTableCache>
                        <c:ptCount val="1"/>
                        <c:pt idx="0">
                          <c:v>1.9</c:v>
                        </c:pt>
                      </c15:dlblFieldTableCache>
                    </c15:dlblFTEntry>
                  </c15:dlblFieldTable>
                  <c15:showDataLabelsRange val="0"/>
                </c:ext>
                <c:ext xmlns:c16="http://schemas.microsoft.com/office/drawing/2014/chart" uri="{C3380CC4-5D6E-409C-BE32-E72D297353CC}">
                  <c16:uniqueId val="{00000004-87F4-43AC-A80C-8F1459DDA9D0}"/>
                </c:ext>
              </c:extLst>
            </c:dLbl>
            <c:dLbl>
              <c:idx val="5"/>
              <c:tx>
                <c:strRef>
                  <c:f>Daten_Diagramme!$D$19</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{25F94AE5-D1F4-4B08-A758-BFBA6363E498}</c15:txfldGUID>
                      <c15:f>Daten_Diagramme!$D$19</c15:f>
                      <c15:dlblFieldTableCache>
                        <c:ptCount val="1"/>
                        <c:pt idx="0">
                          <c:v>-2.4</c:v>
                        </c:pt>
                      </c15:dlblFieldTableCache>
                    </c15:dlblFTEntry>
                  </c15:dlblFieldTable>
                  <c15:showDataLabelsRange val="0"/>
                </c:ext>
                <c:ext xmlns:c16="http://schemas.microsoft.com/office/drawing/2014/chart" uri="{C3380CC4-5D6E-409C-BE32-E72D297353CC}">
                  <c16:uniqueId val="{00000005-87F4-43AC-A80C-8F1459DDA9D0}"/>
                </c:ext>
              </c:extLst>
            </c:dLbl>
            <c:dLbl>
              <c:idx val="6"/>
              <c:tx>
                <c:strRef>
                  <c:f>Daten_Diagramme!$D$20</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{8394D050-0233-45AC-AB9F-5465D0269365}</c15:txfldGUID>
                      <c15:f>Daten_Diagramme!$D$20</c15:f>
                      <c15:dlblFieldTableCache>
                        <c:ptCount val="1"/>
                        <c:pt idx="0">
                          <c:v>-3.4</c:v>
                        </c:pt>
                      </c15:dlblFieldTableCache>
                    </c15:dlblFTEntry>
                  </c15:dlblFieldTable>
                  <c15:showDataLabelsRange val="0"/>
                </c:ext>
                <c:ext xmlns:c16="http://schemas.microsoft.com/office/drawing/2014/chart" uri="{C3380CC4-5D6E-409C-BE32-E72D297353CC}">
                  <c16:uniqueId val="{00000006-87F4-43AC-A80C-8F1459DDA9D0}"/>
                </c:ext>
              </c:extLst>
            </c:dLbl>
            <c:dLbl>
              <c:idx val="7"/>
              <c:tx>
                <c:strRef>
                  <c:f>Daten_Diagramme!$D$21</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{6F4F90A9-BC0F-4CA3-972D-FFDA24415038}</c15:txfldGUID>
                      <c15:f>Daten_Diagramme!$D$21</c15:f>
                      <c15:dlblFieldTableCache>
                        <c:ptCount val="1"/>
                        <c:pt idx="0">
                          <c:v>-0.2</c:v>
                        </c:pt>
                      </c15:dlblFieldTableCache>
                    </c15:dlblFTEntry>
                  </c15:dlblFieldTable>
                  <c15:showDataLabelsRange val="0"/>
                </c:ext>
                <c:ext xmlns:c16="http://schemas.microsoft.com/office/drawing/2014/chart" uri="{C3380CC4-5D6E-409C-BE32-E72D297353CC}">
                  <c16:uniqueId val="{00000007-87F4-43AC-A80C-8F1459DDA9D0}"/>
                </c:ext>
              </c:extLst>
            </c:dLbl>
            <c:dLbl>
              <c:idx val="8"/>
              <c:tx>
                <c:strRef>
                  <c:f>Daten_Diagramme!$D$22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{A7A7B260-403C-49F3-A8C2-64FDB2300083}</c15:txfldGUID>
                      <c15:f>Daten_Diagramme!$D$22</c15:f>
                      <c15:dlblFieldTableCache>
                        <c:ptCount val="1"/>
                        <c:pt idx="0">
                          <c:v>0.8</c:v>
                        </c:pt>
                      </c15:dlblFieldTableCache>
                    </c15:dlblFTEntry>
                  </c15:dlblFieldTable>
                  <c15:showDataLabelsRange val="0"/>
                </c:ext>
                <c:ext xmlns:c16="http://schemas.microsoft.com/office/drawing/2014/chart" uri="{C3380CC4-5D6E-409C-BE32-E72D297353CC}">
                  <c16:uniqueId val="{00000008-87F4-43AC-A80C-8F1459DDA9D0}"/>
                </c:ext>
              </c:extLst>
            </c:dLbl>
            <c:dLbl>
              <c:idx val="9"/>
              <c:tx>
                <c:strRef>
                  <c:f>Daten_Diagramme!$D$23</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{B86AA236-92F9-4840-BDF9-F7E90A9B7860}</c15:txfldGUID>
                      <c15:f>Daten_Diagramme!$D$23</c15:f>
                      <c15:dlblFieldTableCache>
                        <c:ptCount val="1"/>
                        <c:pt idx="0">
                          <c:v>-2.6</c:v>
                        </c:pt>
                      </c15:dlblFieldTableCache>
                    </c15:dlblFTEntry>
                  </c15:dlblFieldTable>
                  <c15:showDataLabelsRange val="0"/>
                </c:ext>
                <c:ext xmlns:c16="http://schemas.microsoft.com/office/drawing/2014/chart" uri="{C3380CC4-5D6E-409C-BE32-E72D297353CC}">
                  <c16:uniqueId val="{00000009-87F4-43AC-A80C-8F1459DDA9D0}"/>
                </c:ext>
              </c:extLst>
            </c:dLbl>
            <c:dLbl>
              <c:idx val="10"/>
              <c:tx>
                <c:strRef>
                  <c:f>Daten_Diagramme!$D$24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{9B70EC24-B55C-4465-92A9-9BAB8DBB3F22}</c15:txfldGUID>
                      <c15:f>Daten_Diagramme!$D$24</c15:f>
                      <c15:dlblFieldTableCache>
                        <c:ptCount val="1"/>
                        <c:pt idx="0">
                          <c:v>0.9</c:v>
                        </c:pt>
                      </c15:dlblFieldTableCache>
                    </c15:dlblFTEntry>
                  </c15:dlblFieldTable>
                  <c15:showDataLabelsRange val="0"/>
                </c:ext>
                <c:ext xmlns:c16="http://schemas.microsoft.com/office/drawing/2014/chart" uri="{C3380CC4-5D6E-409C-BE32-E72D297353CC}">
                  <c16:uniqueId val="{0000000A-87F4-43AC-A80C-8F1459DDA9D0}"/>
                </c:ext>
              </c:extLst>
            </c:dLbl>
            <c:dLbl>
              <c:idx val="11"/>
              <c:tx>
                <c:strRef>
                  <c:f>Daten_Diagramme!$D$25</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{92594BA8-2DBF-4645-BEDF-B36F659A970D}</c15:txfldGUID>
                      <c15:f>Daten_Diagramme!$D$25</c15:f>
                      <c15:dlblFieldTableCache>
                        <c:ptCount val="1"/>
                        <c:pt idx="0">
                          <c:v>-0.9</c:v>
                        </c:pt>
                      </c15:dlblFieldTableCache>
                    </c15:dlblFTEntry>
                  </c15:dlblFieldTable>
                  <c15:showDataLabelsRange val="0"/>
                </c:ext>
                <c:ext xmlns:c16="http://schemas.microsoft.com/office/drawing/2014/chart" uri="{C3380CC4-5D6E-409C-BE32-E72D297353CC}">
                  <c16:uniqueId val="{0000000B-87F4-43AC-A80C-8F1459DDA9D0}"/>
                </c:ext>
              </c:extLst>
            </c:dLbl>
            <c:dLbl>
              <c:idx val="12"/>
              <c:tx>
                <c:strRef>
                  <c:f>Daten_Diagramme!$D$26</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{404EA943-6C9D-43D7-89AE-6B357899D914}</c15:txfldGUID>
                      <c15:f>Daten_Diagramme!$D$26</c15:f>
                      <c15:dlblFieldTableCache>
                        <c:ptCount val="1"/>
                        <c:pt idx="0">
                          <c:v>-2.9</c:v>
                        </c:pt>
                      </c15:dlblFieldTableCache>
                    </c15:dlblFTEntry>
                  </c15:dlblFieldTable>
                  <c15:showDataLabelsRange val="0"/>
                </c:ext>
                <c:ext xmlns:c16="http://schemas.microsoft.com/office/drawing/2014/chart" uri="{C3380CC4-5D6E-409C-BE32-E72D297353CC}">
                  <c16:uniqueId val="{0000000C-87F4-43AC-A80C-8F1459DDA9D0}"/>
                </c:ext>
              </c:extLst>
            </c:dLbl>
            <c:dLbl>
              <c:idx val="13"/>
              <c:tx>
                <c:strRef>
                  <c:f>Daten_Diagramme!$D$27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{25D1E2EE-3BFE-4624-B531-8FC131A364B3}</c15:txfldGUID>
                      <c15:f>Daten_Diagramme!$D$27</c15:f>
                      <c15:dlblFieldTableCache>
                        <c:ptCount val="1"/>
                        <c:pt idx="0">
                          <c:v>0.6</c:v>
                        </c:pt>
                      </c15:dlblFieldTableCache>
                    </c15:dlblFTEntry>
                  </c15:dlblFieldTable>
                  <c15:showDataLabelsRange val="0"/>
                </c:ext>
                <c:ext xmlns:c16="http://schemas.microsoft.com/office/drawing/2014/chart" uri="{C3380CC4-5D6E-409C-BE32-E72D297353CC}">
                  <c16:uniqueId val="{0000000D-87F4-43AC-A80C-8F1459DDA9D0}"/>
                </c:ext>
              </c:extLst>
            </c:dLbl>
            <c:dLbl>
              <c:idx val="14"/>
              <c:tx>
                <c:strRef>
                  <c:f>Daten_Diagramme!$D$28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{D414975F-D6BD-45A0-BC19-E957C2D16B26}</c15:txfldGUID>
                      <c15:f>Daten_Diagramme!$D$28</c15:f>
                      <c15:dlblFieldTableCache>
                        <c:ptCount val="1"/>
                        <c:pt idx="0">
                          <c:v>-0.8</c:v>
                        </c:pt>
                      </c15:dlblFieldTableCache>
                    </c15:dlblFTEntry>
                  </c15:dlblFieldTable>
                  <c15:showDataLabelsRange val="0"/>
                </c:ext>
                <c:ext xmlns:c16="http://schemas.microsoft.com/office/drawing/2014/chart" uri="{C3380CC4-5D6E-409C-BE32-E72D297353CC}">
                  <c16:uniqueId val="{0000000E-87F4-43AC-A80C-8F1459DDA9D0}"/>
                </c:ext>
              </c:extLst>
            </c:dLbl>
            <c:dLbl>
              <c:idx val="15"/>
              <c:tx>
                <c:strRef>
                  <c:f>Daten_Diagramme!$D$29</c:f>
                  <c:strCache>
                    <c:ptCount val="1"/>
                    <c:pt idx="0">
                      <c:v>-9.1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{F6EDC84C-DE27-4FDF-92C4-08AA7E7CE46D}</c15:txfldGUID>
                      <c15:f>Daten_Diagramme!$D$29</c15:f>
                      <c15:dlblFieldTableCache>
                        <c:ptCount val="1"/>
                        <c:pt idx="0">
                          <c:v>-9.1</c:v>
                        </c:pt>
                      </c15:dlblFieldTableCache>
                    </c15:dlblFTEntry>
                  </c15:dlblFieldTable>
                  <c15:showDataLabelsRange val="0"/>
                </c:ext>
                <c:ext xmlns:c16="http://schemas.microsoft.com/office/drawing/2014/chart" uri="{C3380CC4-5D6E-409C-BE32-E72D297353CC}">
                  <c16:uniqueId val="{0000000F-87F4-43AC-A80C-8F1459DDA9D0}"/>
                </c:ext>
              </c:extLst>
            </c:dLbl>
            <c:dLbl>
              <c:idx val="16"/>
              <c:tx>
                <c:strRef>
                  <c:f>Daten_Diagramme!$D$30</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{506FD33E-FFEF-490B-8AA6-B132A61A1A48}</c15:txfldGUID>
                      <c15:f>Daten_Diagramme!$D$30</c15:f>
                      <c15:dlblFieldTableCache>
                        <c:ptCount val="1"/>
                        <c:pt idx="0">
                          <c:v>0.7</c:v>
                        </c:pt>
                      </c15:dlblFieldTableCache>
                    </c15:dlblFTEntry>
                  </c15:dlblFieldTable>
                  <c15:showDataLabelsRange val="0"/>
                </c:ext>
                <c:ext xmlns:c16="http://schemas.microsoft.com/office/drawing/2014/chart" uri="{C3380CC4-5D6E-409C-BE32-E72D297353CC}">
                  <c16:uniqueId val="{00000010-87F4-43AC-A80C-8F1459DDA9D0}"/>
                </c:ext>
              </c:extLst>
            </c:dLbl>
            <c:dLbl>
              <c:idx val="17"/>
              <c:tx>
                <c:strRef>
                  <c:f>Daten_Diagramme!$D$31</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{C7A01525-229C-42A0-8C42-455774A6FA49}</c15:txfldGUID>
                      <c15:f>Daten_Diagramme!$D$31</c15:f>
                      <c15:dlblFieldTableCache>
                        <c:ptCount val="1"/>
                        <c:pt idx="0">
                          <c:v>-2.6</c:v>
                        </c:pt>
                      </c15:dlblFieldTableCache>
                    </c15:dlblFTEntry>
                  </c15:dlblFieldTable>
                  <c15:showDataLabelsRange val="0"/>
                </c:ext>
                <c:ext xmlns:c16="http://schemas.microsoft.com/office/drawing/2014/chart" uri="{C3380CC4-5D6E-409C-BE32-E72D297353CC}">
                  <c16:uniqueId val="{00000011-87F4-43AC-A80C-8F1459DDA9D0}"/>
                </c:ext>
              </c:extLst>
            </c:dLbl>
            <c:dLbl>
              <c:idx val="18"/>
              <c:tx>
                <c:strRef>
                  <c:f>Daten_Diagramme!$D$32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{720C847A-3AC3-4F05-B668-12C7423C10A9}</c15:txfldGUID>
                      <c15:f>Daten_Diagramme!$D$32</c15:f>
                      <c15:dlblFieldTableCache>
                        <c:ptCount val="1"/>
                        <c:pt idx="0">
                          <c:v>1.0</c:v>
                        </c:pt>
                      </c15:dlblFieldTableCache>
                    </c15:dlblFTEntry>
                  </c15:dlblFieldTable>
                  <c15:showDataLabelsRange val="0"/>
                </c:ext>
                <c:ext xmlns:c16="http://schemas.microsoft.com/office/drawing/2014/chart" uri="{C3380CC4-5D6E-409C-BE32-E72D297353CC}">
                  <c16:uniqueId val="{00000012-87F4-43AC-A80C-8F1459DDA9D0}"/>
                </c:ext>
              </c:extLst>
            </c:dLbl>
            <c:dLbl>
              <c:idx val="19"/>
              <c:tx>
                <c:strRef>
                  <c:f>Daten_Diagramme!$D$33</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{DB21E711-9E68-4546-B097-AE75112F25B0}</c15:txfldGUID>
                      <c15:f>Daten_Diagramme!$D$33</c15:f>
                      <c15:dlblFieldTableCache>
                        <c:ptCount val="1"/>
                        <c:pt idx="0">
                          <c:v>-0.4</c:v>
                        </c:pt>
                      </c15:dlblFieldTableCache>
                    </c15:dlblFTEntry>
                  </c15:dlblFieldTable>
                  <c15:showDataLabelsRange val="0"/>
                </c:ext>
                <c:ext xmlns:c16="http://schemas.microsoft.com/office/drawing/2014/chart" uri="{C3380CC4-5D6E-409C-BE32-E72D297353CC}">
                  <c16:uniqueId val="{00000013-87F4-43AC-A80C-8F1459DDA9D0}"/>
                </c:ext>
              </c:extLst>
            </c:dLbl>
            <c:dLbl>
              <c:idx val="20"/>
              <c:tx>
                <c:strRef>
                  <c:f>Daten_Diagramme!$D$34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{EBDF84AE-11F2-4EC7-AD79-7E5F3A7CDC5B}</c15:txfldGUID>
                      <c15:f>Daten_Diagramme!$D$34</c15:f>
                      <c15:dlblFieldTableCache>
                        <c:ptCount val="1"/>
                        <c:pt idx="0">
                          <c:v>0.1</c:v>
                        </c:pt>
                      </c15:dlblFieldTableCache>
                    </c15:dlblFTEntry>
                  </c15:dlblFieldTable>
                  <c15:showDataLabelsRange val="0"/>
                </c:ext>
                <c:ext xmlns:c16="http://schemas.microsoft.com/office/drawing/2014/chart" uri="{C3380CC4-5D6E-409C-BE32-E72D297353CC}">
                  <c16:uniqueId val="{00000014-87F4-43AC-A80C-8F1459DDA9D0}"/>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{643962CB-BC1E-4ECA-BAAC-0AF24B29C7C9}</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87F4-43AC-A80C-8F1459DDA9D0}"/>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{52DE8F9D-6C3A-4BE2-8B39-88B09AD1003C}</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87F4-43AC-A80C-8F1459DDA9D0}"/>
                </c:ext>
              </c:extLst>
            </c:dLbl>
            <c:dLbl>
              <c:idx val="23"/>
              <c:tx>
                <c:strRef>
                  <c:f>Daten_Diagramme!$D$37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{95CFEA18-CBA7-42C5-820B-FC5073EBFA3D}</c15:txfldGUID>
                      <c15:f>Daten_Diagramme!$D$37</c15:f>
                      <c15:dlblFieldTableCache>
                        <c:ptCount val="1"/>
                        <c:pt idx="0">
                          <c:v>-2.1</c:v>
                        </c:pt>
                      </c15:dlblFieldTableCache>
                    </c15:dlblFTEntry>
                  </c15:dlblFieldTable>
                  <c15:showDataLabelsRange val="0"/>
                </c:ext>
                <c:ext xmlns:c16="http://schemas.microsoft.com/office/drawing/2014/chart" uri="{C3380CC4-5D6E-409C-BE32-E72D297353CC}">
                  <c16:uniqueId val="{00000017-87F4-43AC-A80C-8F1459DDA9D0}"/>
                </c:ext>
              </c:extLst>
            </c:dLbl>
            <c:dLbl>
              <c:idx val="24"/>
              <c:layout>
                <c:manualLayout>
                  <c:x val="4.7769028871392123E-3"/>
                  <c:y val="-4.6876052205785108E-5"/>
                </c:manualLayout>
              </c:layout>
              <c:tx>
                <c:strRef>
                  <c:f>Daten_Diagramme!$D$38</c:f>
                  <c:strCache>
                    <c:ptCount val="1"/>
                    <c:pt idx="0">
                      <c:v>-1.3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{A37E6C60-B11D-4004-AE8A-46E54C16F74B}</c15:txfldGUID>
                      <c15:f>Daten_Diagramme!$D$38</c15:f>
                      <c15:dlblFieldTableCache>
                        <c:ptCount val="1"/>
                        <c:pt idx="0">
                          <c:v>-1.3</c:v>
                        </c:pt>
                      </c15:dlblFieldTableCache>
                    </c15:dlblFTEntry>
                  </c15:dlblFieldTable>
                  <c15:showDataLabelsRange val="0"/>
                </c:ext>
                <c:ext xmlns:c16="http://schemas.microsoft.com/office/drawing/2014/chart" uri="{C3380CC4-5D6E-409C-BE32-E72D297353CC}">
                  <c16:uniqueId val="{00000018-87F4-43AC-A80C-8F1459DDA9D0}"/>
                </c:ext>
              </c:extLst>
            </c:dLbl>
            <c:dLbl>
              <c:idx val="25"/>
              <c:tx>
                <c:strRef>
                  <c:f>Daten_Diagramme!$D$39</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{CFCB8E4B-E8B2-4A5A-AA43-92C0F0D0F678}</c15:txfldGUID>
                      <c15:f>Daten_Diagramme!$D$39</c15:f>
                      <c15:dlblFieldTableCache>
                        <c:ptCount val="1"/>
                        <c:pt idx="0">
                          <c:v>-0.7</c:v>
                        </c:pt>
                      </c15:dlblFieldTableCache>
                    </c15:dlblFTEntry>
                  </c15:dlblFieldTable>
                  <c15:showDataLabelsRange val="0"/>
                </c:ext>
                <c:ext xmlns:c16="http://schemas.microsoft.com/office/drawing/2014/chart" uri="{C3380CC4-5D6E-409C-BE32-E72D297353CC}">
                  <c16:uniqueId val="{00000019-87F4-43AC-A80C-8F1459DDA9D0}"/>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{0DAFD5E3-C2D0-49A7-9F90-DBF108D4307C}</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87F4-43AC-A80C-8F1459DDA9D0}"/>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{54859D78-932C-4E3C-9B20-57D98DA3BA41}</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87F4-43AC-A80C-8F1459DDA9D0}"/>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{79F0C0AA-3777-4C4D-BADD-434E8994DCEB}</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87F4-43AC-A80C-8F1459DDA9D0}"/>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{144C89FF-3FD5-45A7-A144-CFB8FB7689D9}</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87F4-43AC-A80C-8F1459DDA9D0}"/>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{DBD8BEFB-BFD8-4119-9BCD-AB766FC6DA7E}</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87F4-43AC-A80C-8F1459DDA9D0}"/>
                </c:ext>
              </c:extLst>
            </c:dLbl>
            <c:dLbl>
              <c:idx val="31"/>
              <c:tx>
                <c:strRef>
                  <c:f>Daten_Diagramme!$D$45</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{A0CA3875-3D68-454A-ABE2-2DC311DBA882}</c15:txfldGUID>
                      <c15:f>Daten_Diagramme!$D$45</c15:f>
                      <c15:dlblFieldTableCache>
                        <c:ptCount val="1"/>
                        <c:pt idx="0">
                          <c:v>-0.7</c:v>
                        </c:pt>
                      </c15:dlblFieldTableCache>
                    </c15:dlblFTEntry>
                  </c15:dlblFieldTable>
                  <c15:showDataLabelsRange val="0"/>
                </c:ext>
                <c:ext xmlns:c16="http://schemas.microsoft.com/office/drawing/2014/chart" uri="{C3380CC4-5D6E-409C-BE32-E72D297353CC}">
                  <c16:uniqueId val="{0000001F-87F4-43AC-A80C-8F1459DDA9D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-0.93581339325009849</c:v>
                </c:pt>
                <c:pt idx="1">
                  <c:v>-2.0963172804532579</c:v>
                </c:pt>
                <c:pt idx="2">
                  <c:v>0.77469335054874111</c:v>
                </c:pt>
                <c:pt idx="3">
                  <c:v>-1.6961748633879781</c:v>
                </c:pt>
                <c:pt idx="4">
                  <c:v>1.940795922368163</c:v>
                </c:pt>
                <c:pt idx="5">
                  <c:v>-2.4345352631138626</c:v>
                </c:pt>
                <c:pt idx="6">
                  <c:v>-3.3671190517093281</c:v>
                </c:pt>
                <c:pt idx="7">
                  <c:v>-0.24793388429752067</c:v>
                </c:pt>
                <c:pt idx="8">
                  <c:v>0.77798307886803464</c:v>
                </c:pt>
                <c:pt idx="9">
                  <c:v>-2.6238591916558018</c:v>
                </c:pt>
                <c:pt idx="10">
                  <c:v>0.94161958568738224</c:v>
                </c:pt>
                <c:pt idx="11">
                  <c:v>-0.92081031307550643</c:v>
                </c:pt>
                <c:pt idx="12">
                  <c:v>-2.8627838104639682</c:v>
                </c:pt>
                <c:pt idx="13">
                  <c:v>0.63784549964564141</c:v>
                </c:pt>
                <c:pt idx="14">
                  <c:v>-0.83166999334664005</c:v>
                </c:pt>
                <c:pt idx="15">
                  <c:v>-9.1496928548334946</c:v>
                </c:pt>
                <c:pt idx="16">
                  <c:v>0.73529411764705888</c:v>
                </c:pt>
                <c:pt idx="17">
                  <c:v>-2.5812939993295339</c:v>
                </c:pt>
                <c:pt idx="18">
                  <c:v>0.98708085353462038</c:v>
                </c:pt>
                <c:pt idx="19">
                  <c:v>-0.41822901644072685</c:v>
                </c:pt>
                <c:pt idx="20">
                  <c:v>7.0175438596491224E-2</c:v>
                </c:pt>
                <c:pt idx="21">
                  <c:v>0</c:v>
                </c:pt>
                <c:pt idx="23">
                  <c:v>-2.0963172804532579</c:v>
                </c:pt>
                <c:pt idx="24">
                  <c:v>-1.2830609700072193</c:v>
                </c:pt>
                <c:pt idx="25">
                  <c:v>-0.70236400938949783</c:v>
                </c:pt>
              </c:numCache>
            </c:numRef>
          </c:val>
          <c:extLst>
            <c:ext xmlns:c16="http://schemas.microsoft.com/office/drawing/2014/chart" uri="{C3380CC4-5D6E-409C-BE32-E72D297353CC}">
              <c16:uniqueId val="{00000020-87F4-43AC-A80C-8F1459DDA9D0}"/>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{269869DB-0950-4057-930E-6DB4224CA019}</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87F4-43AC-A80C-8F1459DDA9D0}"/>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{0122103F-7923-4F68-BC96-F3C14C75B678}</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87F4-43AC-A80C-8F1459DDA9D0}"/>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{F92F6305-8E80-479B-AAC7-6DA5438A22F2}</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87F4-43AC-A80C-8F1459DDA9D0}"/>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{EFCE7DD4-29AE-4EFD-A15A-5229C4E6DE65}</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87F4-43AC-A80C-8F1459DDA9D0}"/>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{7EDE262D-42A6-4A2D-BBB4-D84C6D945BC0}</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87F4-43AC-A80C-8F1459DDA9D0}"/>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{73D2D5B1-1847-4673-8225-5816BCD54721}</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87F4-43AC-A80C-8F1459DDA9D0}"/>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{52FB4B19-BA40-4831-A0A9-A810268B7F79}</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87F4-43AC-A80C-8F1459DDA9D0}"/>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{CB47A655-0A06-48A7-B065-D75963DD7E8F}</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87F4-43AC-A80C-8F1459DDA9D0}"/>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{4992670F-7165-4441-A28E-1DDD0FE74A12}</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87F4-43AC-A80C-8F1459DDA9D0}"/>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{EDF9F925-615B-42C5-840B-075ED567CF1F}</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87F4-43AC-A80C-8F1459DDA9D0}"/>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{B2131419-A196-4200-947D-80E693568292}</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87F4-43AC-A80C-8F1459DDA9D0}"/>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{DAD0A13B-8778-4473-AB0B-97D27358DF4B}</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87F4-43AC-A80C-8F1459DDA9D0}"/>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{6C1B836D-8C74-4958-94AA-F0604DD44690}</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87F4-43AC-A80C-8F1459DDA9D0}"/>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{3DF48F9C-2047-4802-9FCC-5CDD9CD9E53A}</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87F4-43AC-A80C-8F1459DDA9D0}"/>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{B80755F5-A548-4B5A-9B1A-29ED4FDCDE2C}</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87F4-43AC-A80C-8F1459DDA9D0}"/>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{AADE1978-9FCC-44AE-B57A-CC7A51E2AB22}</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87F4-43AC-A80C-8F1459DDA9D0}"/>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{0A85372E-B0FF-4732-A3EC-6ACCE9812DD1}</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87F4-43AC-A80C-8F1459DDA9D0}"/>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{E7E96F29-4C7A-46F6-9AA2-29D4F3B858A7}</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87F4-43AC-A80C-8F1459DDA9D0}"/>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{F78B1E52-D243-40AE-8543-B9933D0F4E4D}</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87F4-43AC-A80C-8F1459DDA9D0}"/>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{99F5AA33-084F-4BC5-AB78-27C44AB3E618}</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87F4-43AC-A80C-8F1459DDA9D0}"/>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{1AE594B7-9114-44CE-BA9D-A839DA3DA051}</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87F4-43AC-A80C-8F1459DDA9D0}"/>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{D712DB2B-8695-4592-B678-201C00F7180E}</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87F4-43AC-A80C-8F1459DDA9D0}"/>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{6FED4D20-2AC1-4F2D-819E-C755022607ED}</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87F4-43AC-A80C-8F1459DDA9D0}"/>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{83D5A782-77F8-48FE-9DBB-2E1B053AA12C}</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87F4-43AC-A80C-8F1459DDA9D0}"/>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{06038CAB-B789-437B-8147-F656D67C4781}</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87F4-43AC-A80C-8F1459DDA9D0}"/>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{B0EB63B6-6657-4CF0-9A34-11D584CA480B}</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87F4-43AC-A80C-8F1459DDA9D0}"/>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{D2D67E01-04AE-46B5-A6D2-859264AA95DC}</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87F4-43AC-A80C-8F1459DDA9D0}"/>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{C8BE1590-8E4E-487A-AF97-6B2F54E593ED}</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87F4-43AC-A80C-8F1459DDA9D0}"/>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{B63D3FD6-EBC8-4495-A148-A53716C547EC}</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87F4-43AC-A80C-8F1459DDA9D0}"/>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{D623A536-A85B-4B96-B114-67F70E6763C2}</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87F4-43AC-A80C-8F1459DDA9D0}"/>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{3671EB5C-E358-4E43-9766-BD76387A1D51}</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87F4-43AC-A80C-8F1459DDA9D0}"/>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{07F66A4F-DC57-420D-A394-FFF2F7942059}</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87F4-43AC-A80C-8F1459DDA9D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87F4-43AC-A80C-8F1459DDA9D0}"/>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87F4-43AC-A80C-8F1459DDA9D0}"/>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{98B63FEF-8A7B-4CCC-975F-6DADA587CBC9}</c15:txfldGUID>
                      <c15:f>Daten_Diagramme!$E$14</c15:f>
                      <c15:dlblFieldTableCache>
                        <c:ptCount val="1"/>
                        <c:pt idx="0">
                          <c:v>-4.1</c:v>
                        </c:pt>
                      </c15:dlblFieldTableCache>
                    </c15:dlblFTEntry>
                  </c15:dlblFieldTable>
                  <c15:showDataLabelsRange val="0"/>
                </c:ext>
                <c:ext xmlns:c16="http://schemas.microsoft.com/office/drawing/2014/chart" uri="{C3380CC4-5D6E-409C-BE32-E72D297353CC}">
                  <c16:uniqueId val="{00000000-085D-499A-8D55-A4818B703203}"/>
                </c:ext>
              </c:extLst>
            </c:dLbl>
            <c:dLbl>
              <c:idx val="1"/>
              <c:tx>
                <c:strRef>
                  <c:f>Daten_Diagramme!$E$15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{6B8E7A59-266B-4424-A67B-2247D0337C15}</c15:txfldGUID>
                      <c15:f>Daten_Diagramme!$E$15</c15:f>
                      <c15:dlblFieldTableCache>
                        <c:ptCount val="1"/>
                        <c:pt idx="0">
                          <c:v>2.7</c:v>
                        </c:pt>
                      </c15:dlblFieldTableCache>
                    </c15:dlblFTEntry>
                  </c15:dlblFieldTable>
                  <c15:showDataLabelsRange val="0"/>
                </c:ext>
                <c:ext xmlns:c16="http://schemas.microsoft.com/office/drawing/2014/chart" uri="{C3380CC4-5D6E-409C-BE32-E72D297353CC}">
                  <c16:uniqueId val="{00000001-085D-499A-8D55-A4818B703203}"/>
                </c:ext>
              </c:extLst>
            </c:dLbl>
            <c:dLbl>
              <c:idx val="2"/>
              <c:tx>
                <c:strRef>
                  <c:f>Daten_Diagramme!$E$16</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{2D9B3DF3-A1F8-4A7B-A028-5647744F3E5F}</c15:txfldGUID>
                      <c15:f>Daten_Diagramme!$E$16</c15:f>
                      <c15:dlblFieldTableCache>
                        <c:ptCount val="1"/>
                        <c:pt idx="0">
                          <c:v>-4.9</c:v>
                        </c:pt>
                      </c15:dlblFieldTableCache>
                    </c15:dlblFTEntry>
                  </c15:dlblFieldTable>
                  <c15:showDataLabelsRange val="0"/>
                </c:ext>
                <c:ext xmlns:c16="http://schemas.microsoft.com/office/drawing/2014/chart" uri="{C3380CC4-5D6E-409C-BE32-E72D297353CC}">
                  <c16:uniqueId val="{00000002-085D-499A-8D55-A4818B703203}"/>
                </c:ext>
              </c:extLst>
            </c:dLbl>
            <c:dLbl>
              <c:idx val="3"/>
              <c:tx>
                <c:strRef>
                  <c:f>Daten_Diagramme!$E$17</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{11665BFE-A4FE-42E0-8E00-263DD367C4A2}</c15:txfldGUID>
                      <c15:f>Daten_Diagramme!$E$17</c15:f>
                      <c15:dlblFieldTableCache>
                        <c:ptCount val="1"/>
                        <c:pt idx="0">
                          <c:v>-6.7</c:v>
                        </c:pt>
                      </c15:dlblFieldTableCache>
                    </c15:dlblFTEntry>
                  </c15:dlblFieldTable>
                  <c15:showDataLabelsRange val="0"/>
                </c:ext>
                <c:ext xmlns:c16="http://schemas.microsoft.com/office/drawing/2014/chart" uri="{C3380CC4-5D6E-409C-BE32-E72D297353CC}">
                  <c16:uniqueId val="{00000003-085D-499A-8D55-A4818B703203}"/>
                </c:ext>
              </c:extLst>
            </c:dLbl>
            <c:dLbl>
              <c:idx val="4"/>
              <c:tx>
                <c:strRef>
                  <c:f>Daten_Diagramme!$E$18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{2103A666-86D8-44BF-B943-68AC9BB46995}</c15:txfldGUID>
                      <c15:f>Daten_Diagramme!$E$18</c15:f>
                      <c15:dlblFieldTableCache>
                        <c:ptCount val="1"/>
                        <c:pt idx="0">
                          <c:v>-1.9</c:v>
                        </c:pt>
                      </c15:dlblFieldTableCache>
                    </c15:dlblFTEntry>
                  </c15:dlblFieldTable>
                  <c15:showDataLabelsRange val="0"/>
                </c:ext>
                <c:ext xmlns:c16="http://schemas.microsoft.com/office/drawing/2014/chart" uri="{C3380CC4-5D6E-409C-BE32-E72D297353CC}">
                  <c16:uniqueId val="{00000004-085D-499A-8D55-A4818B703203}"/>
                </c:ext>
              </c:extLst>
            </c:dLbl>
            <c:dLbl>
              <c:idx val="5"/>
              <c:tx>
                <c:strRef>
                  <c:f>Daten_Diagramme!$E$19</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{B51043C9-5F9C-4AB1-A33B-52BDB756A5ED}</c15:txfldGUID>
                      <c15:f>Daten_Diagramme!$E$19</c15:f>
                      <c15:dlblFieldTableCache>
                        <c:ptCount val="1"/>
                        <c:pt idx="0">
                          <c:v>-4.5</c:v>
                        </c:pt>
                      </c15:dlblFieldTableCache>
                    </c15:dlblFTEntry>
                  </c15:dlblFieldTable>
                  <c15:showDataLabelsRange val="0"/>
                </c:ext>
                <c:ext xmlns:c16="http://schemas.microsoft.com/office/drawing/2014/chart" uri="{C3380CC4-5D6E-409C-BE32-E72D297353CC}">
                  <c16:uniqueId val="{00000005-085D-499A-8D55-A4818B703203}"/>
                </c:ext>
              </c:extLst>
            </c:dLbl>
            <c:dLbl>
              <c:idx val="6"/>
              <c:tx>
                <c:strRef>
                  <c:f>Daten_Diagramme!$E$20</c:f>
                  <c:strCache>
                    <c:ptCount val="1"/>
                    <c:pt idx="0">
                      <c:v>-19.7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{03E1C171-8040-442C-B77D-3769D4B1E790}</c15:txfldGUID>
                      <c15:f>Daten_Diagramme!$E$20</c15:f>
                      <c15:dlblFieldTableCache>
                        <c:ptCount val="1"/>
                        <c:pt idx="0">
                          <c:v>-19.7</c:v>
                        </c:pt>
                      </c15:dlblFieldTableCache>
                    </c15:dlblFTEntry>
                  </c15:dlblFieldTable>
                  <c15:showDataLabelsRange val="0"/>
                </c:ext>
                <c:ext xmlns:c16="http://schemas.microsoft.com/office/drawing/2014/chart" uri="{C3380CC4-5D6E-409C-BE32-E72D297353CC}">
                  <c16:uniqueId val="{00000006-085D-499A-8D55-A4818B703203}"/>
                </c:ext>
              </c:extLst>
            </c:dLbl>
            <c:dLbl>
              <c:idx val="7"/>
              <c:tx>
                <c:strRef>
                  <c:f>Daten_Diagramme!$E$21</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{079FE713-FD62-4E63-88AE-26FF47DC40E7}</c15:txfldGUID>
                      <c15:f>Daten_Diagramme!$E$21</c15:f>
                      <c15:dlblFieldTableCache>
                        <c:ptCount val="1"/>
                        <c:pt idx="0">
                          <c:v>1.4</c:v>
                        </c:pt>
                      </c15:dlblFieldTableCache>
                    </c15:dlblFTEntry>
                  </c15:dlblFieldTable>
                  <c15:showDataLabelsRange val="0"/>
                </c:ext>
                <c:ext xmlns:c16="http://schemas.microsoft.com/office/drawing/2014/chart" uri="{C3380CC4-5D6E-409C-BE32-E72D297353CC}">
                  <c16:uniqueId val="{00000007-085D-499A-8D55-A4818B703203}"/>
                </c:ext>
              </c:extLst>
            </c:dLbl>
            <c:dLbl>
              <c:idx val="8"/>
              <c:tx>
                <c:strRef>
                  <c:f>Daten_Diagramme!$E$22</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{6397957A-C514-4BF2-91F2-AA78EB76371B}</c15:txfldGUID>
                      <c15:f>Daten_Diagramme!$E$22</c15:f>
                      <c15:dlblFieldTableCache>
                        <c:ptCount val="1"/>
                        <c:pt idx="0">
                          <c:v>1.3</c:v>
                        </c:pt>
                      </c15:dlblFieldTableCache>
                    </c15:dlblFTEntry>
                  </c15:dlblFieldTable>
                  <c15:showDataLabelsRange val="0"/>
                </c:ext>
                <c:ext xmlns:c16="http://schemas.microsoft.com/office/drawing/2014/chart" uri="{C3380CC4-5D6E-409C-BE32-E72D297353CC}">
                  <c16:uniqueId val="{00000008-085D-499A-8D55-A4818B703203}"/>
                </c:ext>
              </c:extLst>
            </c:dLbl>
            <c:dLbl>
              <c:idx val="9"/>
              <c:tx>
                <c:strRef>
                  <c:f>Daten_Diagramme!$E$23</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{CE3DCCE0-B172-4D8C-9408-4F4AD7841409}</c15:txfldGUID>
                      <c15:f>Daten_Diagramme!$E$23</c15:f>
                      <c15:dlblFieldTableCache>
                        <c:ptCount val="1"/>
                        <c:pt idx="0">
                          <c:v>-9.4</c:v>
                        </c:pt>
                      </c15:dlblFieldTableCache>
                    </c15:dlblFTEntry>
                  </c15:dlblFieldTable>
                  <c15:showDataLabelsRange val="0"/>
                </c:ext>
                <c:ext xmlns:c16="http://schemas.microsoft.com/office/drawing/2014/chart" uri="{C3380CC4-5D6E-409C-BE32-E72D297353CC}">
                  <c16:uniqueId val="{00000009-085D-499A-8D55-A4818B703203}"/>
                </c:ext>
              </c:extLst>
            </c:dLbl>
            <c:dLbl>
              <c:idx val="10"/>
              <c:tx>
                <c:strRef>
                  <c:f>Daten_Diagramme!$E$24</c:f>
                  <c:strCache>
                    <c:ptCount val="1"/>
                    <c:pt idx="0">
                      <c:v>-15.3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{753EDBAB-7586-48D4-8D40-1407813F290A}</c15:txfldGUID>
                      <c15:f>Daten_Diagramme!$E$24</c15:f>
                      <c15:dlblFieldTableCache>
                        <c:ptCount val="1"/>
                        <c:pt idx="0">
                          <c:v>-15.3</c:v>
                        </c:pt>
                      </c15:dlblFieldTableCache>
                    </c15:dlblFTEntry>
                  </c15:dlblFieldTable>
                  <c15:showDataLabelsRange val="0"/>
                </c:ext>
                <c:ext xmlns:c16="http://schemas.microsoft.com/office/drawing/2014/chart" uri="{C3380CC4-5D6E-409C-BE32-E72D297353CC}">
                  <c16:uniqueId val="{0000000A-085D-499A-8D55-A4818B703203}"/>
                </c:ext>
              </c:extLst>
            </c:dLbl>
            <c:dLbl>
              <c:idx val="11"/>
              <c:tx>
                <c:strRef>
                  <c:f>Daten_Diagramme!$E$25</c:f>
                  <c:strCache>
                    <c:ptCount val="1"/>
                    <c:pt idx="0">
                      <c:v>11.4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{44B34B8B-1CBE-4645-8DBC-F2E79A6573F4}</c15:txfldGUID>
                      <c15:f>Daten_Diagramme!$E$25</c15:f>
                      <c15:dlblFieldTableCache>
                        <c:ptCount val="1"/>
                        <c:pt idx="0">
                          <c:v>11.4</c:v>
                        </c:pt>
                      </c15:dlblFieldTableCache>
                    </c15:dlblFTEntry>
                  </c15:dlblFieldTable>
                  <c15:showDataLabelsRange val="0"/>
                </c:ext>
                <c:ext xmlns:c16="http://schemas.microsoft.com/office/drawing/2014/chart" uri="{C3380CC4-5D6E-409C-BE32-E72D297353CC}">
                  <c16:uniqueId val="{0000000B-085D-499A-8D55-A4818B703203}"/>
                </c:ext>
              </c:extLst>
            </c:dLbl>
            <c:dLbl>
              <c:idx val="12"/>
              <c:tx>
                <c:strRef>
                  <c:f>Daten_Diagramme!$E$26</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{BED5CF88-BF9C-4B5C-850A-8F7FC2A0FC1C}</c15:txfldGUID>
                      <c15:f>Daten_Diagramme!$E$26</c15:f>
                      <c15:dlblFieldTableCache>
                        <c:ptCount val="1"/>
                        <c:pt idx="0">
                          <c:v>-5.7</c:v>
                        </c:pt>
                      </c15:dlblFieldTableCache>
                    </c15:dlblFTEntry>
                  </c15:dlblFieldTable>
                  <c15:showDataLabelsRange val="0"/>
                </c:ext>
                <c:ext xmlns:c16="http://schemas.microsoft.com/office/drawing/2014/chart" uri="{C3380CC4-5D6E-409C-BE32-E72D297353CC}">
                  <c16:uniqueId val="{0000000C-085D-499A-8D55-A4818B703203}"/>
                </c:ext>
              </c:extLst>
            </c:dLbl>
            <c:dLbl>
              <c:idx val="13"/>
              <c:tx>
                <c:strRef>
                  <c:f>Daten_Diagramme!$E$27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{098118E8-96A4-4D1A-B750-DD51BC73014C}</c15:txfldGUID>
                      <c15:f>Daten_Diagramme!$E$27</c15:f>
                      <c15:dlblFieldTableCache>
                        <c:ptCount val="1"/>
                        <c:pt idx="0">
                          <c:v>0.8</c:v>
                        </c:pt>
                      </c15:dlblFieldTableCache>
                    </c15:dlblFTEntry>
                  </c15:dlblFieldTable>
                  <c15:showDataLabelsRange val="0"/>
                </c:ext>
                <c:ext xmlns:c16="http://schemas.microsoft.com/office/drawing/2014/chart" uri="{C3380CC4-5D6E-409C-BE32-E72D297353CC}">
                  <c16:uniqueId val="{0000000D-085D-499A-8D55-A4818B703203}"/>
                </c:ext>
              </c:extLst>
            </c:dLbl>
            <c:dLbl>
              <c:idx val="14"/>
              <c:tx>
                <c:strRef>
                  <c:f>Daten_Diagramme!$E$28</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{487FE856-0693-4CD2-B96D-834CB8F4B000}</c15:txfldGUID>
                      <c15:f>Daten_Diagramme!$E$28</c15:f>
                      <c15:dlblFieldTableCache>
                        <c:ptCount val="1"/>
                        <c:pt idx="0">
                          <c:v>-4.0</c:v>
                        </c:pt>
                      </c15:dlblFieldTableCache>
                    </c15:dlblFTEntry>
                  </c15:dlblFieldTable>
                  <c15:showDataLabelsRange val="0"/>
                </c:ext>
                <c:ext xmlns:c16="http://schemas.microsoft.com/office/drawing/2014/chart" uri="{C3380CC4-5D6E-409C-BE32-E72D297353CC}">
                  <c16:uniqueId val="{0000000E-085D-499A-8D55-A4818B703203}"/>
                </c:ext>
              </c:extLst>
            </c:dLbl>
            <c:dLbl>
              <c:idx val="15"/>
              <c:tx>
                <c:strRef>
                  <c:f>Daten_Diagramme!$E$29</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{E6E97AA5-161A-433B-954E-5D2C7FD651DE}</c15:txfldGUID>
                      <c15:f>Daten_Diagramme!$E$29</c15:f>
                      <c15:dlblFieldTableCache>
                        <c:ptCount val="1"/>
                        <c:pt idx="0">
                          <c:v>0.0</c:v>
                        </c:pt>
                      </c15:dlblFieldTableCache>
                    </c15:dlblFTEntry>
                  </c15:dlblFieldTable>
                  <c15:showDataLabelsRange val="0"/>
                </c:ext>
                <c:ext xmlns:c16="http://schemas.microsoft.com/office/drawing/2014/chart" uri="{C3380CC4-5D6E-409C-BE32-E72D297353CC}">
                  <c16:uniqueId val="{0000000F-085D-499A-8D55-A4818B703203}"/>
                </c:ext>
              </c:extLst>
            </c:dLbl>
            <c:dLbl>
              <c:idx val="16"/>
              <c:tx>
                <c:strRef>
                  <c:f>Daten_Diagramme!$E$30</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{85DCB1F5-BA8C-4E3D-B9EF-825DFED5D5DB}</c15:txfldGUID>
                      <c15:f>Daten_Diagramme!$E$30</c15:f>
                      <c15:dlblFieldTableCache>
                        <c:ptCount val="1"/>
                        <c:pt idx="0">
                          <c:v>-3.2</c:v>
                        </c:pt>
                      </c15:dlblFieldTableCache>
                    </c15:dlblFTEntry>
                  </c15:dlblFieldTable>
                  <c15:showDataLabelsRange val="0"/>
                </c:ext>
                <c:ext xmlns:c16="http://schemas.microsoft.com/office/drawing/2014/chart" uri="{C3380CC4-5D6E-409C-BE32-E72D297353CC}">
                  <c16:uniqueId val="{00000010-085D-499A-8D55-A4818B703203}"/>
                </c:ext>
              </c:extLst>
            </c:dLbl>
            <c:dLbl>
              <c:idx val="17"/>
              <c:tx>
                <c:strRef>
                  <c:f>Daten_Diagramme!$E$31</c:f>
                  <c:strCache>
                    <c:ptCount val="1"/>
                    <c:pt idx="0">
                      <c:v>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{12D0FABA-A26E-4A69-BA93-747D26D58E03}</c15:txfldGUID>
                      <c15:f>Daten_Diagramme!$E$31</c15:f>
                      <c15:dlblFieldTableCache>
                        <c:ptCount val="1"/>
                        <c:pt idx="0">
                          <c:v>9.9</c:v>
                        </c:pt>
                      </c15:dlblFieldTableCache>
                    </c15:dlblFTEntry>
                  </c15:dlblFieldTable>
                  <c15:showDataLabelsRange val="0"/>
                </c:ext>
                <c:ext xmlns:c16="http://schemas.microsoft.com/office/drawing/2014/chart" uri="{C3380CC4-5D6E-409C-BE32-E72D297353CC}">
                  <c16:uniqueId val="{00000011-085D-499A-8D55-A4818B703203}"/>
                </c:ext>
              </c:extLst>
            </c:dLbl>
            <c:dLbl>
              <c:idx val="18"/>
              <c:tx>
                <c:strRef>
                  <c:f>Daten_Diagramme!$E$32</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{192D6D20-B8A0-41CF-A9AF-56E3E1ED5517}</c15:txfldGUID>
                      <c15:f>Daten_Diagramme!$E$32</c15:f>
                      <c15:dlblFieldTableCache>
                        <c:ptCount val="1"/>
                        <c:pt idx="0">
                          <c:v>-4.7</c:v>
                        </c:pt>
                      </c15:dlblFieldTableCache>
                    </c15:dlblFTEntry>
                  </c15:dlblFieldTable>
                  <c15:showDataLabelsRange val="0"/>
                </c:ext>
                <c:ext xmlns:c16="http://schemas.microsoft.com/office/drawing/2014/chart" uri="{C3380CC4-5D6E-409C-BE32-E72D297353CC}">
                  <c16:uniqueId val="{00000012-085D-499A-8D55-A4818B703203}"/>
                </c:ext>
              </c:extLst>
            </c:dLbl>
            <c:dLbl>
              <c:idx val="19"/>
              <c:tx>
                <c:strRef>
                  <c:f>Daten_Diagramme!$E$33</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{2D6E49B1-36AF-4222-9250-054D09C5FD04}</c15:txfldGUID>
                      <c15:f>Daten_Diagramme!$E$33</c15:f>
                      <c15:dlblFieldTableCache>
                        <c:ptCount val="1"/>
                        <c:pt idx="0">
                          <c:v>-3.5</c:v>
                        </c:pt>
                      </c15:dlblFieldTableCache>
                    </c15:dlblFTEntry>
                  </c15:dlblFieldTable>
                  <c15:showDataLabelsRange val="0"/>
                </c:ext>
                <c:ext xmlns:c16="http://schemas.microsoft.com/office/drawing/2014/chart" uri="{C3380CC4-5D6E-409C-BE32-E72D297353CC}">
                  <c16:uniqueId val="{00000013-085D-499A-8D55-A4818B703203}"/>
                </c:ext>
              </c:extLst>
            </c:dLbl>
            <c:dLbl>
              <c:idx val="20"/>
              <c:tx>
                <c:strRef>
                  <c:f>Daten_Diagramme!$E$34</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{7E13D339-5A6D-43B5-AB53-D7C58570BEDC}</c15:txfldGUID>
                      <c15:f>Daten_Diagramme!$E$34</c15:f>
                      <c15:dlblFieldTableCache>
                        <c:ptCount val="1"/>
                        <c:pt idx="0">
                          <c:v>-4.3</c:v>
                        </c:pt>
                      </c15:dlblFieldTableCache>
                    </c15:dlblFTEntry>
                  </c15:dlblFieldTable>
                  <c15:showDataLabelsRange val="0"/>
                </c:ext>
                <c:ext xmlns:c16="http://schemas.microsoft.com/office/drawing/2014/chart" uri="{C3380CC4-5D6E-409C-BE32-E72D297353CC}">
                  <c16:uniqueId val="{00000014-085D-499A-8D55-A4818B703203}"/>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{2FBE62A3-7B10-43F8-9C4F-EF82C8B0D94D}</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085D-499A-8D55-A4818B703203}"/>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{67021D38-F645-4819-81A3-3136899339B9}</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085D-499A-8D55-A4818B703203}"/>
                </c:ext>
              </c:extLst>
            </c:dLbl>
            <c:dLbl>
              <c:idx val="23"/>
              <c:tx>
                <c:strRef>
                  <c:f>Daten_Diagramme!$E$37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{6A85B73D-E98B-4D92-A246-9D651C9AF7C1}</c15:txfldGUID>
                      <c15:f>Daten_Diagramme!$E$37</c15:f>
                      <c15:dlblFieldTableCache>
                        <c:ptCount val="1"/>
                        <c:pt idx="0">
                          <c:v>2.7</c:v>
                        </c:pt>
                      </c15:dlblFieldTableCache>
                    </c15:dlblFTEntry>
                  </c15:dlblFieldTable>
                  <c15:showDataLabelsRange val="0"/>
                </c:ext>
                <c:ext xmlns:c16="http://schemas.microsoft.com/office/drawing/2014/chart" uri="{C3380CC4-5D6E-409C-BE32-E72D297353CC}">
                  <c16:uniqueId val="{00000017-085D-499A-8D55-A4818B703203}"/>
                </c:ext>
              </c:extLst>
            </c:dLbl>
            <c:dLbl>
              <c:idx val="24"/>
              <c:tx>
                <c:strRef>
                  <c:f>Daten_Diagramme!$E$38</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{38AE8C28-18DD-476A-93E9-3B98FEA62560}</c15:txfldGUID>
                      <c15:f>Daten_Diagramme!$E$38</c15:f>
                      <c15:dlblFieldTableCache>
                        <c:ptCount val="1"/>
                        <c:pt idx="0">
                          <c:v>-3.0</c:v>
                        </c:pt>
                      </c15:dlblFieldTableCache>
                    </c15:dlblFTEntry>
                  </c15:dlblFieldTable>
                  <c15:showDataLabelsRange val="0"/>
                </c:ext>
                <c:ext xmlns:c16="http://schemas.microsoft.com/office/drawing/2014/chart" uri="{C3380CC4-5D6E-409C-BE32-E72D297353CC}">
                  <c16:uniqueId val="{00000018-085D-499A-8D55-A4818B703203}"/>
                </c:ext>
              </c:extLst>
            </c:dLbl>
            <c:dLbl>
              <c:idx val="25"/>
              <c:tx>
                <c:strRef>
                  <c:f>Daten_Diagramme!$E$39</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{F5C11FFE-74C9-4657-8CC5-6A6A11C3AA2B}</c15:txfldGUID>
                      <c15:f>Daten_Diagramme!$E$39</c15:f>
                      <c15:dlblFieldTableCache>
                        <c:ptCount val="1"/>
                        <c:pt idx="0">
                          <c:v>-4.5</c:v>
                        </c:pt>
                      </c15:dlblFieldTableCache>
                    </c15:dlblFTEntry>
                  </c15:dlblFieldTable>
                  <c15:showDataLabelsRange val="0"/>
                </c:ext>
                <c:ext xmlns:c16="http://schemas.microsoft.com/office/drawing/2014/chart" uri="{C3380CC4-5D6E-409C-BE32-E72D297353CC}">
                  <c16:uniqueId val="{00000019-085D-499A-8D55-A4818B703203}"/>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{F6E89E2E-EF54-493D-915B-545BDFD014AE}</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085D-499A-8D55-A4818B703203}"/>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{2AA78A4E-5F5D-4B43-92E5-470556470730}</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085D-499A-8D55-A4818B703203}"/>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{53A4E81C-9139-4C80-A109-100A7069483A}</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085D-499A-8D55-A4818B703203}"/>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{FF20F0CB-E2AA-4B7D-A118-64E13A8D70D2}</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085D-499A-8D55-A4818B703203}"/>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{1384E77D-AC1B-4FF5-8CCB-64566F8A1AEE}</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085D-499A-8D55-A4818B703203}"/>
                </c:ext>
              </c:extLst>
            </c:dLbl>
            <c:dLbl>
              <c:idx val="31"/>
              <c:tx>
                <c:strRef>
                  <c:f>Daten_Diagramme!$E$45</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{1AED5E65-F313-43D4-A05D-4A177548478A}</c15:txfldGUID>
                      <c15:f>Daten_Diagramme!$E$45</c15:f>
                      <c15:dlblFieldTableCache>
                        <c:ptCount val="1"/>
                        <c:pt idx="0">
                          <c:v>-4.5</c:v>
                        </c:pt>
                      </c15:dlblFieldTableCache>
                    </c15:dlblFTEntry>
                  </c15:dlblFieldTable>
                  <c15:showDataLabelsRange val="0"/>
                </c:ext>
                <c:ext xmlns:c16="http://schemas.microsoft.com/office/drawing/2014/chart" uri="{C3380CC4-5D6E-409C-BE32-E72D297353CC}">
                  <c16:uniqueId val="{0000001F-085D-499A-8D55-A4818B70320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-4.078485134093051</c:v>
                </c:pt>
                <c:pt idx="1">
                  <c:v>2.6936026936026938</c:v>
                </c:pt>
                <c:pt idx="2">
                  <c:v>-4.918032786885246</c:v>
                </c:pt>
                <c:pt idx="3">
                  <c:v>-6.6596194503171251</c:v>
                </c:pt>
                <c:pt idx="4">
                  <c:v>-1.9305019305019304</c:v>
                </c:pt>
                <c:pt idx="5">
                  <c:v>-4.5186640471512769</c:v>
                </c:pt>
                <c:pt idx="6">
                  <c:v>-19.662921348314608</c:v>
                </c:pt>
                <c:pt idx="7">
                  <c:v>1.4035087719298245</c:v>
                </c:pt>
                <c:pt idx="8">
                  <c:v>1.2556504269211453</c:v>
                </c:pt>
                <c:pt idx="9">
                  <c:v>-9.4353640416047551</c:v>
                </c:pt>
                <c:pt idx="10">
                  <c:v>-15.332428765264586</c:v>
                </c:pt>
                <c:pt idx="11">
                  <c:v>11.428571428571429</c:v>
                </c:pt>
                <c:pt idx="12">
                  <c:v>-5.6603773584905657</c:v>
                </c:pt>
                <c:pt idx="13">
                  <c:v>0.83632019115890088</c:v>
                </c:pt>
                <c:pt idx="14">
                  <c:v>-4.041353383458647</c:v>
                </c:pt>
                <c:pt idx="15">
                  <c:v>0</c:v>
                </c:pt>
                <c:pt idx="16">
                  <c:v>-3.2490974729241877</c:v>
                </c:pt>
                <c:pt idx="17">
                  <c:v>9.9173553719008272</c:v>
                </c:pt>
                <c:pt idx="18">
                  <c:v>-4.6783625730994149</c:v>
                </c:pt>
                <c:pt idx="19">
                  <c:v>-3.5135135135135136</c:v>
                </c:pt>
                <c:pt idx="20">
                  <c:v>-4.3093922651933703</c:v>
                </c:pt>
                <c:pt idx="21">
                  <c:v>0</c:v>
                </c:pt>
                <c:pt idx="23">
                  <c:v>2.6936026936026938</c:v>
                </c:pt>
                <c:pt idx="24">
                  <c:v>-2.9641185647425896</c:v>
                </c:pt>
                <c:pt idx="25">
                  <c:v>-4.5180404190032801</c:v>
                </c:pt>
              </c:numCache>
            </c:numRef>
          </c:val>
          <c:extLst>
            <c:ext xmlns:c16="http://schemas.microsoft.com/office/drawing/2014/chart" uri="{C3380CC4-5D6E-409C-BE32-E72D297353CC}">
              <c16:uniqueId val="{00000020-085D-499A-8D55-A4818B703203}"/>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{B32FA379-D718-4534-8D83-907CAC045FD5}</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085D-499A-8D55-A4818B703203}"/>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{920A0F03-E243-4397-BD55-E7302899CD20}</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085D-499A-8D55-A4818B703203}"/>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{5FB130E4-7006-48D9-99BD-B87FDA344402}</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085D-499A-8D55-A4818B703203}"/>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{E44A8177-E81E-47B4-AE7A-96641EC35EE1}</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085D-499A-8D55-A4818B703203}"/>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{5249CE49-1A25-4257-9DB3-2D9172DAE677}</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085D-499A-8D55-A4818B703203}"/>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{E6F78EDB-E00B-4618-A484-D1578A4F301E}</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085D-499A-8D55-A4818B703203}"/>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{5F5C14D1-9C0D-495C-8023-E5B74AC06803}</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085D-499A-8D55-A4818B703203}"/>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{B5FCA9DF-A4EE-4F01-A0B3-E885B225C247}</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085D-499A-8D55-A4818B703203}"/>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{D3DBB320-0EA9-46D6-865B-111F7F0F5444}</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085D-499A-8D55-A4818B703203}"/>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{380C0B6A-9C73-4813-B879-C2EE0A3F5B64}</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085D-499A-8D55-A4818B703203}"/>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{3C3142D9-5072-4D5E-8347-AD88B325926B}</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085D-499A-8D55-A4818B703203}"/>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{896C1CCA-85EE-44E5-96A3-655638590B7F}</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085D-499A-8D55-A4818B703203}"/>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{82A0C5F2-DD4D-4FAF-B015-DE43D0ADDD88}</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085D-499A-8D55-A4818B703203}"/>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{273C9755-E903-44DD-8508-61D31111EF1C}</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085D-499A-8D55-A4818B703203}"/>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{A383B508-53A3-48EF-A9D4-B89D9D0CD165}</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085D-499A-8D55-A4818B703203}"/>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{081EC155-14F7-42C9-BDA8-EB4DD8E6DC73}</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085D-499A-8D55-A4818B703203}"/>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{9884923D-A506-49AE-A0B5-E340EFC9FEE7}</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085D-499A-8D55-A4818B703203}"/>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{935A3A14-E54F-43CA-9550-4F0A70DB6EF4}</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085D-499A-8D55-A4818B703203}"/>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{14B27FDE-1AA8-48B1-8F0F-3ED1906B4146}</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085D-499A-8D55-A4818B703203}"/>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{07447A1A-5F05-4391-932E-4074FCECE246}</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085D-499A-8D55-A4818B703203}"/>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{E75ED14E-4E04-4950-BCDA-C8217AEF1819}</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085D-499A-8D55-A4818B703203}"/>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{43D9E276-8190-49C6-A97E-AB1308D317FF}</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085D-499A-8D55-A4818B703203}"/>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{768C5C76-F44B-4350-A3FB-7E4AF37E8729}</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085D-499A-8D55-A4818B703203}"/>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{84C8D0B6-EB7B-43E2-A7E0-7D39248D86A6}</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085D-499A-8D55-A4818B703203}"/>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{CC321BDC-16D7-4C22-A881-5BC817B291A4}</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085D-499A-8D55-A4818B703203}"/>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{D5019B3C-2331-4015-842D-014CD97CFE51}</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085D-499A-8D55-A4818B703203}"/>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{ED4CEB94-0759-42E0-B83A-6619CD657DC3}</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085D-499A-8D55-A4818B703203}"/>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{331680A8-93AB-4F90-B8FE-65A72F1E0EB3}</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085D-499A-8D55-A4818B703203}"/>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{18E4A4BD-6D75-4D53-A14F-7DFE4703C051}</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085D-499A-8D55-A4818B703203}"/>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{788C5C5A-F4DA-427D-B7C8-22D9FE48B03A}</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085D-499A-8D55-A4818B703203}"/>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{9AB77579-FC12-46F0-834D-12F9543207C3}</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085D-499A-8D55-A4818B703203}"/>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{49B36871-92B0-42F4-9FB4-E1A54E3B0A90}</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085D-499A-8D55-A4818B70320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085D-499A-8D55-A4818B703203}"/>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085D-499A-8D55-A4818B703203}"/>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{174FCC43-C434-43B9-A1C9-34E1F2EB097F}</c15:txfldGUID>
                      <c15:f>Diagramm!$I$46</c15:f>
                      <c15:dlblFieldTableCache>
                        <c:ptCount val="1"/>
                      </c15:dlblFieldTableCache>
                    </c15:dlblFTEntry>
                  </c15:dlblFieldTable>
                  <c15:showDataLabelsRange val="0"/>
                </c:ext>
                <c:ext xmlns:c16="http://schemas.microsoft.com/office/drawing/2014/chart" uri="{C3380CC4-5D6E-409C-BE32-E72D297353CC}">
                  <c16:uniqueId val="{00000000-DA92-40A3-9D5B-5FC2D4938D74}"/>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{81B7AD2A-7DB3-4C74-9F41-294894B487F2}</c15:txfldGUID>
                      <c15:f>Diagramm!$I$47</c15:f>
                      <c15:dlblFieldTableCache>
                        <c:ptCount val="1"/>
                      </c15:dlblFieldTableCache>
                    </c15:dlblFTEntry>
                  </c15:dlblFieldTable>
                  <c15:showDataLabelsRange val="0"/>
                </c:ext>
                <c:ext xmlns:c16="http://schemas.microsoft.com/office/drawing/2014/chart" uri="{C3380CC4-5D6E-409C-BE32-E72D297353CC}">
                  <c16:uniqueId val="{00000001-DA92-40A3-9D5B-5FC2D4938D74}"/>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{BCBA0E88-E27E-4131-B94B-7B2BE7C9A1DA}</c15:txfldGUID>
                      <c15:f>Diagramm!$I$48</c15:f>
                      <c15:dlblFieldTableCache>
                        <c:ptCount val="1"/>
                      </c15:dlblFieldTableCache>
                    </c15:dlblFTEntry>
                  </c15:dlblFieldTable>
                  <c15:showDataLabelsRange val="0"/>
                </c:ext>
                <c:ext xmlns:c16="http://schemas.microsoft.com/office/drawing/2014/chart" uri="{C3380CC4-5D6E-409C-BE32-E72D297353CC}">
                  <c16:uniqueId val="{00000002-DA92-40A3-9D5B-5FC2D4938D74}"/>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{A299EA58-B2EA-480E-B055-B4DE34E33D0E}</c15:txfldGUID>
                      <c15:f>Diagramm!$I$49</c15:f>
                      <c15:dlblFieldTableCache>
                        <c:ptCount val="1"/>
                      </c15:dlblFieldTableCache>
                    </c15:dlblFTEntry>
                  </c15:dlblFieldTable>
                  <c15:showDataLabelsRange val="0"/>
                </c:ext>
                <c:ext xmlns:c16="http://schemas.microsoft.com/office/drawing/2014/chart" uri="{C3380CC4-5D6E-409C-BE32-E72D297353CC}">
                  <c16:uniqueId val="{00000003-DA92-40A3-9D5B-5FC2D4938D74}"/>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{F73E9E88-D3D0-42DB-A953-BC49F80B8838}</c15:txfldGUID>
                      <c15:f>Diagramm!$I$50</c15:f>
                      <c15:dlblFieldTableCache>
                        <c:ptCount val="1"/>
                      </c15:dlblFieldTableCache>
                    </c15:dlblFTEntry>
                  </c15:dlblFieldTable>
                  <c15:showDataLabelsRange val="0"/>
                </c:ext>
                <c:ext xmlns:c16="http://schemas.microsoft.com/office/drawing/2014/chart" uri="{C3380CC4-5D6E-409C-BE32-E72D297353CC}">
                  <c16:uniqueId val="{00000004-DA92-40A3-9D5B-5FC2D4938D74}"/>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{27105408-6979-434B-B568-28CD3B9DA983}</c15:txfldGUID>
                      <c15:f>Diagramm!$I$51</c15:f>
                      <c15:dlblFieldTableCache>
                        <c:ptCount val="1"/>
                      </c15:dlblFieldTableCache>
                    </c15:dlblFTEntry>
                  </c15:dlblFieldTable>
                  <c15:showDataLabelsRange val="0"/>
                </c:ext>
                <c:ext xmlns:c16="http://schemas.microsoft.com/office/drawing/2014/chart" uri="{C3380CC4-5D6E-409C-BE32-E72D297353CC}">
                  <c16:uniqueId val="{00000005-DA92-40A3-9D5B-5FC2D4938D74}"/>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{890FEF73-16F9-4A9E-B8F1-1F7E1D247F94}</c15:txfldGUID>
                      <c15:f>Diagramm!$I$52</c15:f>
                      <c15:dlblFieldTableCache>
                        <c:ptCount val="1"/>
                      </c15:dlblFieldTableCache>
                    </c15:dlblFTEntry>
                  </c15:dlblFieldTable>
                  <c15:showDataLabelsRange val="0"/>
                </c:ext>
                <c:ext xmlns:c16="http://schemas.microsoft.com/office/drawing/2014/chart" uri="{C3380CC4-5D6E-409C-BE32-E72D297353CC}">
                  <c16:uniqueId val="{00000006-DA92-40A3-9D5B-5FC2D4938D74}"/>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{379F13C2-E52F-45A9-B938-CA88EE07BCA9}</c15:txfldGUID>
                      <c15:f>Diagramm!$I$53</c15:f>
                      <c15:dlblFieldTableCache>
                        <c:ptCount val="1"/>
                      </c15:dlblFieldTableCache>
                    </c15:dlblFTEntry>
                  </c15:dlblFieldTable>
                  <c15:showDataLabelsRange val="0"/>
                </c:ext>
                <c:ext xmlns:c16="http://schemas.microsoft.com/office/drawing/2014/chart" uri="{C3380CC4-5D6E-409C-BE32-E72D297353CC}">
                  <c16:uniqueId val="{00000007-DA92-40A3-9D5B-5FC2D4938D74}"/>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{4F4D3DB5-C18D-456D-9756-7035BA651F2A}</c15:txfldGUID>
                      <c15:f>Diagramm!$I$54</c15:f>
                      <c15:dlblFieldTableCache>
                        <c:ptCount val="1"/>
                      </c15:dlblFieldTableCache>
                    </c15:dlblFTEntry>
                  </c15:dlblFieldTable>
                  <c15:showDataLabelsRange val="0"/>
                </c:ext>
                <c:ext xmlns:c16="http://schemas.microsoft.com/office/drawing/2014/chart" uri="{C3380CC4-5D6E-409C-BE32-E72D297353CC}">
                  <c16:uniqueId val="{00000008-DA92-40A3-9D5B-5FC2D4938D74}"/>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{42EDCAE9-D9D1-4561-80C8-7BF7753573E3}</c15:txfldGUID>
                      <c15:f>Diagramm!$I$55</c15:f>
                      <c15:dlblFieldTableCache>
                        <c:ptCount val="1"/>
                      </c15:dlblFieldTableCache>
                    </c15:dlblFTEntry>
                  </c15:dlblFieldTable>
                  <c15:showDataLabelsRange val="0"/>
                </c:ext>
                <c:ext xmlns:c16="http://schemas.microsoft.com/office/drawing/2014/chart" uri="{C3380CC4-5D6E-409C-BE32-E72D297353CC}">
                  <c16:uniqueId val="{00000009-DA92-40A3-9D5B-5FC2D4938D74}"/>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{57E29ECC-7CBC-4F53-9972-86D29DB089AA}</c15:txfldGUID>
                      <c15:f>Diagramm!$I$56</c15:f>
                      <c15:dlblFieldTableCache>
                        <c:ptCount val="1"/>
                      </c15:dlblFieldTableCache>
                    </c15:dlblFTEntry>
                  </c15:dlblFieldTable>
                  <c15:showDataLabelsRange val="0"/>
                </c:ext>
                <c:ext xmlns:c16="http://schemas.microsoft.com/office/drawing/2014/chart" uri="{C3380CC4-5D6E-409C-BE32-E72D297353CC}">
                  <c16:uniqueId val="{0000000A-DA92-40A3-9D5B-5FC2D4938D74}"/>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{CE1BA7C6-20CA-410C-A9A0-75A29DA367C7}</c15:txfldGUID>
                      <c15:f>Diagramm!$I$57</c15:f>
                      <c15:dlblFieldTableCache>
                        <c:ptCount val="1"/>
                      </c15:dlblFieldTableCache>
                    </c15:dlblFTEntry>
                  </c15:dlblFieldTable>
                  <c15:showDataLabelsRange val="0"/>
                </c:ext>
                <c:ext xmlns:c16="http://schemas.microsoft.com/office/drawing/2014/chart" uri="{C3380CC4-5D6E-409C-BE32-E72D297353CC}">
                  <c16:uniqueId val="{0000000B-DA92-40A3-9D5B-5FC2D4938D74}"/>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{AC85715B-0E5A-4F7E-B9DC-2882FCBC08E6}</c15:txfldGUID>
                      <c15:f>Diagramm!$I$58</c15:f>
                      <c15:dlblFieldTableCache>
                        <c:ptCount val="1"/>
                      </c15:dlblFieldTableCache>
                    </c15:dlblFTEntry>
                  </c15:dlblFieldTable>
                  <c15:showDataLabelsRange val="0"/>
                </c:ext>
                <c:ext xmlns:c16="http://schemas.microsoft.com/office/drawing/2014/chart" uri="{C3380CC4-5D6E-409C-BE32-E72D297353CC}">
                  <c16:uniqueId val="{0000000C-DA92-40A3-9D5B-5FC2D4938D74}"/>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{3BB26750-E1D9-40C7-B13B-E4AD4AB0BB18}</c15:txfldGUID>
                      <c15:f>Diagramm!$I$59</c15:f>
                      <c15:dlblFieldTableCache>
                        <c:ptCount val="1"/>
                      </c15:dlblFieldTableCache>
                    </c15:dlblFTEntry>
                  </c15:dlblFieldTable>
                  <c15:showDataLabelsRange val="0"/>
                </c:ext>
                <c:ext xmlns:c16="http://schemas.microsoft.com/office/drawing/2014/chart" uri="{C3380CC4-5D6E-409C-BE32-E72D297353CC}">
                  <c16:uniqueId val="{0000000D-DA92-40A3-9D5B-5FC2D4938D74}"/>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{744D5FEE-7FBB-4512-8BCC-9CC3DF4FEC47}</c15:txfldGUID>
                      <c15:f>Diagramm!$I$60</c15:f>
                      <c15:dlblFieldTableCache>
                        <c:ptCount val="1"/>
                      </c15:dlblFieldTableCache>
                    </c15:dlblFTEntry>
                  </c15:dlblFieldTable>
                  <c15:showDataLabelsRange val="0"/>
                </c:ext>
                <c:ext xmlns:c16="http://schemas.microsoft.com/office/drawing/2014/chart" uri="{C3380CC4-5D6E-409C-BE32-E72D297353CC}">
                  <c16:uniqueId val="{0000000E-DA92-40A3-9D5B-5FC2D4938D74}"/>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{C5211A5C-F885-4A6E-8063-BE22781832C1}</c15:txfldGUID>
                      <c15:f>Diagramm!$I$61</c15:f>
                      <c15:dlblFieldTableCache>
                        <c:ptCount val="1"/>
                      </c15:dlblFieldTableCache>
                    </c15:dlblFTEntry>
                  </c15:dlblFieldTable>
                  <c15:showDataLabelsRange val="0"/>
                </c:ext>
                <c:ext xmlns:c16="http://schemas.microsoft.com/office/drawing/2014/chart" uri="{C3380CC4-5D6E-409C-BE32-E72D297353CC}">
                  <c16:uniqueId val="{0000000F-DA92-40A3-9D5B-5FC2D4938D74}"/>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{FE06CBA5-EBE8-4B22-8A87-FF2F9DFE7C44}</c15:txfldGUID>
                      <c15:f>Diagramm!$I$62</c15:f>
                      <c15:dlblFieldTableCache>
                        <c:ptCount val="1"/>
                      </c15:dlblFieldTableCache>
                    </c15:dlblFTEntry>
                  </c15:dlblFieldTable>
                  <c15:showDataLabelsRange val="0"/>
                </c:ext>
                <c:ext xmlns:c16="http://schemas.microsoft.com/office/drawing/2014/chart" uri="{C3380CC4-5D6E-409C-BE32-E72D297353CC}">
                  <c16:uniqueId val="{00000010-DA92-40A3-9D5B-5FC2D4938D74}"/>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{024BBFBC-480C-4ACB-936C-46F9BCBE77F6}</c15:txfldGUID>
                      <c15:f>Diagramm!$I$63</c15:f>
                      <c15:dlblFieldTableCache>
                        <c:ptCount val="1"/>
                      </c15:dlblFieldTableCache>
                    </c15:dlblFTEntry>
                  </c15:dlblFieldTable>
                  <c15:showDataLabelsRange val="0"/>
                </c:ext>
                <c:ext xmlns:c16="http://schemas.microsoft.com/office/drawing/2014/chart" uri="{C3380CC4-5D6E-409C-BE32-E72D297353CC}">
                  <c16:uniqueId val="{00000011-DA92-40A3-9D5B-5FC2D4938D74}"/>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{F6ABCC0A-2314-4A3B-A143-966A896FE601}</c15:txfldGUID>
                      <c15:f>Diagramm!$I$64</c15:f>
                      <c15:dlblFieldTableCache>
                        <c:ptCount val="1"/>
                      </c15:dlblFieldTableCache>
                    </c15:dlblFTEntry>
                  </c15:dlblFieldTable>
                  <c15:showDataLabelsRange val="0"/>
                </c:ext>
                <c:ext xmlns:c16="http://schemas.microsoft.com/office/drawing/2014/chart" uri="{C3380CC4-5D6E-409C-BE32-E72D297353CC}">
                  <c16:uniqueId val="{00000012-DA92-40A3-9D5B-5FC2D4938D74}"/>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{C7FF1ACF-7B60-406D-8C62-D93EF451F8EB}</c15:txfldGUID>
                      <c15:f>Diagramm!$I$65</c15:f>
                      <c15:dlblFieldTableCache>
                        <c:ptCount val="1"/>
                      </c15:dlblFieldTableCache>
                    </c15:dlblFTEntry>
                  </c15:dlblFieldTable>
                  <c15:showDataLabelsRange val="0"/>
                </c:ext>
                <c:ext xmlns:c16="http://schemas.microsoft.com/office/drawing/2014/chart" uri="{C3380CC4-5D6E-409C-BE32-E72D297353CC}">
                  <c16:uniqueId val="{00000013-DA92-40A3-9D5B-5FC2D4938D74}"/>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{5EA7574D-F516-4FE2-8766-97833A23A05B}</c15:txfldGUID>
                      <c15:f>Diagramm!$I$66</c15:f>
                      <c15:dlblFieldTableCache>
                        <c:ptCount val="1"/>
                      </c15:dlblFieldTableCache>
                    </c15:dlblFTEntry>
                  </c15:dlblFieldTable>
                  <c15:showDataLabelsRange val="0"/>
                </c:ext>
                <c:ext xmlns:c16="http://schemas.microsoft.com/office/drawing/2014/chart" uri="{C3380CC4-5D6E-409C-BE32-E72D297353CC}">
                  <c16:uniqueId val="{00000014-DA92-40A3-9D5B-5FC2D4938D74}"/>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{468A1207-6327-4672-85E5-3BBCDC933C84}</c15:txfldGUID>
                      <c15:f>Diagramm!$I$67</c15:f>
                      <c15:dlblFieldTableCache>
                        <c:ptCount val="1"/>
                      </c15:dlblFieldTableCache>
                    </c15:dlblFTEntry>
                  </c15:dlblFieldTable>
                  <c15:showDataLabelsRange val="0"/>
                </c:ext>
                <c:ext xmlns:c16="http://schemas.microsoft.com/office/drawing/2014/chart" uri="{C3380CC4-5D6E-409C-BE32-E72D297353CC}">
                  <c16:uniqueId val="{00000015-DA92-40A3-9D5B-5FC2D4938D7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A92-40A3-9D5B-5FC2D4938D74}"/>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{F9136804-E8A1-45E1-9B90-94C9BBD1A43A}</c15:txfldGUID>
                      <c15:f>Diagramm!$K$46</c15:f>
                      <c15:dlblFieldTableCache>
                        <c:ptCount val="1"/>
                      </c15:dlblFieldTableCache>
                    </c15:dlblFTEntry>
                  </c15:dlblFieldTable>
                  <c15:showDataLabelsRange val="0"/>
                </c:ext>
                <c:ext xmlns:c16="http://schemas.microsoft.com/office/drawing/2014/chart" uri="{C3380CC4-5D6E-409C-BE32-E72D297353CC}">
                  <c16:uniqueId val="{00000017-DA92-40A3-9D5B-5FC2D4938D74}"/>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{D66D816B-7F43-4402-8298-F5DC2F038378}</c15:txfldGUID>
                      <c15:f>Diagramm!$K$47</c15:f>
                      <c15:dlblFieldTableCache>
                        <c:ptCount val="1"/>
                      </c15:dlblFieldTableCache>
                    </c15:dlblFTEntry>
                  </c15:dlblFieldTable>
                  <c15:showDataLabelsRange val="0"/>
                </c:ext>
                <c:ext xmlns:c16="http://schemas.microsoft.com/office/drawing/2014/chart" uri="{C3380CC4-5D6E-409C-BE32-E72D297353CC}">
                  <c16:uniqueId val="{00000018-DA92-40A3-9D5B-5FC2D4938D74}"/>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{F111B7E9-11A4-4B57-9D2B-6019BFCB531B}</c15:txfldGUID>
                      <c15:f>Diagramm!$K$48</c15:f>
                      <c15:dlblFieldTableCache>
                        <c:ptCount val="1"/>
                      </c15:dlblFieldTableCache>
                    </c15:dlblFTEntry>
                  </c15:dlblFieldTable>
                  <c15:showDataLabelsRange val="0"/>
                </c:ext>
                <c:ext xmlns:c16="http://schemas.microsoft.com/office/drawing/2014/chart" uri="{C3380CC4-5D6E-409C-BE32-E72D297353CC}">
                  <c16:uniqueId val="{00000019-DA92-40A3-9D5B-5FC2D4938D74}"/>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{386E5BCE-DD40-454A-9A4B-E5FDCB2E0E1A}</c15:txfldGUID>
                      <c15:f>Diagramm!$K$49</c15:f>
                      <c15:dlblFieldTableCache>
                        <c:ptCount val="1"/>
                      </c15:dlblFieldTableCache>
                    </c15:dlblFTEntry>
                  </c15:dlblFieldTable>
                  <c15:showDataLabelsRange val="0"/>
                </c:ext>
                <c:ext xmlns:c16="http://schemas.microsoft.com/office/drawing/2014/chart" uri="{C3380CC4-5D6E-409C-BE32-E72D297353CC}">
                  <c16:uniqueId val="{0000001A-DA92-40A3-9D5B-5FC2D4938D74}"/>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{CEE42AAD-F436-4458-B2E9-C590FD21BD47}</c15:txfldGUID>
                      <c15:f>Diagramm!$K$50</c15:f>
                      <c15:dlblFieldTableCache>
                        <c:ptCount val="1"/>
                      </c15:dlblFieldTableCache>
                    </c15:dlblFTEntry>
                  </c15:dlblFieldTable>
                  <c15:showDataLabelsRange val="0"/>
                </c:ext>
                <c:ext xmlns:c16="http://schemas.microsoft.com/office/drawing/2014/chart" uri="{C3380CC4-5D6E-409C-BE32-E72D297353CC}">
                  <c16:uniqueId val="{0000001B-DA92-40A3-9D5B-5FC2D4938D74}"/>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{EC7437BF-A7D9-4003-ADE9-F46C56CA1208}</c15:txfldGUID>
                      <c15:f>Diagramm!$K$51</c15:f>
                      <c15:dlblFieldTableCache>
                        <c:ptCount val="1"/>
                      </c15:dlblFieldTableCache>
                    </c15:dlblFTEntry>
                  </c15:dlblFieldTable>
                  <c15:showDataLabelsRange val="0"/>
                </c:ext>
                <c:ext xmlns:c16="http://schemas.microsoft.com/office/drawing/2014/chart" uri="{C3380CC4-5D6E-409C-BE32-E72D297353CC}">
                  <c16:uniqueId val="{0000001C-DA92-40A3-9D5B-5FC2D4938D74}"/>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{ED577D04-12EF-4316-9B8D-5A8941E76538}</c15:txfldGUID>
                      <c15:f>Diagramm!$K$52</c15:f>
                      <c15:dlblFieldTableCache>
                        <c:ptCount val="1"/>
                      </c15:dlblFieldTableCache>
                    </c15:dlblFTEntry>
                  </c15:dlblFieldTable>
                  <c15:showDataLabelsRange val="0"/>
                </c:ext>
                <c:ext xmlns:c16="http://schemas.microsoft.com/office/drawing/2014/chart" uri="{C3380CC4-5D6E-409C-BE32-E72D297353CC}">
                  <c16:uniqueId val="{0000001D-DA92-40A3-9D5B-5FC2D4938D74}"/>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{E36FEACF-DDE4-46B6-A4DC-3D3D2E00F2A3}</c15:txfldGUID>
                      <c15:f>Diagramm!$K$53</c15:f>
                      <c15:dlblFieldTableCache>
                        <c:ptCount val="1"/>
                      </c15:dlblFieldTableCache>
                    </c15:dlblFTEntry>
                  </c15:dlblFieldTable>
                  <c15:showDataLabelsRange val="0"/>
                </c:ext>
                <c:ext xmlns:c16="http://schemas.microsoft.com/office/drawing/2014/chart" uri="{C3380CC4-5D6E-409C-BE32-E72D297353CC}">
                  <c16:uniqueId val="{0000001E-DA92-40A3-9D5B-5FC2D4938D74}"/>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{0DB6A352-057E-4A44-8426-5698764D2FE5}</c15:txfldGUID>
                      <c15:f>Diagramm!$K$54</c15:f>
                      <c15:dlblFieldTableCache>
                        <c:ptCount val="1"/>
                      </c15:dlblFieldTableCache>
                    </c15:dlblFTEntry>
                  </c15:dlblFieldTable>
                  <c15:showDataLabelsRange val="0"/>
                </c:ext>
                <c:ext xmlns:c16="http://schemas.microsoft.com/office/drawing/2014/chart" uri="{C3380CC4-5D6E-409C-BE32-E72D297353CC}">
                  <c16:uniqueId val="{0000001F-DA92-40A3-9D5B-5FC2D4938D74}"/>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{644609C4-D050-4DCA-9553-253F73268F86}</c15:txfldGUID>
                      <c15:f>Diagramm!$K$55</c15:f>
                      <c15:dlblFieldTableCache>
                        <c:ptCount val="1"/>
                      </c15:dlblFieldTableCache>
                    </c15:dlblFTEntry>
                  </c15:dlblFieldTable>
                  <c15:showDataLabelsRange val="0"/>
                </c:ext>
                <c:ext xmlns:c16="http://schemas.microsoft.com/office/drawing/2014/chart" uri="{C3380CC4-5D6E-409C-BE32-E72D297353CC}">
                  <c16:uniqueId val="{00000020-DA92-40A3-9D5B-5FC2D4938D74}"/>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{FC0DB67D-2CE1-4C46-BFB2-CAC529843156}</c15:txfldGUID>
                      <c15:f>Diagramm!$K$56</c15:f>
                      <c15:dlblFieldTableCache>
                        <c:ptCount val="1"/>
                      </c15:dlblFieldTableCache>
                    </c15:dlblFTEntry>
                  </c15:dlblFieldTable>
                  <c15:showDataLabelsRange val="0"/>
                </c:ext>
                <c:ext xmlns:c16="http://schemas.microsoft.com/office/drawing/2014/chart" uri="{C3380CC4-5D6E-409C-BE32-E72D297353CC}">
                  <c16:uniqueId val="{00000021-DA92-40A3-9D5B-5FC2D4938D74}"/>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{D2F01F02-4497-4CAE-BE74-83A4E4A7E621}</c15:txfldGUID>
                      <c15:f>Diagramm!$K$57</c15:f>
                      <c15:dlblFieldTableCache>
                        <c:ptCount val="1"/>
                      </c15:dlblFieldTableCache>
                    </c15:dlblFTEntry>
                  </c15:dlblFieldTable>
                  <c15:showDataLabelsRange val="0"/>
                </c:ext>
                <c:ext xmlns:c16="http://schemas.microsoft.com/office/drawing/2014/chart" uri="{C3380CC4-5D6E-409C-BE32-E72D297353CC}">
                  <c16:uniqueId val="{00000022-DA92-40A3-9D5B-5FC2D4938D74}"/>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{4F891A66-EBB9-47AF-A575-AC44FA341E53}</c15:txfldGUID>
                      <c15:f>Diagramm!$K$58</c15:f>
                      <c15:dlblFieldTableCache>
                        <c:ptCount val="1"/>
                      </c15:dlblFieldTableCache>
                    </c15:dlblFTEntry>
                  </c15:dlblFieldTable>
                  <c15:showDataLabelsRange val="0"/>
                </c:ext>
                <c:ext xmlns:c16="http://schemas.microsoft.com/office/drawing/2014/chart" uri="{C3380CC4-5D6E-409C-BE32-E72D297353CC}">
                  <c16:uniqueId val="{00000023-DA92-40A3-9D5B-5FC2D4938D74}"/>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{3FF95E50-DBA9-45DD-B9B4-EF44473184FD}</c15:txfldGUID>
                      <c15:f>Diagramm!$K$59</c15:f>
                      <c15:dlblFieldTableCache>
                        <c:ptCount val="1"/>
                      </c15:dlblFieldTableCache>
                    </c15:dlblFTEntry>
                  </c15:dlblFieldTable>
                  <c15:showDataLabelsRange val="0"/>
                </c:ext>
                <c:ext xmlns:c16="http://schemas.microsoft.com/office/drawing/2014/chart" uri="{C3380CC4-5D6E-409C-BE32-E72D297353CC}">
                  <c16:uniqueId val="{00000024-DA92-40A3-9D5B-5FC2D4938D74}"/>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{51E19E2C-220D-4966-A4B4-6E7B39C0EA72}</c15:txfldGUID>
                      <c15:f>Diagramm!$K$60</c15:f>
                      <c15:dlblFieldTableCache>
                        <c:ptCount val="1"/>
                      </c15:dlblFieldTableCache>
                    </c15:dlblFTEntry>
                  </c15:dlblFieldTable>
                  <c15:showDataLabelsRange val="0"/>
                </c:ext>
                <c:ext xmlns:c16="http://schemas.microsoft.com/office/drawing/2014/chart" uri="{C3380CC4-5D6E-409C-BE32-E72D297353CC}">
                  <c16:uniqueId val="{00000025-DA92-40A3-9D5B-5FC2D4938D74}"/>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{78C151AE-48AD-4139-B339-C0920F5B6AC8}</c15:txfldGUID>
                      <c15:f>Diagramm!$K$61</c15:f>
                      <c15:dlblFieldTableCache>
                        <c:ptCount val="1"/>
                      </c15:dlblFieldTableCache>
                    </c15:dlblFTEntry>
                  </c15:dlblFieldTable>
                  <c15:showDataLabelsRange val="0"/>
                </c:ext>
                <c:ext xmlns:c16="http://schemas.microsoft.com/office/drawing/2014/chart" uri="{C3380CC4-5D6E-409C-BE32-E72D297353CC}">
                  <c16:uniqueId val="{00000026-DA92-40A3-9D5B-5FC2D4938D74}"/>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{6D4C8840-5EFD-459D-803E-59DE44A18101}</c15:txfldGUID>
                      <c15:f>Diagramm!$K$62</c15:f>
                      <c15:dlblFieldTableCache>
                        <c:ptCount val="1"/>
                      </c15:dlblFieldTableCache>
                    </c15:dlblFTEntry>
                  </c15:dlblFieldTable>
                  <c15:showDataLabelsRange val="0"/>
                </c:ext>
                <c:ext xmlns:c16="http://schemas.microsoft.com/office/drawing/2014/chart" uri="{C3380CC4-5D6E-409C-BE32-E72D297353CC}">
                  <c16:uniqueId val="{00000027-DA92-40A3-9D5B-5FC2D4938D74}"/>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{5264CFE9-92F5-4E80-9D4B-85137DD820C6}</c15:txfldGUID>
                      <c15:f>Diagramm!$K$63</c15:f>
                      <c15:dlblFieldTableCache>
                        <c:ptCount val="1"/>
                      </c15:dlblFieldTableCache>
                    </c15:dlblFTEntry>
                  </c15:dlblFieldTable>
                  <c15:showDataLabelsRange val="0"/>
                </c:ext>
                <c:ext xmlns:c16="http://schemas.microsoft.com/office/drawing/2014/chart" uri="{C3380CC4-5D6E-409C-BE32-E72D297353CC}">
                  <c16:uniqueId val="{00000028-DA92-40A3-9D5B-5FC2D4938D74}"/>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{3A55756C-19EF-42C9-89CB-BE689FF72CF1}</c15:txfldGUID>
                      <c15:f>Diagramm!$K$64</c15:f>
                      <c15:dlblFieldTableCache>
                        <c:ptCount val="1"/>
                      </c15:dlblFieldTableCache>
                    </c15:dlblFTEntry>
                  </c15:dlblFieldTable>
                  <c15:showDataLabelsRange val="0"/>
                </c:ext>
                <c:ext xmlns:c16="http://schemas.microsoft.com/office/drawing/2014/chart" uri="{C3380CC4-5D6E-409C-BE32-E72D297353CC}">
                  <c16:uniqueId val="{00000029-DA92-40A3-9D5B-5FC2D4938D74}"/>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{8991837B-9277-42B2-A5DB-8ABA99D3FAF1}</c15:txfldGUID>
                      <c15:f>Diagramm!$K$65</c15:f>
                      <c15:dlblFieldTableCache>
                        <c:ptCount val="1"/>
                      </c15:dlblFieldTableCache>
                    </c15:dlblFTEntry>
                  </c15:dlblFieldTable>
                  <c15:showDataLabelsRange val="0"/>
                </c:ext>
                <c:ext xmlns:c16="http://schemas.microsoft.com/office/drawing/2014/chart" uri="{C3380CC4-5D6E-409C-BE32-E72D297353CC}">
                  <c16:uniqueId val="{0000002A-DA92-40A3-9D5B-5FC2D4938D74}"/>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{94C93040-51CF-4BC1-A9CC-833852044C6E}</c15:txfldGUID>
                      <c15:f>Diagramm!$K$66</c15:f>
                      <c15:dlblFieldTableCache>
                        <c:ptCount val="1"/>
                      </c15:dlblFieldTableCache>
                    </c15:dlblFTEntry>
                  </c15:dlblFieldTable>
                  <c15:showDataLabelsRange val="0"/>
                </c:ext>
                <c:ext xmlns:c16="http://schemas.microsoft.com/office/drawing/2014/chart" uri="{C3380CC4-5D6E-409C-BE32-E72D297353CC}">
                  <c16:uniqueId val="{0000002B-DA92-40A3-9D5B-5FC2D4938D74}"/>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{08BC6ECE-CC4A-4788-8E45-4AA16CEE4D21}</c15:txfldGUID>
                      <c15:f>Diagramm!$K$67</c15:f>
                      <c15:dlblFieldTableCache>
                        <c:ptCount val="1"/>
                      </c15:dlblFieldTableCache>
                    </c15:dlblFTEntry>
                  </c15:dlblFieldTable>
                  <c15:showDataLabelsRange val="0"/>
                </c:ext>
                <c:ext xmlns:c16="http://schemas.microsoft.com/office/drawing/2014/chart" uri="{C3380CC4-5D6E-409C-BE32-E72D297353CC}">
                  <c16:uniqueId val="{0000002C-DA92-40A3-9D5B-5FC2D4938D7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A92-40A3-9D5B-5FC2D4938D74}"/>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{9E8A36CB-8AAB-4386-A129-6F228996BAC7}</c15:txfldGUID>
                      <c15:f>Diagramm!$J$46</c15:f>
                      <c15:dlblFieldTableCache>
                        <c:ptCount val="1"/>
                      </c15:dlblFieldTableCache>
                    </c15:dlblFTEntry>
                  </c15:dlblFieldTable>
                  <c15:showDataLabelsRange val="0"/>
                </c:ext>
                <c:ext xmlns:c16="http://schemas.microsoft.com/office/drawing/2014/chart" uri="{C3380CC4-5D6E-409C-BE32-E72D297353CC}">
                  <c16:uniqueId val="{0000002E-DA92-40A3-9D5B-5FC2D4938D74}"/>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{6BC41B3A-F20E-4618-99F7-C144AF115098}</c15:txfldGUID>
                      <c15:f>Diagramm!$J$47</c15:f>
                      <c15:dlblFieldTableCache>
                        <c:ptCount val="1"/>
                      </c15:dlblFieldTableCache>
                    </c15:dlblFTEntry>
                  </c15:dlblFieldTable>
                  <c15:showDataLabelsRange val="0"/>
                </c:ext>
                <c:ext xmlns:c16="http://schemas.microsoft.com/office/drawing/2014/chart" uri="{C3380CC4-5D6E-409C-BE32-E72D297353CC}">
                  <c16:uniqueId val="{0000002F-DA92-40A3-9D5B-5FC2D4938D74}"/>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{9E2075EB-575F-4DED-A098-D6E6F4E32DE8}</c15:txfldGUID>
                      <c15:f>Diagramm!$J$48</c15:f>
                      <c15:dlblFieldTableCache>
                        <c:ptCount val="1"/>
                      </c15:dlblFieldTableCache>
                    </c15:dlblFTEntry>
                  </c15:dlblFieldTable>
                  <c15:showDataLabelsRange val="0"/>
                </c:ext>
                <c:ext xmlns:c16="http://schemas.microsoft.com/office/drawing/2014/chart" uri="{C3380CC4-5D6E-409C-BE32-E72D297353CC}">
                  <c16:uniqueId val="{00000030-DA92-40A3-9D5B-5FC2D4938D74}"/>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{EEDC1257-D7C2-4DE6-8283-3A455B83E0BF}</c15:txfldGUID>
                      <c15:f>Diagramm!$J$49</c15:f>
                      <c15:dlblFieldTableCache>
                        <c:ptCount val="1"/>
                      </c15:dlblFieldTableCache>
                    </c15:dlblFTEntry>
                  </c15:dlblFieldTable>
                  <c15:showDataLabelsRange val="0"/>
                </c:ext>
                <c:ext xmlns:c16="http://schemas.microsoft.com/office/drawing/2014/chart" uri="{C3380CC4-5D6E-409C-BE32-E72D297353CC}">
                  <c16:uniqueId val="{00000031-DA92-40A3-9D5B-5FC2D4938D74}"/>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{1DFAF798-AF3A-4E68-A89C-4A1B9F67C2E4}</c15:txfldGUID>
                      <c15:f>Diagramm!$J$50</c15:f>
                      <c15:dlblFieldTableCache>
                        <c:ptCount val="1"/>
                      </c15:dlblFieldTableCache>
                    </c15:dlblFTEntry>
                  </c15:dlblFieldTable>
                  <c15:showDataLabelsRange val="0"/>
                </c:ext>
                <c:ext xmlns:c16="http://schemas.microsoft.com/office/drawing/2014/chart" uri="{C3380CC4-5D6E-409C-BE32-E72D297353CC}">
                  <c16:uniqueId val="{00000032-DA92-40A3-9D5B-5FC2D4938D74}"/>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{B2603E8C-8A93-4FA8-874E-775F7C352BBD}</c15:txfldGUID>
                      <c15:f>Diagramm!$J$51</c15:f>
                      <c15:dlblFieldTableCache>
                        <c:ptCount val="1"/>
                      </c15:dlblFieldTableCache>
                    </c15:dlblFTEntry>
                  </c15:dlblFieldTable>
                  <c15:showDataLabelsRange val="0"/>
                </c:ext>
                <c:ext xmlns:c16="http://schemas.microsoft.com/office/drawing/2014/chart" uri="{C3380CC4-5D6E-409C-BE32-E72D297353CC}">
                  <c16:uniqueId val="{00000033-DA92-40A3-9D5B-5FC2D4938D74}"/>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{CD98F101-8981-40EB-97D7-0261C50565FA}</c15:txfldGUID>
                      <c15:f>Diagramm!$J$52</c15:f>
                      <c15:dlblFieldTableCache>
                        <c:ptCount val="1"/>
                      </c15:dlblFieldTableCache>
                    </c15:dlblFTEntry>
                  </c15:dlblFieldTable>
                  <c15:showDataLabelsRange val="0"/>
                </c:ext>
                <c:ext xmlns:c16="http://schemas.microsoft.com/office/drawing/2014/chart" uri="{C3380CC4-5D6E-409C-BE32-E72D297353CC}">
                  <c16:uniqueId val="{00000034-DA92-40A3-9D5B-5FC2D4938D74}"/>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{DF127F21-BD36-4663-B573-1B04A4420CE0}</c15:txfldGUID>
                      <c15:f>Diagramm!$J$53</c15:f>
                      <c15:dlblFieldTableCache>
                        <c:ptCount val="1"/>
                      </c15:dlblFieldTableCache>
                    </c15:dlblFTEntry>
                  </c15:dlblFieldTable>
                  <c15:showDataLabelsRange val="0"/>
                </c:ext>
                <c:ext xmlns:c16="http://schemas.microsoft.com/office/drawing/2014/chart" uri="{C3380CC4-5D6E-409C-BE32-E72D297353CC}">
                  <c16:uniqueId val="{00000035-DA92-40A3-9D5B-5FC2D4938D74}"/>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{A91F0A69-EEDF-4F9D-B396-04BC10452423}</c15:txfldGUID>
                      <c15:f>Diagramm!$J$54</c15:f>
                      <c15:dlblFieldTableCache>
                        <c:ptCount val="1"/>
                      </c15:dlblFieldTableCache>
                    </c15:dlblFTEntry>
                  </c15:dlblFieldTable>
                  <c15:showDataLabelsRange val="0"/>
                </c:ext>
                <c:ext xmlns:c16="http://schemas.microsoft.com/office/drawing/2014/chart" uri="{C3380CC4-5D6E-409C-BE32-E72D297353CC}">
                  <c16:uniqueId val="{00000036-DA92-40A3-9D5B-5FC2D4938D74}"/>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{C505EBE9-07F7-4ED7-84D8-51D29219B649}</c15:txfldGUID>
                      <c15:f>Diagramm!$J$55</c15:f>
                      <c15:dlblFieldTableCache>
                        <c:ptCount val="1"/>
                      </c15:dlblFieldTableCache>
                    </c15:dlblFTEntry>
                  </c15:dlblFieldTable>
                  <c15:showDataLabelsRange val="0"/>
                </c:ext>
                <c:ext xmlns:c16="http://schemas.microsoft.com/office/drawing/2014/chart" uri="{C3380CC4-5D6E-409C-BE32-E72D297353CC}">
                  <c16:uniqueId val="{00000037-DA92-40A3-9D5B-5FC2D4938D74}"/>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{F7D6E801-A6ED-4BF4-A953-75E93F5E6752}</c15:txfldGUID>
                      <c15:f>Diagramm!$J$56</c15:f>
                      <c15:dlblFieldTableCache>
                        <c:ptCount val="1"/>
                      </c15:dlblFieldTableCache>
                    </c15:dlblFTEntry>
                  </c15:dlblFieldTable>
                  <c15:showDataLabelsRange val="0"/>
                </c:ext>
                <c:ext xmlns:c16="http://schemas.microsoft.com/office/drawing/2014/chart" uri="{C3380CC4-5D6E-409C-BE32-E72D297353CC}">
                  <c16:uniqueId val="{00000038-DA92-40A3-9D5B-5FC2D4938D74}"/>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{D863BD87-F469-4C57-9877-DFA348971620}</c15:txfldGUID>
                      <c15:f>Diagramm!$J$57</c15:f>
                      <c15:dlblFieldTableCache>
                        <c:ptCount val="1"/>
                      </c15:dlblFieldTableCache>
                    </c15:dlblFTEntry>
                  </c15:dlblFieldTable>
                  <c15:showDataLabelsRange val="0"/>
                </c:ext>
                <c:ext xmlns:c16="http://schemas.microsoft.com/office/drawing/2014/chart" uri="{C3380CC4-5D6E-409C-BE32-E72D297353CC}">
                  <c16:uniqueId val="{00000039-DA92-40A3-9D5B-5FC2D4938D74}"/>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{69C0350E-DEE7-4CCD-BF8B-91243C4E2859}</c15:txfldGUID>
                      <c15:f>Diagramm!$J$58</c15:f>
                      <c15:dlblFieldTableCache>
                        <c:ptCount val="1"/>
                      </c15:dlblFieldTableCache>
                    </c15:dlblFTEntry>
                  </c15:dlblFieldTable>
                  <c15:showDataLabelsRange val="0"/>
                </c:ext>
                <c:ext xmlns:c16="http://schemas.microsoft.com/office/drawing/2014/chart" uri="{C3380CC4-5D6E-409C-BE32-E72D297353CC}">
                  <c16:uniqueId val="{0000003A-DA92-40A3-9D5B-5FC2D4938D74}"/>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{72617841-7D18-43AA-83E1-02FFFB2FFFA4}</c15:txfldGUID>
                      <c15:f>Diagramm!$J$59</c15:f>
                      <c15:dlblFieldTableCache>
                        <c:ptCount val="1"/>
                      </c15:dlblFieldTableCache>
                    </c15:dlblFTEntry>
                  </c15:dlblFieldTable>
                  <c15:showDataLabelsRange val="0"/>
                </c:ext>
                <c:ext xmlns:c16="http://schemas.microsoft.com/office/drawing/2014/chart" uri="{C3380CC4-5D6E-409C-BE32-E72D297353CC}">
                  <c16:uniqueId val="{0000003B-DA92-40A3-9D5B-5FC2D4938D74}"/>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{94432D5A-09A7-4891-8864-0CC999F2A9A7}</c15:txfldGUID>
                      <c15:f>Diagramm!$J$60</c15:f>
                      <c15:dlblFieldTableCache>
                        <c:ptCount val="1"/>
                      </c15:dlblFieldTableCache>
                    </c15:dlblFTEntry>
                  </c15:dlblFieldTable>
                  <c15:showDataLabelsRange val="0"/>
                </c:ext>
                <c:ext xmlns:c16="http://schemas.microsoft.com/office/drawing/2014/chart" uri="{C3380CC4-5D6E-409C-BE32-E72D297353CC}">
                  <c16:uniqueId val="{0000003C-DA92-40A3-9D5B-5FC2D4938D74}"/>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{051C787B-142F-4A29-B3C3-1E3B412C3136}</c15:txfldGUID>
                      <c15:f>Diagramm!$J$61</c15:f>
                      <c15:dlblFieldTableCache>
                        <c:ptCount val="1"/>
                      </c15:dlblFieldTableCache>
                    </c15:dlblFTEntry>
                  </c15:dlblFieldTable>
                  <c15:showDataLabelsRange val="0"/>
                </c:ext>
                <c:ext xmlns:c16="http://schemas.microsoft.com/office/drawing/2014/chart" uri="{C3380CC4-5D6E-409C-BE32-E72D297353CC}">
                  <c16:uniqueId val="{0000003D-DA92-40A3-9D5B-5FC2D4938D74}"/>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{8C0D4349-0BAF-4A60-B402-6666631338EC}</c15:txfldGUID>
                      <c15:f>Diagramm!$J$62</c15:f>
                      <c15:dlblFieldTableCache>
                        <c:ptCount val="1"/>
                      </c15:dlblFieldTableCache>
                    </c15:dlblFTEntry>
                  </c15:dlblFieldTable>
                  <c15:showDataLabelsRange val="0"/>
                </c:ext>
                <c:ext xmlns:c16="http://schemas.microsoft.com/office/drawing/2014/chart" uri="{C3380CC4-5D6E-409C-BE32-E72D297353CC}">
                  <c16:uniqueId val="{0000003E-DA92-40A3-9D5B-5FC2D4938D74}"/>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{B71F824D-5331-408D-B680-6AD64DC36453}</c15:txfldGUID>
                      <c15:f>Diagramm!$J$63</c15:f>
                      <c15:dlblFieldTableCache>
                        <c:ptCount val="1"/>
                      </c15:dlblFieldTableCache>
                    </c15:dlblFTEntry>
                  </c15:dlblFieldTable>
                  <c15:showDataLabelsRange val="0"/>
                </c:ext>
                <c:ext xmlns:c16="http://schemas.microsoft.com/office/drawing/2014/chart" uri="{C3380CC4-5D6E-409C-BE32-E72D297353CC}">
                  <c16:uniqueId val="{0000003F-DA92-40A3-9D5B-5FC2D4938D74}"/>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{9C9C77BB-291C-424B-AE50-00A03D2E8618}</c15:txfldGUID>
                      <c15:f>Diagramm!$J$64</c15:f>
                      <c15:dlblFieldTableCache>
                        <c:ptCount val="1"/>
                      </c15:dlblFieldTableCache>
                    </c15:dlblFTEntry>
                  </c15:dlblFieldTable>
                  <c15:showDataLabelsRange val="0"/>
                </c:ext>
                <c:ext xmlns:c16="http://schemas.microsoft.com/office/drawing/2014/chart" uri="{C3380CC4-5D6E-409C-BE32-E72D297353CC}">
                  <c16:uniqueId val="{00000040-DA92-40A3-9D5B-5FC2D4938D74}"/>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{992B59D1-0E94-45FC-AD17-7A18BFA406C3}</c15:txfldGUID>
                      <c15:f>Diagramm!$J$65</c15:f>
                      <c15:dlblFieldTableCache>
                        <c:ptCount val="1"/>
                      </c15:dlblFieldTableCache>
                    </c15:dlblFTEntry>
                  </c15:dlblFieldTable>
                  <c15:showDataLabelsRange val="0"/>
                </c:ext>
                <c:ext xmlns:c16="http://schemas.microsoft.com/office/drawing/2014/chart" uri="{C3380CC4-5D6E-409C-BE32-E72D297353CC}">
                  <c16:uniqueId val="{00000041-DA92-40A3-9D5B-5FC2D4938D74}"/>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{03BC2DFC-EF40-4B62-8657-0FA15CA71DDB}</c15:txfldGUID>
                      <c15:f>Diagramm!$J$66</c15:f>
                      <c15:dlblFieldTableCache>
                        <c:ptCount val="1"/>
                      </c15:dlblFieldTableCache>
                    </c15:dlblFTEntry>
                  </c15:dlblFieldTable>
                  <c15:showDataLabelsRange val="0"/>
                </c:ext>
                <c:ext xmlns:c16="http://schemas.microsoft.com/office/drawing/2014/chart" uri="{C3380CC4-5D6E-409C-BE32-E72D297353CC}">
                  <c16:uniqueId val="{00000042-DA92-40A3-9D5B-5FC2D4938D74}"/>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{CB848EDF-547C-4396-9B56-1271EC04EA0E}</c15:txfldGUID>
                      <c15:f>Diagramm!$J$67</c15:f>
                      <c15:dlblFieldTableCache>
                        <c:ptCount val="1"/>
                      </c15:dlblFieldTableCache>
                    </c15:dlblFTEntry>
                  </c15:dlblFieldTable>
                  <c15:showDataLabelsRange val="0"/>
                </c:ext>
                <c:ext xmlns:c16="http://schemas.microsoft.com/office/drawing/2014/chart" uri="{C3380CC4-5D6E-409C-BE32-E72D297353CC}">
                  <c16:uniqueId val="{00000043-DA92-40A3-9D5B-5FC2D4938D7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A92-40A3-9D5B-5FC2D4938D74}"/>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8FD-4506-B388-73362761357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8FD-4506-B388-73362761357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8FD-4506-B388-73362761357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8FD-4506-B388-73362761357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8FD-4506-B388-73362761357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8FD-4506-B388-73362761357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8FD-4506-B388-73362761357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8FD-4506-B388-73362761357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8FD-4506-B388-73362761357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8FD-4506-B388-73362761357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8FD-4506-B388-73362761357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8FD-4506-B388-73362761357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8FD-4506-B388-73362761357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8FD-4506-B388-73362761357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8FD-4506-B388-73362761357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8FD-4506-B388-73362761357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8FD-4506-B388-73362761357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8FD-4506-B388-73362761357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8FD-4506-B388-73362761357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68FD-4506-B388-73362761357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68FD-4506-B388-73362761357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8FD-4506-B388-73362761357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8FD-4506-B388-733627613578}"/>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68FD-4506-B388-73362761357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68FD-4506-B388-73362761357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68FD-4506-B388-73362761357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68FD-4506-B388-73362761357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68FD-4506-B388-73362761357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68FD-4506-B388-73362761357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68FD-4506-B388-73362761357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68FD-4506-B388-73362761357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68FD-4506-B388-73362761357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68FD-4506-B388-73362761357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68FD-4506-B388-73362761357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68FD-4506-B388-73362761357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68FD-4506-B388-73362761357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68FD-4506-B388-73362761357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68FD-4506-B388-73362761357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68FD-4506-B388-73362761357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68FD-4506-B388-73362761357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68FD-4506-B388-73362761357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68FD-4506-B388-73362761357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68FD-4506-B388-73362761357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68FD-4506-B388-73362761357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68FD-4506-B388-73362761357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8FD-4506-B388-733627613578}"/>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68FD-4506-B388-73362761357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68FD-4506-B388-73362761357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68FD-4506-B388-73362761357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68FD-4506-B388-73362761357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68FD-4506-B388-73362761357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68FD-4506-B388-73362761357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68FD-4506-B388-73362761357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68FD-4506-B388-73362761357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68FD-4506-B388-73362761357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68FD-4506-B388-73362761357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68FD-4506-B388-73362761357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68FD-4506-B388-73362761357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68FD-4506-B388-73362761357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68FD-4506-B388-73362761357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68FD-4506-B388-73362761357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68FD-4506-B388-73362761357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68FD-4506-B388-73362761357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68FD-4506-B388-73362761357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68FD-4506-B388-73362761357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68FD-4506-B388-73362761357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68FD-4506-B388-73362761357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68FD-4506-B388-73362761357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8FD-4506-B388-733627613578}"/>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101.29656257297003</c:v>
                </c:pt>
                <c:pt idx="2">
                  <c:v>102.84997972200716</c:v>
                </c:pt>
                <c:pt idx="3">
                  <c:v>100.68822278754807</c:v>
                </c:pt>
                <c:pt idx="4">
                  <c:v>100.69068072607503</c:v>
                </c:pt>
                <c:pt idx="5">
                  <c:v>101.86557534196071</c:v>
                </c:pt>
                <c:pt idx="6">
                  <c:v>103.51116518575871</c:v>
                </c:pt>
                <c:pt idx="7">
                  <c:v>101.76602883161891</c:v>
                </c:pt>
                <c:pt idx="8">
                  <c:v>101.61609458147451</c:v>
                </c:pt>
                <c:pt idx="9">
                  <c:v>102.63859700868881</c:v>
                </c:pt>
                <c:pt idx="10">
                  <c:v>104.50663028917646</c:v>
                </c:pt>
                <c:pt idx="11">
                  <c:v>102.97902149467242</c:v>
                </c:pt>
                <c:pt idx="12">
                  <c:v>102.85858250685152</c:v>
                </c:pt>
                <c:pt idx="13">
                  <c:v>103.95236515134756</c:v>
                </c:pt>
                <c:pt idx="14">
                  <c:v>106.34271036881368</c:v>
                </c:pt>
                <c:pt idx="15">
                  <c:v>105.0596664577419</c:v>
                </c:pt>
                <c:pt idx="16">
                  <c:v>104.89006869938183</c:v>
                </c:pt>
                <c:pt idx="17">
                  <c:v>107.07026017279308</c:v>
                </c:pt>
                <c:pt idx="18">
                  <c:v>108.44178987083532</c:v>
                </c:pt>
                <c:pt idx="19">
                  <c:v>107.13908245154788</c:v>
                </c:pt>
                <c:pt idx="20">
                  <c:v>106.11166414727968</c:v>
                </c:pt>
                <c:pt idx="21">
                  <c:v>106.18171539529797</c:v>
                </c:pt>
                <c:pt idx="22">
                  <c:v>107.57167963229239</c:v>
                </c:pt>
                <c:pt idx="23">
                  <c:v>106.00720175988398</c:v>
                </c:pt>
                <c:pt idx="24">
                  <c:v>105.11865698238887</c:v>
                </c:pt>
              </c:numCache>
            </c:numRef>
          </c:val>
          <c:smooth val="0"/>
          <c:extLst>
            <c:ext xmlns:c16="http://schemas.microsoft.com/office/drawing/2014/chart" uri="{C3380CC4-5D6E-409C-BE32-E72D297353CC}">
              <c16:uniqueId val="{00000000-7FA5-4695-9986-F25121FD5657}"/>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105.0561797752809</c:v>
                </c:pt>
                <c:pt idx="2">
                  <c:v>108.80149812734084</c:v>
                </c:pt>
                <c:pt idx="3">
                  <c:v>106.77278401997503</c:v>
                </c:pt>
                <c:pt idx="4">
                  <c:v>104.74406991260923</c:v>
                </c:pt>
                <c:pt idx="5">
                  <c:v>109.30087390761547</c:v>
                </c:pt>
                <c:pt idx="6">
                  <c:v>111.61048689138578</c:v>
                </c:pt>
                <c:pt idx="7">
                  <c:v>112.48439450686642</c:v>
                </c:pt>
                <c:pt idx="8">
                  <c:v>109.01997503121099</c:v>
                </c:pt>
                <c:pt idx="9">
                  <c:v>111.92259675405742</c:v>
                </c:pt>
                <c:pt idx="10">
                  <c:v>114.66916354556804</c:v>
                </c:pt>
                <c:pt idx="11">
                  <c:v>115.69912609238453</c:v>
                </c:pt>
                <c:pt idx="12">
                  <c:v>113.42072409488139</c:v>
                </c:pt>
                <c:pt idx="13">
                  <c:v>116.38576779026218</c:v>
                </c:pt>
                <c:pt idx="14">
                  <c:v>119.97503121098627</c:v>
                </c:pt>
                <c:pt idx="15">
                  <c:v>119.69413233458177</c:v>
                </c:pt>
                <c:pt idx="16">
                  <c:v>117.54057428214733</c:v>
                </c:pt>
                <c:pt idx="17">
                  <c:v>122.87765293383271</c:v>
                </c:pt>
                <c:pt idx="18">
                  <c:v>126.96629213483146</c:v>
                </c:pt>
                <c:pt idx="19">
                  <c:v>126.99750312109863</c:v>
                </c:pt>
                <c:pt idx="20">
                  <c:v>125.09363295880149</c:v>
                </c:pt>
                <c:pt idx="21">
                  <c:v>129.05742821473157</c:v>
                </c:pt>
                <c:pt idx="22">
                  <c:v>132.14731585518103</c:v>
                </c:pt>
                <c:pt idx="23">
                  <c:v>131.02372034956304</c:v>
                </c:pt>
                <c:pt idx="24">
                  <c:v>122.00374531835206</c:v>
                </c:pt>
              </c:numCache>
            </c:numRef>
          </c:val>
          <c:smooth val="0"/>
          <c:extLst>
            <c:ext xmlns:c16="http://schemas.microsoft.com/office/drawing/2014/chart" uri="{C3380CC4-5D6E-409C-BE32-E72D297353CC}">
              <c16:uniqueId val="{00000001-7FA5-4695-9986-F25121FD5657}"/>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99.760820045558091</c:v>
                </c:pt>
                <c:pt idx="2">
                  <c:v>98.200455580865608</c:v>
                </c:pt>
                <c:pt idx="3">
                  <c:v>98.917995444191348</c:v>
                </c:pt>
                <c:pt idx="4">
                  <c:v>91.480637813211843</c:v>
                </c:pt>
                <c:pt idx="5">
                  <c:v>92.892938496583142</c:v>
                </c:pt>
                <c:pt idx="6">
                  <c:v>93.200455580865608</c:v>
                </c:pt>
                <c:pt idx="7">
                  <c:v>92.801822323462417</c:v>
                </c:pt>
                <c:pt idx="8">
                  <c:v>92.050113895216398</c:v>
                </c:pt>
                <c:pt idx="9">
                  <c:v>93.382687927107071</c:v>
                </c:pt>
                <c:pt idx="10">
                  <c:v>92.369020501138948</c:v>
                </c:pt>
                <c:pt idx="11">
                  <c:v>91.537585421412302</c:v>
                </c:pt>
                <c:pt idx="12">
                  <c:v>89.521640091116168</c:v>
                </c:pt>
                <c:pt idx="13">
                  <c:v>90.421412300683372</c:v>
                </c:pt>
                <c:pt idx="14">
                  <c:v>90.296127562642369</c:v>
                </c:pt>
                <c:pt idx="15">
                  <c:v>89.760820045558091</c:v>
                </c:pt>
                <c:pt idx="16">
                  <c:v>87.744874715261957</c:v>
                </c:pt>
                <c:pt idx="17">
                  <c:v>90.512528473804096</c:v>
                </c:pt>
                <c:pt idx="18">
                  <c:v>90.432801822323455</c:v>
                </c:pt>
                <c:pt idx="19">
                  <c:v>89.02050113895217</c:v>
                </c:pt>
                <c:pt idx="20">
                  <c:v>87.277904328018224</c:v>
                </c:pt>
                <c:pt idx="21">
                  <c:v>89.2255125284738</c:v>
                </c:pt>
                <c:pt idx="22">
                  <c:v>88.371298405466973</c:v>
                </c:pt>
                <c:pt idx="23">
                  <c:v>88.348519362186778</c:v>
                </c:pt>
                <c:pt idx="24">
                  <c:v>82.98405466970388</c:v>
                </c:pt>
              </c:numCache>
            </c:numRef>
          </c:val>
          <c:smooth val="0"/>
          <c:extLst>
            <c:ext xmlns:c16="http://schemas.microsoft.com/office/drawing/2014/chart" uri="{C3380CC4-5D6E-409C-BE32-E72D297353CC}">
              <c16:uniqueId val="{00000002-7FA5-4695-9986-F25121FD5657}"/>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7FA5-4695-9986-F25121FD5657}"/>
                </c:ext>
              </c:extLst>
            </c:dLbl>
            <c:dLbl>
              <c:idx val="1"/>
              <c:delete val="1"/>
              <c:extLst>
                <c:ext xmlns:c15="http://schemas.microsoft.com/office/drawing/2012/chart" uri="{CE6537A1-D6FC-4f65-9D91-7224C49458BB}"/>
                <c:ext xmlns:c16="http://schemas.microsoft.com/office/drawing/2014/chart" uri="{C3380CC4-5D6E-409C-BE32-E72D297353CC}">
                  <c16:uniqueId val="{00000004-7FA5-4695-9986-F25121FD5657}"/>
                </c:ext>
              </c:extLst>
            </c:dLbl>
            <c:dLbl>
              <c:idx val="2"/>
              <c:delete val="1"/>
              <c:extLst>
                <c:ext xmlns:c15="http://schemas.microsoft.com/office/drawing/2012/chart" uri="{CE6537A1-D6FC-4f65-9D91-7224C49458BB}"/>
                <c:ext xmlns:c16="http://schemas.microsoft.com/office/drawing/2014/chart" uri="{C3380CC4-5D6E-409C-BE32-E72D297353CC}">
                  <c16:uniqueId val="{00000005-7FA5-4695-9986-F25121FD5657}"/>
                </c:ext>
              </c:extLst>
            </c:dLbl>
            <c:dLbl>
              <c:idx val="3"/>
              <c:delete val="1"/>
              <c:extLst>
                <c:ext xmlns:c15="http://schemas.microsoft.com/office/drawing/2012/chart" uri="{CE6537A1-D6FC-4f65-9D91-7224C49458BB}"/>
                <c:ext xmlns:c16="http://schemas.microsoft.com/office/drawing/2014/chart" uri="{C3380CC4-5D6E-409C-BE32-E72D297353CC}">
                  <c16:uniqueId val="{00000006-7FA5-4695-9986-F25121FD5657}"/>
                </c:ext>
              </c:extLst>
            </c:dLbl>
            <c:dLbl>
              <c:idx val="4"/>
              <c:delete val="1"/>
              <c:extLst>
                <c:ext xmlns:c15="http://schemas.microsoft.com/office/drawing/2012/chart" uri="{CE6537A1-D6FC-4f65-9D91-7224C49458BB}"/>
                <c:ext xmlns:c16="http://schemas.microsoft.com/office/drawing/2014/chart" uri="{C3380CC4-5D6E-409C-BE32-E72D297353CC}">
                  <c16:uniqueId val="{00000007-7FA5-4695-9986-F25121FD5657}"/>
                </c:ext>
              </c:extLst>
            </c:dLbl>
            <c:dLbl>
              <c:idx val="5"/>
              <c:delete val="1"/>
              <c:extLst>
                <c:ext xmlns:c15="http://schemas.microsoft.com/office/drawing/2012/chart" uri="{CE6537A1-D6FC-4f65-9D91-7224C49458BB}"/>
                <c:ext xmlns:c16="http://schemas.microsoft.com/office/drawing/2014/chart" uri="{C3380CC4-5D6E-409C-BE32-E72D297353CC}">
                  <c16:uniqueId val="{00000008-7FA5-4695-9986-F25121FD5657}"/>
                </c:ext>
              </c:extLst>
            </c:dLbl>
            <c:dLbl>
              <c:idx val="6"/>
              <c:delete val="1"/>
              <c:extLst>
                <c:ext xmlns:c15="http://schemas.microsoft.com/office/drawing/2012/chart" uri="{CE6537A1-D6FC-4f65-9D91-7224C49458BB}"/>
                <c:ext xmlns:c16="http://schemas.microsoft.com/office/drawing/2014/chart" uri="{C3380CC4-5D6E-409C-BE32-E72D297353CC}">
                  <c16:uniqueId val="{00000009-7FA5-4695-9986-F25121FD5657}"/>
                </c:ext>
              </c:extLst>
            </c:dLbl>
            <c:dLbl>
              <c:idx val="7"/>
              <c:delete val="1"/>
              <c:extLst>
                <c:ext xmlns:c15="http://schemas.microsoft.com/office/drawing/2012/chart" uri="{CE6537A1-D6FC-4f65-9D91-7224C49458BB}"/>
                <c:ext xmlns:c16="http://schemas.microsoft.com/office/drawing/2014/chart" uri="{C3380CC4-5D6E-409C-BE32-E72D297353CC}">
                  <c16:uniqueId val="{0000000A-7FA5-4695-9986-F25121FD5657}"/>
                </c:ext>
              </c:extLst>
            </c:dLbl>
            <c:dLbl>
              <c:idx val="8"/>
              <c:delete val="1"/>
              <c:extLst>
                <c:ext xmlns:c15="http://schemas.microsoft.com/office/drawing/2012/chart" uri="{CE6537A1-D6FC-4f65-9D91-7224C49458BB}"/>
                <c:ext xmlns:c16="http://schemas.microsoft.com/office/drawing/2014/chart" uri="{C3380CC4-5D6E-409C-BE32-E72D297353CC}">
                  <c16:uniqueId val="{0000000B-7FA5-4695-9986-F25121FD5657}"/>
                </c:ext>
              </c:extLst>
            </c:dLbl>
            <c:dLbl>
              <c:idx val="9"/>
              <c:delete val="1"/>
              <c:extLst>
                <c:ext xmlns:c15="http://schemas.microsoft.com/office/drawing/2012/chart" uri="{CE6537A1-D6FC-4f65-9D91-7224C49458BB}"/>
                <c:ext xmlns:c16="http://schemas.microsoft.com/office/drawing/2014/chart" uri="{C3380CC4-5D6E-409C-BE32-E72D297353CC}">
                  <c16:uniqueId val="{0000000C-7FA5-4695-9986-F25121FD5657}"/>
                </c:ext>
              </c:extLst>
            </c:dLbl>
            <c:dLbl>
              <c:idx val="10"/>
              <c:delete val="1"/>
              <c:extLst>
                <c:ext xmlns:c15="http://schemas.microsoft.com/office/drawing/2012/chart" uri="{CE6537A1-D6FC-4f65-9D91-7224C49458BB}"/>
                <c:ext xmlns:c16="http://schemas.microsoft.com/office/drawing/2014/chart" uri="{C3380CC4-5D6E-409C-BE32-E72D297353CC}">
                  <c16:uniqueId val="{0000000D-7FA5-4695-9986-F25121FD5657}"/>
                </c:ext>
              </c:extLst>
            </c:dLbl>
            <c:dLbl>
              <c:idx val="11"/>
              <c:delete val="1"/>
              <c:extLst>
                <c:ext xmlns:c15="http://schemas.microsoft.com/office/drawing/2012/chart" uri="{CE6537A1-D6FC-4f65-9D91-7224C49458BB}"/>
                <c:ext xmlns:c16="http://schemas.microsoft.com/office/drawing/2014/chart" uri="{C3380CC4-5D6E-409C-BE32-E72D297353CC}">
                  <c16:uniqueId val="{0000000E-7FA5-4695-9986-F25121FD5657}"/>
                </c:ext>
              </c:extLst>
            </c:dLbl>
            <c:dLbl>
              <c:idx val="12"/>
              <c:delete val="1"/>
              <c:extLst>
                <c:ext xmlns:c15="http://schemas.microsoft.com/office/drawing/2012/chart" uri="{CE6537A1-D6FC-4f65-9D91-7224C49458BB}"/>
                <c:ext xmlns:c16="http://schemas.microsoft.com/office/drawing/2014/chart" uri="{C3380CC4-5D6E-409C-BE32-E72D297353CC}">
                  <c16:uniqueId val="{0000000F-7FA5-4695-9986-F25121FD5657}"/>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FA5-4695-9986-F25121FD5657}"/>
                </c:ext>
              </c:extLst>
            </c:dLbl>
            <c:dLbl>
              <c:idx val="14"/>
              <c:delete val="1"/>
              <c:extLst>
                <c:ext xmlns:c15="http://schemas.microsoft.com/office/drawing/2012/chart" uri="{CE6537A1-D6FC-4f65-9D91-7224C49458BB}"/>
                <c:ext xmlns:c16="http://schemas.microsoft.com/office/drawing/2014/chart" uri="{C3380CC4-5D6E-409C-BE32-E72D297353CC}">
                  <c16:uniqueId val="{00000011-7FA5-4695-9986-F25121FD5657}"/>
                </c:ext>
              </c:extLst>
            </c:dLbl>
            <c:dLbl>
              <c:idx val="15"/>
              <c:delete val="1"/>
              <c:extLst>
                <c:ext xmlns:c15="http://schemas.microsoft.com/office/drawing/2012/chart" uri="{CE6537A1-D6FC-4f65-9D91-7224C49458BB}"/>
                <c:ext xmlns:c16="http://schemas.microsoft.com/office/drawing/2014/chart" uri="{C3380CC4-5D6E-409C-BE32-E72D297353CC}">
                  <c16:uniqueId val="{00000012-7FA5-4695-9986-F25121FD5657}"/>
                </c:ext>
              </c:extLst>
            </c:dLbl>
            <c:dLbl>
              <c:idx val="16"/>
              <c:delete val="1"/>
              <c:extLst>
                <c:ext xmlns:c15="http://schemas.microsoft.com/office/drawing/2012/chart" uri="{CE6537A1-D6FC-4f65-9D91-7224C49458BB}"/>
                <c:ext xmlns:c16="http://schemas.microsoft.com/office/drawing/2014/chart" uri="{C3380CC4-5D6E-409C-BE32-E72D297353CC}">
                  <c16:uniqueId val="{00000013-7FA5-4695-9986-F25121FD5657}"/>
                </c:ext>
              </c:extLst>
            </c:dLbl>
            <c:dLbl>
              <c:idx val="17"/>
              <c:delete val="1"/>
              <c:extLst>
                <c:ext xmlns:c15="http://schemas.microsoft.com/office/drawing/2012/chart" uri="{CE6537A1-D6FC-4f65-9D91-7224C49458BB}"/>
                <c:ext xmlns:c16="http://schemas.microsoft.com/office/drawing/2014/chart" uri="{C3380CC4-5D6E-409C-BE32-E72D297353CC}">
                  <c16:uniqueId val="{00000014-7FA5-4695-9986-F25121FD5657}"/>
                </c:ext>
              </c:extLst>
            </c:dLbl>
            <c:dLbl>
              <c:idx val="18"/>
              <c:delete val="1"/>
              <c:extLst>
                <c:ext xmlns:c15="http://schemas.microsoft.com/office/drawing/2012/chart" uri="{CE6537A1-D6FC-4f65-9D91-7224C49458BB}"/>
                <c:ext xmlns:c16="http://schemas.microsoft.com/office/drawing/2014/chart" uri="{C3380CC4-5D6E-409C-BE32-E72D297353CC}">
                  <c16:uniqueId val="{00000015-7FA5-4695-9986-F25121FD5657}"/>
                </c:ext>
              </c:extLst>
            </c:dLbl>
            <c:dLbl>
              <c:idx val="19"/>
              <c:delete val="1"/>
              <c:extLst>
                <c:ext xmlns:c15="http://schemas.microsoft.com/office/drawing/2012/chart" uri="{CE6537A1-D6FC-4f65-9D91-7224C49458BB}"/>
                <c:ext xmlns:c16="http://schemas.microsoft.com/office/drawing/2014/chart" uri="{C3380CC4-5D6E-409C-BE32-E72D297353CC}">
                  <c16:uniqueId val="{00000016-7FA5-4695-9986-F25121FD5657}"/>
                </c:ext>
              </c:extLst>
            </c:dLbl>
            <c:dLbl>
              <c:idx val="20"/>
              <c:delete val="1"/>
              <c:extLst>
                <c:ext xmlns:c15="http://schemas.microsoft.com/office/drawing/2012/chart" uri="{CE6537A1-D6FC-4f65-9D91-7224C49458BB}"/>
                <c:ext xmlns:c16="http://schemas.microsoft.com/office/drawing/2014/chart" uri="{C3380CC4-5D6E-409C-BE32-E72D297353CC}">
                  <c16:uniqueId val="{00000017-7FA5-4695-9986-F25121FD5657}"/>
                </c:ext>
              </c:extLst>
            </c:dLbl>
            <c:dLbl>
              <c:idx val="21"/>
              <c:delete val="1"/>
              <c:extLst>
                <c:ext xmlns:c15="http://schemas.microsoft.com/office/drawing/2012/chart" uri="{CE6537A1-D6FC-4f65-9D91-7224C49458BB}"/>
                <c:ext xmlns:c16="http://schemas.microsoft.com/office/drawing/2014/chart" uri="{C3380CC4-5D6E-409C-BE32-E72D297353CC}">
                  <c16:uniqueId val="{00000018-7FA5-4695-9986-F25121FD5657}"/>
                </c:ext>
              </c:extLst>
            </c:dLbl>
            <c:dLbl>
              <c:idx val="22"/>
              <c:delete val="1"/>
              <c:extLst>
                <c:ext xmlns:c15="http://schemas.microsoft.com/office/drawing/2012/chart" uri="{CE6537A1-D6FC-4f65-9D91-7224C49458BB}"/>
                <c:ext xmlns:c16="http://schemas.microsoft.com/office/drawing/2014/chart" uri="{C3380CC4-5D6E-409C-BE32-E72D297353CC}">
                  <c16:uniqueId val="{00000019-7FA5-4695-9986-F25121FD5657}"/>
                </c:ext>
              </c:extLst>
            </c:dLbl>
            <c:dLbl>
              <c:idx val="23"/>
              <c:delete val="1"/>
              <c:extLst>
                <c:ext xmlns:c15="http://schemas.microsoft.com/office/drawing/2012/chart" uri="{CE6537A1-D6FC-4f65-9D91-7224C49458BB}"/>
                <c:ext xmlns:c16="http://schemas.microsoft.com/office/drawing/2014/chart" uri="{C3380CC4-5D6E-409C-BE32-E72D297353CC}">
                  <c16:uniqueId val="{0000001A-7FA5-4695-9986-F25121FD5657}"/>
                </c:ext>
              </c:extLst>
            </c:dLbl>
            <c:dLbl>
              <c:idx val="24"/>
              <c:delete val="1"/>
              <c:extLst>
                <c:ext xmlns:c15="http://schemas.microsoft.com/office/drawing/2012/chart" uri="{CE6537A1-D6FC-4f65-9D91-7224C49458BB}"/>
                <c:ext xmlns:c16="http://schemas.microsoft.com/office/drawing/2014/chart" uri="{C3380CC4-5D6E-409C-BE32-E72D297353CC}">
                  <c16:uniqueId val="{0000001B-7FA5-4695-9986-F25121FD5657}"/>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7FA5-4695-9986-F25121FD5657}"/>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Gotha (095)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85534</v>
      </c>
      <c r="F11" s="238">
        <v>86257</v>
      </c>
      <c r="G11" s="238">
        <v>87530</v>
      </c>
      <c r="H11" s="238">
        <v>86399</v>
      </c>
      <c r="I11" s="265">
        <v>86342</v>
      </c>
      <c r="J11" s="263">
        <v>-808</v>
      </c>
      <c r="K11" s="266">
        <v>-0.93581339325009849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17.858395491851194</v>
      </c>
      <c r="E13" s="115">
        <v>15275</v>
      </c>
      <c r="F13" s="114">
        <v>15455</v>
      </c>
      <c r="G13" s="114">
        <v>16022</v>
      </c>
      <c r="H13" s="114">
        <v>15810</v>
      </c>
      <c r="I13" s="140">
        <v>15495</v>
      </c>
      <c r="J13" s="115">
        <v>-220</v>
      </c>
      <c r="K13" s="116">
        <v>-1.4198128428525332</v>
      </c>
    </row>
    <row r="14" spans="1:255" ht="14.1" customHeight="1" x14ac:dyDescent="0.2">
      <c r="A14" s="306" t="s">
        <v>230</v>
      </c>
      <c r="B14" s="307"/>
      <c r="C14" s="308"/>
      <c r="D14" s="113">
        <v>64.133560923141673</v>
      </c>
      <c r="E14" s="115">
        <v>54856</v>
      </c>
      <c r="F14" s="114">
        <v>55278</v>
      </c>
      <c r="G14" s="114">
        <v>55903</v>
      </c>
      <c r="H14" s="114">
        <v>55139</v>
      </c>
      <c r="I14" s="140">
        <v>55278</v>
      </c>
      <c r="J14" s="115">
        <v>-422</v>
      </c>
      <c r="K14" s="116">
        <v>-0.76341401642606466</v>
      </c>
    </row>
    <row r="15" spans="1:255" ht="14.1" customHeight="1" x14ac:dyDescent="0.2">
      <c r="A15" s="306" t="s">
        <v>231</v>
      </c>
      <c r="B15" s="307"/>
      <c r="C15" s="308"/>
      <c r="D15" s="113">
        <v>9.1752987116234479</v>
      </c>
      <c r="E15" s="115">
        <v>7848</v>
      </c>
      <c r="F15" s="114">
        <v>7894</v>
      </c>
      <c r="G15" s="114">
        <v>7959</v>
      </c>
      <c r="H15" s="114">
        <v>7844</v>
      </c>
      <c r="I15" s="140">
        <v>7898</v>
      </c>
      <c r="J15" s="115">
        <v>-50</v>
      </c>
      <c r="K15" s="116">
        <v>-0.63307166371233226</v>
      </c>
    </row>
    <row r="16" spans="1:255" ht="14.1" customHeight="1" x14ac:dyDescent="0.2">
      <c r="A16" s="306" t="s">
        <v>232</v>
      </c>
      <c r="B16" s="307"/>
      <c r="C16" s="308"/>
      <c r="D16" s="113">
        <v>8.2481820094933003</v>
      </c>
      <c r="E16" s="115">
        <v>7055</v>
      </c>
      <c r="F16" s="114">
        <v>7121</v>
      </c>
      <c r="G16" s="114">
        <v>7133</v>
      </c>
      <c r="H16" s="114">
        <v>7117</v>
      </c>
      <c r="I16" s="140">
        <v>7172</v>
      </c>
      <c r="J16" s="115">
        <v>-117</v>
      </c>
      <c r="K16" s="116">
        <v>-1.6313441160066926</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1.5444150863983912</v>
      </c>
      <c r="E18" s="115">
        <v>1321</v>
      </c>
      <c r="F18" s="114">
        <v>1276</v>
      </c>
      <c r="G18" s="114">
        <v>1426</v>
      </c>
      <c r="H18" s="114">
        <v>1377</v>
      </c>
      <c r="I18" s="140">
        <v>1321</v>
      </c>
      <c r="J18" s="115">
        <v>0</v>
      </c>
      <c r="K18" s="116">
        <v>0</v>
      </c>
    </row>
    <row r="19" spans="1:255" ht="14.1" customHeight="1" x14ac:dyDescent="0.2">
      <c r="A19" s="306" t="s">
        <v>235</v>
      </c>
      <c r="B19" s="307" t="s">
        <v>236</v>
      </c>
      <c r="C19" s="308"/>
      <c r="D19" s="113">
        <v>0.85930740991886267</v>
      </c>
      <c r="E19" s="115">
        <v>735</v>
      </c>
      <c r="F19" s="114">
        <v>696</v>
      </c>
      <c r="G19" s="114">
        <v>835</v>
      </c>
      <c r="H19" s="114">
        <v>794</v>
      </c>
      <c r="I19" s="140">
        <v>736</v>
      </c>
      <c r="J19" s="115">
        <v>-1</v>
      </c>
      <c r="K19" s="116">
        <v>-0.1358695652173913</v>
      </c>
    </row>
    <row r="20" spans="1:255" ht="14.1" customHeight="1" x14ac:dyDescent="0.2">
      <c r="A20" s="306">
        <v>12</v>
      </c>
      <c r="B20" s="307" t="s">
        <v>237</v>
      </c>
      <c r="C20" s="308"/>
      <c r="D20" s="113">
        <v>1.1048238127528234</v>
      </c>
      <c r="E20" s="115">
        <v>945</v>
      </c>
      <c r="F20" s="114">
        <v>949</v>
      </c>
      <c r="G20" s="114">
        <v>1014</v>
      </c>
      <c r="H20" s="114">
        <v>1003</v>
      </c>
      <c r="I20" s="140">
        <v>959</v>
      </c>
      <c r="J20" s="115">
        <v>-14</v>
      </c>
      <c r="K20" s="116">
        <v>-1.4598540145985401</v>
      </c>
    </row>
    <row r="21" spans="1:255" ht="14.1" customHeight="1" x14ac:dyDescent="0.2">
      <c r="A21" s="306">
        <v>21</v>
      </c>
      <c r="B21" s="307" t="s">
        <v>238</v>
      </c>
      <c r="C21" s="308"/>
      <c r="D21" s="113">
        <v>0.60911450417377888</v>
      </c>
      <c r="E21" s="115">
        <v>521</v>
      </c>
      <c r="F21" s="114">
        <v>532</v>
      </c>
      <c r="G21" s="114">
        <v>557</v>
      </c>
      <c r="H21" s="114">
        <v>549</v>
      </c>
      <c r="I21" s="140">
        <v>541</v>
      </c>
      <c r="J21" s="115">
        <v>-20</v>
      </c>
      <c r="K21" s="116">
        <v>-3.6968576709796674</v>
      </c>
    </row>
    <row r="22" spans="1:255" ht="14.1" customHeight="1" x14ac:dyDescent="0.2">
      <c r="A22" s="306">
        <v>22</v>
      </c>
      <c r="B22" s="307" t="s">
        <v>239</v>
      </c>
      <c r="C22" s="308"/>
      <c r="D22" s="113">
        <v>3.9890569831879721</v>
      </c>
      <c r="E22" s="115">
        <v>3412</v>
      </c>
      <c r="F22" s="114">
        <v>3445</v>
      </c>
      <c r="G22" s="114">
        <v>3558</v>
      </c>
      <c r="H22" s="114">
        <v>3585</v>
      </c>
      <c r="I22" s="140">
        <v>3611</v>
      </c>
      <c r="J22" s="115">
        <v>-199</v>
      </c>
      <c r="K22" s="116">
        <v>-5.5109387981168654</v>
      </c>
    </row>
    <row r="23" spans="1:255" ht="14.1" customHeight="1" x14ac:dyDescent="0.2">
      <c r="A23" s="306">
        <v>23</v>
      </c>
      <c r="B23" s="307" t="s">
        <v>240</v>
      </c>
      <c r="C23" s="308"/>
      <c r="D23" s="113">
        <v>0.78097598615755137</v>
      </c>
      <c r="E23" s="115">
        <v>668</v>
      </c>
      <c r="F23" s="114">
        <v>668</v>
      </c>
      <c r="G23" s="114">
        <v>678</v>
      </c>
      <c r="H23" s="114">
        <v>653</v>
      </c>
      <c r="I23" s="140">
        <v>662</v>
      </c>
      <c r="J23" s="115">
        <v>6</v>
      </c>
      <c r="K23" s="116">
        <v>0.90634441087613293</v>
      </c>
    </row>
    <row r="24" spans="1:255" ht="14.1" customHeight="1" x14ac:dyDescent="0.2">
      <c r="A24" s="306">
        <v>24</v>
      </c>
      <c r="B24" s="307" t="s">
        <v>241</v>
      </c>
      <c r="C24" s="308"/>
      <c r="D24" s="113">
        <v>5.7941871068814743</v>
      </c>
      <c r="E24" s="115">
        <v>4956</v>
      </c>
      <c r="F24" s="114">
        <v>5041</v>
      </c>
      <c r="G24" s="114">
        <v>5177</v>
      </c>
      <c r="H24" s="114">
        <v>5229</v>
      </c>
      <c r="I24" s="140">
        <v>5197</v>
      </c>
      <c r="J24" s="115">
        <v>-241</v>
      </c>
      <c r="K24" s="116">
        <v>-4.6372907446603806</v>
      </c>
    </row>
    <row r="25" spans="1:255" ht="14.1" customHeight="1" x14ac:dyDescent="0.2">
      <c r="A25" s="306">
        <v>25</v>
      </c>
      <c r="B25" s="307" t="s">
        <v>242</v>
      </c>
      <c r="C25" s="308"/>
      <c r="D25" s="113">
        <v>7.1538803282905041</v>
      </c>
      <c r="E25" s="115">
        <v>6119</v>
      </c>
      <c r="F25" s="114">
        <v>6091</v>
      </c>
      <c r="G25" s="114">
        <v>6208</v>
      </c>
      <c r="H25" s="114">
        <v>6147</v>
      </c>
      <c r="I25" s="140">
        <v>6224</v>
      </c>
      <c r="J25" s="115">
        <v>-105</v>
      </c>
      <c r="K25" s="116">
        <v>-1.6870179948586119</v>
      </c>
    </row>
    <row r="26" spans="1:255" ht="14.1" customHeight="1" x14ac:dyDescent="0.2">
      <c r="A26" s="306">
        <v>26</v>
      </c>
      <c r="B26" s="307" t="s">
        <v>243</v>
      </c>
      <c r="C26" s="308"/>
      <c r="D26" s="113">
        <v>2.7147099399069377</v>
      </c>
      <c r="E26" s="115">
        <v>2322</v>
      </c>
      <c r="F26" s="114">
        <v>2324</v>
      </c>
      <c r="G26" s="114">
        <v>2397</v>
      </c>
      <c r="H26" s="114">
        <v>2305</v>
      </c>
      <c r="I26" s="140">
        <v>2295</v>
      </c>
      <c r="J26" s="115">
        <v>27</v>
      </c>
      <c r="K26" s="116">
        <v>1.1764705882352942</v>
      </c>
    </row>
    <row r="27" spans="1:255" ht="14.1" customHeight="1" x14ac:dyDescent="0.2">
      <c r="A27" s="306">
        <v>27</v>
      </c>
      <c r="B27" s="307" t="s">
        <v>244</v>
      </c>
      <c r="C27" s="308"/>
      <c r="D27" s="113">
        <v>3.0642785325133866</v>
      </c>
      <c r="E27" s="115">
        <v>2621</v>
      </c>
      <c r="F27" s="114">
        <v>2636</v>
      </c>
      <c r="G27" s="114">
        <v>2662</v>
      </c>
      <c r="H27" s="114">
        <v>2622</v>
      </c>
      <c r="I27" s="140">
        <v>2648</v>
      </c>
      <c r="J27" s="115">
        <v>-27</v>
      </c>
      <c r="K27" s="116">
        <v>-1.0196374622356494</v>
      </c>
    </row>
    <row r="28" spans="1:255" ht="14.1" customHeight="1" x14ac:dyDescent="0.2">
      <c r="A28" s="306">
        <v>28</v>
      </c>
      <c r="B28" s="307" t="s">
        <v>245</v>
      </c>
      <c r="C28" s="308"/>
      <c r="D28" s="113">
        <v>0.55533472069586365</v>
      </c>
      <c r="E28" s="115">
        <v>475</v>
      </c>
      <c r="F28" s="114">
        <v>504</v>
      </c>
      <c r="G28" s="114">
        <v>516</v>
      </c>
      <c r="H28" s="114">
        <v>512</v>
      </c>
      <c r="I28" s="140">
        <v>519</v>
      </c>
      <c r="J28" s="115">
        <v>-44</v>
      </c>
      <c r="K28" s="116">
        <v>-8.4778420038535653</v>
      </c>
    </row>
    <row r="29" spans="1:255" ht="14.1" customHeight="1" x14ac:dyDescent="0.2">
      <c r="A29" s="306">
        <v>29</v>
      </c>
      <c r="B29" s="307" t="s">
        <v>246</v>
      </c>
      <c r="C29" s="308"/>
      <c r="D29" s="113">
        <v>3.7762761007318728</v>
      </c>
      <c r="E29" s="115">
        <v>3230</v>
      </c>
      <c r="F29" s="114">
        <v>3265</v>
      </c>
      <c r="G29" s="114">
        <v>3257</v>
      </c>
      <c r="H29" s="114">
        <v>3159</v>
      </c>
      <c r="I29" s="140">
        <v>3146</v>
      </c>
      <c r="J29" s="115">
        <v>84</v>
      </c>
      <c r="K29" s="116">
        <v>2.6700572155117608</v>
      </c>
    </row>
    <row r="30" spans="1:255" ht="14.1" customHeight="1" x14ac:dyDescent="0.2">
      <c r="A30" s="306" t="s">
        <v>247</v>
      </c>
      <c r="B30" s="307" t="s">
        <v>248</v>
      </c>
      <c r="C30" s="308"/>
      <c r="D30" s="113">
        <v>2.0225875090607244</v>
      </c>
      <c r="E30" s="115">
        <v>1730</v>
      </c>
      <c r="F30" s="114">
        <v>1740</v>
      </c>
      <c r="G30" s="114">
        <v>1732</v>
      </c>
      <c r="H30" s="114">
        <v>1659</v>
      </c>
      <c r="I30" s="140">
        <v>1639</v>
      </c>
      <c r="J30" s="115">
        <v>91</v>
      </c>
      <c r="K30" s="116">
        <v>5.5521659548505182</v>
      </c>
    </row>
    <row r="31" spans="1:255" ht="14.1" customHeight="1" x14ac:dyDescent="0.2">
      <c r="A31" s="306" t="s">
        <v>249</v>
      </c>
      <c r="B31" s="307" t="s">
        <v>250</v>
      </c>
      <c r="C31" s="308"/>
      <c r="D31" s="113">
        <v>1.7069235625599177</v>
      </c>
      <c r="E31" s="115">
        <v>1460</v>
      </c>
      <c r="F31" s="114">
        <v>1484</v>
      </c>
      <c r="G31" s="114">
        <v>1485</v>
      </c>
      <c r="H31" s="114">
        <v>1460</v>
      </c>
      <c r="I31" s="140">
        <v>1465</v>
      </c>
      <c r="J31" s="115">
        <v>-5</v>
      </c>
      <c r="K31" s="116">
        <v>-0.34129692832764508</v>
      </c>
    </row>
    <row r="32" spans="1:255" ht="14.1" customHeight="1" x14ac:dyDescent="0.2">
      <c r="A32" s="306">
        <v>31</v>
      </c>
      <c r="B32" s="307" t="s">
        <v>251</v>
      </c>
      <c r="C32" s="308"/>
      <c r="D32" s="113">
        <v>0.59625412116819043</v>
      </c>
      <c r="E32" s="115">
        <v>510</v>
      </c>
      <c r="F32" s="114">
        <v>552</v>
      </c>
      <c r="G32" s="114">
        <v>538</v>
      </c>
      <c r="H32" s="114">
        <v>509</v>
      </c>
      <c r="I32" s="140">
        <v>508</v>
      </c>
      <c r="J32" s="115">
        <v>2</v>
      </c>
      <c r="K32" s="116">
        <v>0.39370078740157483</v>
      </c>
    </row>
    <row r="33" spans="1:11" ht="14.1" customHeight="1" x14ac:dyDescent="0.2">
      <c r="A33" s="306">
        <v>32</v>
      </c>
      <c r="B33" s="307" t="s">
        <v>252</v>
      </c>
      <c r="C33" s="308"/>
      <c r="D33" s="113">
        <v>2.2774569177169313</v>
      </c>
      <c r="E33" s="115">
        <v>1948</v>
      </c>
      <c r="F33" s="114">
        <v>1947</v>
      </c>
      <c r="G33" s="114">
        <v>2078</v>
      </c>
      <c r="H33" s="114">
        <v>2050</v>
      </c>
      <c r="I33" s="140">
        <v>1949</v>
      </c>
      <c r="J33" s="115">
        <v>-1</v>
      </c>
      <c r="K33" s="116">
        <v>-5.1308363263211906E-2</v>
      </c>
    </row>
    <row r="34" spans="1:11" ht="14.1" customHeight="1" x14ac:dyDescent="0.2">
      <c r="A34" s="306">
        <v>33</v>
      </c>
      <c r="B34" s="307" t="s">
        <v>253</v>
      </c>
      <c r="C34" s="308"/>
      <c r="D34" s="113">
        <v>1.3900904903313303</v>
      </c>
      <c r="E34" s="115">
        <v>1189</v>
      </c>
      <c r="F34" s="114">
        <v>1161</v>
      </c>
      <c r="G34" s="114">
        <v>1234</v>
      </c>
      <c r="H34" s="114">
        <v>1227</v>
      </c>
      <c r="I34" s="140">
        <v>1208</v>
      </c>
      <c r="J34" s="115">
        <v>-19</v>
      </c>
      <c r="K34" s="116">
        <v>-1.5728476821192052</v>
      </c>
    </row>
    <row r="35" spans="1:11" ht="14.1" customHeight="1" x14ac:dyDescent="0.2">
      <c r="A35" s="306">
        <v>34</v>
      </c>
      <c r="B35" s="307" t="s">
        <v>254</v>
      </c>
      <c r="C35" s="308"/>
      <c r="D35" s="113">
        <v>3.3320083241751819</v>
      </c>
      <c r="E35" s="115">
        <v>2850</v>
      </c>
      <c r="F35" s="114">
        <v>2809</v>
      </c>
      <c r="G35" s="114">
        <v>2827</v>
      </c>
      <c r="H35" s="114">
        <v>2734</v>
      </c>
      <c r="I35" s="140">
        <v>2664</v>
      </c>
      <c r="J35" s="115">
        <v>186</v>
      </c>
      <c r="K35" s="116">
        <v>6.9819819819819822</v>
      </c>
    </row>
    <row r="36" spans="1:11" ht="14.1" customHeight="1" x14ac:dyDescent="0.2">
      <c r="A36" s="306">
        <v>41</v>
      </c>
      <c r="B36" s="307" t="s">
        <v>255</v>
      </c>
      <c r="C36" s="308"/>
      <c r="D36" s="113">
        <v>0.45245165665115628</v>
      </c>
      <c r="E36" s="115">
        <v>387</v>
      </c>
      <c r="F36" s="114">
        <v>400</v>
      </c>
      <c r="G36" s="114">
        <v>404</v>
      </c>
      <c r="H36" s="114">
        <v>404</v>
      </c>
      <c r="I36" s="140">
        <v>414</v>
      </c>
      <c r="J36" s="115">
        <v>-27</v>
      </c>
      <c r="K36" s="116">
        <v>-6.5217391304347823</v>
      </c>
    </row>
    <row r="37" spans="1:11" ht="14.1" customHeight="1" x14ac:dyDescent="0.2">
      <c r="A37" s="306">
        <v>42</v>
      </c>
      <c r="B37" s="307" t="s">
        <v>256</v>
      </c>
      <c r="C37" s="308"/>
      <c r="D37" s="113">
        <v>9.8206561133584308E-2</v>
      </c>
      <c r="E37" s="115">
        <v>84</v>
      </c>
      <c r="F37" s="114" t="s">
        <v>514</v>
      </c>
      <c r="G37" s="114" t="s">
        <v>514</v>
      </c>
      <c r="H37" s="114">
        <v>86</v>
      </c>
      <c r="I37" s="140">
        <v>93</v>
      </c>
      <c r="J37" s="115">
        <v>-9</v>
      </c>
      <c r="K37" s="116">
        <v>-9.67741935483871</v>
      </c>
    </row>
    <row r="38" spans="1:11" ht="14.1" customHeight="1" x14ac:dyDescent="0.2">
      <c r="A38" s="306">
        <v>43</v>
      </c>
      <c r="B38" s="307" t="s">
        <v>257</v>
      </c>
      <c r="C38" s="308"/>
      <c r="D38" s="113">
        <v>0.55767297215142519</v>
      </c>
      <c r="E38" s="115">
        <v>477</v>
      </c>
      <c r="F38" s="114">
        <v>480</v>
      </c>
      <c r="G38" s="114">
        <v>475</v>
      </c>
      <c r="H38" s="114">
        <v>462</v>
      </c>
      <c r="I38" s="140">
        <v>464</v>
      </c>
      <c r="J38" s="115">
        <v>13</v>
      </c>
      <c r="K38" s="116">
        <v>2.8017241379310347</v>
      </c>
    </row>
    <row r="39" spans="1:11" ht="14.1" customHeight="1" x14ac:dyDescent="0.2">
      <c r="A39" s="306">
        <v>51</v>
      </c>
      <c r="B39" s="307" t="s">
        <v>258</v>
      </c>
      <c r="C39" s="308"/>
      <c r="D39" s="113">
        <v>9.0350036242897556</v>
      </c>
      <c r="E39" s="115">
        <v>7728</v>
      </c>
      <c r="F39" s="114">
        <v>8058</v>
      </c>
      <c r="G39" s="114">
        <v>8273</v>
      </c>
      <c r="H39" s="114">
        <v>8007</v>
      </c>
      <c r="I39" s="140">
        <v>8023</v>
      </c>
      <c r="J39" s="115">
        <v>-295</v>
      </c>
      <c r="K39" s="116">
        <v>-3.6769288296148575</v>
      </c>
    </row>
    <row r="40" spans="1:11" ht="14.1" customHeight="1" x14ac:dyDescent="0.2">
      <c r="A40" s="306" t="s">
        <v>259</v>
      </c>
      <c r="B40" s="307" t="s">
        <v>260</v>
      </c>
      <c r="C40" s="308"/>
      <c r="D40" s="113">
        <v>8.0237098697593936</v>
      </c>
      <c r="E40" s="115">
        <v>6863</v>
      </c>
      <c r="F40" s="114">
        <v>7181</v>
      </c>
      <c r="G40" s="114">
        <v>7394</v>
      </c>
      <c r="H40" s="114">
        <v>7193</v>
      </c>
      <c r="I40" s="140">
        <v>7217</v>
      </c>
      <c r="J40" s="115">
        <v>-354</v>
      </c>
      <c r="K40" s="116">
        <v>-4.9050852154634894</v>
      </c>
    </row>
    <row r="41" spans="1:11" ht="14.1" customHeight="1" x14ac:dyDescent="0.2">
      <c r="A41" s="306"/>
      <c r="B41" s="307" t="s">
        <v>261</v>
      </c>
      <c r="C41" s="308"/>
      <c r="D41" s="113">
        <v>7.2392265064185004</v>
      </c>
      <c r="E41" s="115">
        <v>6192</v>
      </c>
      <c r="F41" s="114">
        <v>6471</v>
      </c>
      <c r="G41" s="114">
        <v>6663</v>
      </c>
      <c r="H41" s="114">
        <v>6473</v>
      </c>
      <c r="I41" s="140">
        <v>6479</v>
      </c>
      <c r="J41" s="115">
        <v>-287</v>
      </c>
      <c r="K41" s="116">
        <v>-4.4296959407315946</v>
      </c>
    </row>
    <row r="42" spans="1:11" ht="14.1" customHeight="1" x14ac:dyDescent="0.2">
      <c r="A42" s="306">
        <v>52</v>
      </c>
      <c r="B42" s="307" t="s">
        <v>262</v>
      </c>
      <c r="C42" s="308"/>
      <c r="D42" s="113">
        <v>3.8160263754764188</v>
      </c>
      <c r="E42" s="115">
        <v>3264</v>
      </c>
      <c r="F42" s="114">
        <v>3247</v>
      </c>
      <c r="G42" s="114">
        <v>3340</v>
      </c>
      <c r="H42" s="114">
        <v>3291</v>
      </c>
      <c r="I42" s="140">
        <v>3246</v>
      </c>
      <c r="J42" s="115">
        <v>18</v>
      </c>
      <c r="K42" s="116">
        <v>0.55452865064695012</v>
      </c>
    </row>
    <row r="43" spans="1:11" ht="14.1" customHeight="1" x14ac:dyDescent="0.2">
      <c r="A43" s="306" t="s">
        <v>263</v>
      </c>
      <c r="B43" s="307" t="s">
        <v>264</v>
      </c>
      <c r="C43" s="308"/>
      <c r="D43" s="113">
        <v>3.1227348189024249</v>
      </c>
      <c r="E43" s="115">
        <v>2671</v>
      </c>
      <c r="F43" s="114">
        <v>2659</v>
      </c>
      <c r="G43" s="114">
        <v>2741</v>
      </c>
      <c r="H43" s="114">
        <v>2697</v>
      </c>
      <c r="I43" s="140">
        <v>2676</v>
      </c>
      <c r="J43" s="115">
        <v>-5</v>
      </c>
      <c r="K43" s="116">
        <v>-0.18684603886397608</v>
      </c>
    </row>
    <row r="44" spans="1:11" ht="14.1" customHeight="1" x14ac:dyDescent="0.2">
      <c r="A44" s="306">
        <v>53</v>
      </c>
      <c r="B44" s="307" t="s">
        <v>265</v>
      </c>
      <c r="C44" s="308"/>
      <c r="D44" s="113">
        <v>0.54130521196249448</v>
      </c>
      <c r="E44" s="115">
        <v>463</v>
      </c>
      <c r="F44" s="114">
        <v>474</v>
      </c>
      <c r="G44" s="114">
        <v>482</v>
      </c>
      <c r="H44" s="114">
        <v>506</v>
      </c>
      <c r="I44" s="140">
        <v>483</v>
      </c>
      <c r="J44" s="115">
        <v>-20</v>
      </c>
      <c r="K44" s="116">
        <v>-4.1407867494824018</v>
      </c>
    </row>
    <row r="45" spans="1:11" ht="14.1" customHeight="1" x14ac:dyDescent="0.2">
      <c r="A45" s="306" t="s">
        <v>266</v>
      </c>
      <c r="B45" s="307" t="s">
        <v>267</v>
      </c>
      <c r="C45" s="308"/>
      <c r="D45" s="113">
        <v>0.49687843430682538</v>
      </c>
      <c r="E45" s="115">
        <v>425</v>
      </c>
      <c r="F45" s="114">
        <v>435</v>
      </c>
      <c r="G45" s="114">
        <v>441</v>
      </c>
      <c r="H45" s="114">
        <v>464</v>
      </c>
      <c r="I45" s="140">
        <v>439</v>
      </c>
      <c r="J45" s="115">
        <v>-14</v>
      </c>
      <c r="K45" s="116">
        <v>-3.1890660592255125</v>
      </c>
    </row>
    <row r="46" spans="1:11" ht="14.1" customHeight="1" x14ac:dyDescent="0.2">
      <c r="A46" s="306">
        <v>54</v>
      </c>
      <c r="B46" s="307" t="s">
        <v>268</v>
      </c>
      <c r="C46" s="308"/>
      <c r="D46" s="113">
        <v>1.9278883251104824</v>
      </c>
      <c r="E46" s="115">
        <v>1649</v>
      </c>
      <c r="F46" s="114">
        <v>1655</v>
      </c>
      <c r="G46" s="114">
        <v>1681</v>
      </c>
      <c r="H46" s="114">
        <v>1650</v>
      </c>
      <c r="I46" s="140">
        <v>1641</v>
      </c>
      <c r="J46" s="115">
        <v>8</v>
      </c>
      <c r="K46" s="116">
        <v>0.48750761730652042</v>
      </c>
    </row>
    <row r="47" spans="1:11" ht="14.1" customHeight="1" x14ac:dyDescent="0.2">
      <c r="A47" s="306">
        <v>61</v>
      </c>
      <c r="B47" s="307" t="s">
        <v>269</v>
      </c>
      <c r="C47" s="308"/>
      <c r="D47" s="113">
        <v>1.6554820305375639</v>
      </c>
      <c r="E47" s="115">
        <v>1416</v>
      </c>
      <c r="F47" s="114">
        <v>1440</v>
      </c>
      <c r="G47" s="114">
        <v>1451</v>
      </c>
      <c r="H47" s="114">
        <v>1437</v>
      </c>
      <c r="I47" s="140">
        <v>1436</v>
      </c>
      <c r="J47" s="115">
        <v>-20</v>
      </c>
      <c r="K47" s="116">
        <v>-1.392757660167131</v>
      </c>
    </row>
    <row r="48" spans="1:11" ht="14.1" customHeight="1" x14ac:dyDescent="0.2">
      <c r="A48" s="306">
        <v>62</v>
      </c>
      <c r="B48" s="307" t="s">
        <v>270</v>
      </c>
      <c r="C48" s="308"/>
      <c r="D48" s="113">
        <v>6.5167068066499869</v>
      </c>
      <c r="E48" s="115">
        <v>5574</v>
      </c>
      <c r="F48" s="114">
        <v>5629</v>
      </c>
      <c r="G48" s="114">
        <v>5636</v>
      </c>
      <c r="H48" s="114">
        <v>5569</v>
      </c>
      <c r="I48" s="140">
        <v>5583</v>
      </c>
      <c r="J48" s="115">
        <v>-9</v>
      </c>
      <c r="K48" s="116">
        <v>-0.16120365394948952</v>
      </c>
    </row>
    <row r="49" spans="1:11" ht="14.1" customHeight="1" x14ac:dyDescent="0.2">
      <c r="A49" s="306">
        <v>63</v>
      </c>
      <c r="B49" s="307" t="s">
        <v>271</v>
      </c>
      <c r="C49" s="308"/>
      <c r="D49" s="113">
        <v>1.8331891411602403</v>
      </c>
      <c r="E49" s="115">
        <v>1568</v>
      </c>
      <c r="F49" s="114">
        <v>1647</v>
      </c>
      <c r="G49" s="114">
        <v>1629</v>
      </c>
      <c r="H49" s="114">
        <v>1625</v>
      </c>
      <c r="I49" s="140">
        <v>1593</v>
      </c>
      <c r="J49" s="115">
        <v>-25</v>
      </c>
      <c r="K49" s="116">
        <v>-1.5693659761456371</v>
      </c>
    </row>
    <row r="50" spans="1:11" ht="14.1" customHeight="1" x14ac:dyDescent="0.2">
      <c r="A50" s="306" t="s">
        <v>272</v>
      </c>
      <c r="B50" s="307" t="s">
        <v>273</v>
      </c>
      <c r="C50" s="308"/>
      <c r="D50" s="113">
        <v>0.50973881731241377</v>
      </c>
      <c r="E50" s="115">
        <v>436</v>
      </c>
      <c r="F50" s="114">
        <v>452</v>
      </c>
      <c r="G50" s="114">
        <v>465</v>
      </c>
      <c r="H50" s="114">
        <v>442</v>
      </c>
      <c r="I50" s="140">
        <v>437</v>
      </c>
      <c r="J50" s="115">
        <v>-1</v>
      </c>
      <c r="K50" s="116">
        <v>-0.2288329519450801</v>
      </c>
    </row>
    <row r="51" spans="1:11" ht="14.1" customHeight="1" x14ac:dyDescent="0.2">
      <c r="A51" s="306" t="s">
        <v>274</v>
      </c>
      <c r="B51" s="307" t="s">
        <v>275</v>
      </c>
      <c r="C51" s="308"/>
      <c r="D51" s="113">
        <v>1.107162064208385</v>
      </c>
      <c r="E51" s="115">
        <v>947</v>
      </c>
      <c r="F51" s="114">
        <v>998</v>
      </c>
      <c r="G51" s="114">
        <v>980</v>
      </c>
      <c r="H51" s="114">
        <v>997</v>
      </c>
      <c r="I51" s="140">
        <v>960</v>
      </c>
      <c r="J51" s="115">
        <v>-13</v>
      </c>
      <c r="K51" s="116">
        <v>-1.3541666666666667</v>
      </c>
    </row>
    <row r="52" spans="1:11" ht="14.1" customHeight="1" x14ac:dyDescent="0.2">
      <c r="A52" s="306">
        <v>71</v>
      </c>
      <c r="B52" s="307" t="s">
        <v>276</v>
      </c>
      <c r="C52" s="308"/>
      <c r="D52" s="113">
        <v>9.6546402600135615</v>
      </c>
      <c r="E52" s="115">
        <v>8258</v>
      </c>
      <c r="F52" s="114">
        <v>8371</v>
      </c>
      <c r="G52" s="114">
        <v>8345</v>
      </c>
      <c r="H52" s="114">
        <v>8202</v>
      </c>
      <c r="I52" s="140">
        <v>8311</v>
      </c>
      <c r="J52" s="115">
        <v>-53</v>
      </c>
      <c r="K52" s="116">
        <v>-0.63770906028155461</v>
      </c>
    </row>
    <row r="53" spans="1:11" ht="14.1" customHeight="1" x14ac:dyDescent="0.2">
      <c r="A53" s="306" t="s">
        <v>277</v>
      </c>
      <c r="B53" s="307" t="s">
        <v>278</v>
      </c>
      <c r="C53" s="308"/>
      <c r="D53" s="113">
        <v>3.9364463254378377</v>
      </c>
      <c r="E53" s="115">
        <v>3367</v>
      </c>
      <c r="F53" s="114">
        <v>3400</v>
      </c>
      <c r="G53" s="114">
        <v>3387</v>
      </c>
      <c r="H53" s="114">
        <v>3283</v>
      </c>
      <c r="I53" s="140">
        <v>3343</v>
      </c>
      <c r="J53" s="115">
        <v>24</v>
      </c>
      <c r="K53" s="116">
        <v>0.71791803769069695</v>
      </c>
    </row>
    <row r="54" spans="1:11" ht="14.1" customHeight="1" x14ac:dyDescent="0.2">
      <c r="A54" s="306" t="s">
        <v>279</v>
      </c>
      <c r="B54" s="307" t="s">
        <v>280</v>
      </c>
      <c r="C54" s="308"/>
      <c r="D54" s="113">
        <v>4.7291135688731964</v>
      </c>
      <c r="E54" s="115">
        <v>4045</v>
      </c>
      <c r="F54" s="114">
        <v>4107</v>
      </c>
      <c r="G54" s="114">
        <v>4088</v>
      </c>
      <c r="H54" s="114">
        <v>4075</v>
      </c>
      <c r="I54" s="140">
        <v>4101</v>
      </c>
      <c r="J54" s="115">
        <v>-56</v>
      </c>
      <c r="K54" s="116">
        <v>-1.3655206047305535</v>
      </c>
    </row>
    <row r="55" spans="1:11" ht="14.1" customHeight="1" x14ac:dyDescent="0.2">
      <c r="A55" s="306">
        <v>72</v>
      </c>
      <c r="B55" s="307" t="s">
        <v>281</v>
      </c>
      <c r="C55" s="308"/>
      <c r="D55" s="113">
        <v>2.2821334206280541</v>
      </c>
      <c r="E55" s="115">
        <v>1952</v>
      </c>
      <c r="F55" s="114">
        <v>1971</v>
      </c>
      <c r="G55" s="114">
        <v>1986</v>
      </c>
      <c r="H55" s="114">
        <v>1961</v>
      </c>
      <c r="I55" s="140">
        <v>1994</v>
      </c>
      <c r="J55" s="115">
        <v>-42</v>
      </c>
      <c r="K55" s="116">
        <v>-2.106318956870612</v>
      </c>
    </row>
    <row r="56" spans="1:11" ht="14.1" customHeight="1" x14ac:dyDescent="0.2">
      <c r="A56" s="306" t="s">
        <v>282</v>
      </c>
      <c r="B56" s="307" t="s">
        <v>283</v>
      </c>
      <c r="C56" s="308"/>
      <c r="D56" s="113">
        <v>0.95049921668576243</v>
      </c>
      <c r="E56" s="115">
        <v>813</v>
      </c>
      <c r="F56" s="114">
        <v>825</v>
      </c>
      <c r="G56" s="114">
        <v>834</v>
      </c>
      <c r="H56" s="114">
        <v>825</v>
      </c>
      <c r="I56" s="140">
        <v>845</v>
      </c>
      <c r="J56" s="115">
        <v>-32</v>
      </c>
      <c r="K56" s="116">
        <v>-3.7869822485207099</v>
      </c>
    </row>
    <row r="57" spans="1:11" ht="14.1" customHeight="1" x14ac:dyDescent="0.2">
      <c r="A57" s="306" t="s">
        <v>284</v>
      </c>
      <c r="B57" s="307" t="s">
        <v>285</v>
      </c>
      <c r="C57" s="308"/>
      <c r="D57" s="113">
        <v>0.9855729885191854</v>
      </c>
      <c r="E57" s="115">
        <v>843</v>
      </c>
      <c r="F57" s="114">
        <v>846</v>
      </c>
      <c r="G57" s="114">
        <v>853</v>
      </c>
      <c r="H57" s="114">
        <v>846</v>
      </c>
      <c r="I57" s="140">
        <v>850</v>
      </c>
      <c r="J57" s="115">
        <v>-7</v>
      </c>
      <c r="K57" s="116">
        <v>-0.82352941176470584</v>
      </c>
    </row>
    <row r="58" spans="1:11" ht="14.1" customHeight="1" x14ac:dyDescent="0.2">
      <c r="A58" s="306">
        <v>73</v>
      </c>
      <c r="B58" s="307" t="s">
        <v>286</v>
      </c>
      <c r="C58" s="308"/>
      <c r="D58" s="113">
        <v>2.0541539037108052</v>
      </c>
      <c r="E58" s="115">
        <v>1757</v>
      </c>
      <c r="F58" s="114">
        <v>1749</v>
      </c>
      <c r="G58" s="114">
        <v>1751</v>
      </c>
      <c r="H58" s="114">
        <v>1759</v>
      </c>
      <c r="I58" s="140">
        <v>1776</v>
      </c>
      <c r="J58" s="115">
        <v>-19</v>
      </c>
      <c r="K58" s="116">
        <v>-1.0698198198198199</v>
      </c>
    </row>
    <row r="59" spans="1:11" ht="14.1" customHeight="1" x14ac:dyDescent="0.2">
      <c r="A59" s="306" t="s">
        <v>287</v>
      </c>
      <c r="B59" s="307" t="s">
        <v>288</v>
      </c>
      <c r="C59" s="308"/>
      <c r="D59" s="113">
        <v>1.6543129048097833</v>
      </c>
      <c r="E59" s="115">
        <v>1415</v>
      </c>
      <c r="F59" s="114">
        <v>1404</v>
      </c>
      <c r="G59" s="114">
        <v>1401</v>
      </c>
      <c r="H59" s="114">
        <v>1401</v>
      </c>
      <c r="I59" s="140">
        <v>1416</v>
      </c>
      <c r="J59" s="115">
        <v>-1</v>
      </c>
      <c r="K59" s="116">
        <v>-7.0621468926553674E-2</v>
      </c>
    </row>
    <row r="60" spans="1:11" ht="14.1" customHeight="1" x14ac:dyDescent="0.2">
      <c r="A60" s="306">
        <v>81</v>
      </c>
      <c r="B60" s="307" t="s">
        <v>289</v>
      </c>
      <c r="C60" s="308"/>
      <c r="D60" s="113">
        <v>8.203755231837631</v>
      </c>
      <c r="E60" s="115">
        <v>7017</v>
      </c>
      <c r="F60" s="114">
        <v>7062</v>
      </c>
      <c r="G60" s="114">
        <v>7080</v>
      </c>
      <c r="H60" s="114">
        <v>6907</v>
      </c>
      <c r="I60" s="140">
        <v>6979</v>
      </c>
      <c r="J60" s="115">
        <v>38</v>
      </c>
      <c r="K60" s="116">
        <v>0.5444906147012466</v>
      </c>
    </row>
    <row r="61" spans="1:11" ht="14.1" customHeight="1" x14ac:dyDescent="0.2">
      <c r="A61" s="306" t="s">
        <v>290</v>
      </c>
      <c r="B61" s="307" t="s">
        <v>291</v>
      </c>
      <c r="C61" s="308"/>
      <c r="D61" s="113">
        <v>1.6695115392709332</v>
      </c>
      <c r="E61" s="115">
        <v>1428</v>
      </c>
      <c r="F61" s="114">
        <v>1440</v>
      </c>
      <c r="G61" s="114">
        <v>1433</v>
      </c>
      <c r="H61" s="114">
        <v>1403</v>
      </c>
      <c r="I61" s="140">
        <v>1422</v>
      </c>
      <c r="J61" s="115">
        <v>6</v>
      </c>
      <c r="K61" s="116">
        <v>0.4219409282700422</v>
      </c>
    </row>
    <row r="62" spans="1:11" ht="14.1" customHeight="1" x14ac:dyDescent="0.2">
      <c r="A62" s="306" t="s">
        <v>292</v>
      </c>
      <c r="B62" s="307" t="s">
        <v>293</v>
      </c>
      <c r="C62" s="308"/>
      <c r="D62" s="113">
        <v>3.6242897561203731</v>
      </c>
      <c r="E62" s="115">
        <v>3100</v>
      </c>
      <c r="F62" s="114">
        <v>3139</v>
      </c>
      <c r="G62" s="114">
        <v>3167</v>
      </c>
      <c r="H62" s="114">
        <v>3072</v>
      </c>
      <c r="I62" s="140">
        <v>3100</v>
      </c>
      <c r="J62" s="115">
        <v>0</v>
      </c>
      <c r="K62" s="116">
        <v>0</v>
      </c>
    </row>
    <row r="63" spans="1:11" ht="14.1" customHeight="1" x14ac:dyDescent="0.2">
      <c r="A63" s="306"/>
      <c r="B63" s="307" t="s">
        <v>294</v>
      </c>
      <c r="C63" s="308"/>
      <c r="D63" s="113">
        <v>3.116889190263521</v>
      </c>
      <c r="E63" s="115">
        <v>2666</v>
      </c>
      <c r="F63" s="114">
        <v>2698</v>
      </c>
      <c r="G63" s="114">
        <v>2726</v>
      </c>
      <c r="H63" s="114">
        <v>2653</v>
      </c>
      <c r="I63" s="140">
        <v>2678</v>
      </c>
      <c r="J63" s="115">
        <v>-12</v>
      </c>
      <c r="K63" s="116">
        <v>-0.44809559372666169</v>
      </c>
    </row>
    <row r="64" spans="1:11" ht="14.1" customHeight="1" x14ac:dyDescent="0.2">
      <c r="A64" s="306" t="s">
        <v>295</v>
      </c>
      <c r="B64" s="307" t="s">
        <v>296</v>
      </c>
      <c r="C64" s="308"/>
      <c r="D64" s="113">
        <v>0.79851287207426291</v>
      </c>
      <c r="E64" s="115">
        <v>683</v>
      </c>
      <c r="F64" s="114">
        <v>670</v>
      </c>
      <c r="G64" s="114">
        <v>672</v>
      </c>
      <c r="H64" s="114">
        <v>669</v>
      </c>
      <c r="I64" s="140">
        <v>693</v>
      </c>
      <c r="J64" s="115">
        <v>-10</v>
      </c>
      <c r="K64" s="116">
        <v>-1.4430014430014431</v>
      </c>
    </row>
    <row r="65" spans="1:11" ht="14.1" customHeight="1" x14ac:dyDescent="0.2">
      <c r="A65" s="306" t="s">
        <v>297</v>
      </c>
      <c r="B65" s="307" t="s">
        <v>298</v>
      </c>
      <c r="C65" s="308"/>
      <c r="D65" s="113">
        <v>1.0954708069305774</v>
      </c>
      <c r="E65" s="115">
        <v>937</v>
      </c>
      <c r="F65" s="114">
        <v>944</v>
      </c>
      <c r="G65" s="114">
        <v>938</v>
      </c>
      <c r="H65" s="114">
        <v>906</v>
      </c>
      <c r="I65" s="140">
        <v>909</v>
      </c>
      <c r="J65" s="115">
        <v>28</v>
      </c>
      <c r="K65" s="116">
        <v>3.0803080308030801</v>
      </c>
    </row>
    <row r="66" spans="1:11" ht="14.1" customHeight="1" x14ac:dyDescent="0.2">
      <c r="A66" s="306">
        <v>82</v>
      </c>
      <c r="B66" s="307" t="s">
        <v>299</v>
      </c>
      <c r="C66" s="308"/>
      <c r="D66" s="113">
        <v>3.2618607805083357</v>
      </c>
      <c r="E66" s="115">
        <v>2790</v>
      </c>
      <c r="F66" s="114">
        <v>2787</v>
      </c>
      <c r="G66" s="114">
        <v>2782</v>
      </c>
      <c r="H66" s="114">
        <v>2717</v>
      </c>
      <c r="I66" s="140">
        <v>2707</v>
      </c>
      <c r="J66" s="115">
        <v>83</v>
      </c>
      <c r="K66" s="116">
        <v>3.0661248614702621</v>
      </c>
    </row>
    <row r="67" spans="1:11" ht="14.1" customHeight="1" x14ac:dyDescent="0.2">
      <c r="A67" s="306" t="s">
        <v>300</v>
      </c>
      <c r="B67" s="307" t="s">
        <v>301</v>
      </c>
      <c r="C67" s="308"/>
      <c r="D67" s="113">
        <v>2.2306918886057008</v>
      </c>
      <c r="E67" s="115">
        <v>1908</v>
      </c>
      <c r="F67" s="114">
        <v>1889</v>
      </c>
      <c r="G67" s="114">
        <v>1872</v>
      </c>
      <c r="H67" s="114">
        <v>1821</v>
      </c>
      <c r="I67" s="140">
        <v>1810</v>
      </c>
      <c r="J67" s="115">
        <v>98</v>
      </c>
      <c r="K67" s="116">
        <v>5.4143646408839778</v>
      </c>
    </row>
    <row r="68" spans="1:11" ht="14.1" customHeight="1" x14ac:dyDescent="0.2">
      <c r="A68" s="306" t="s">
        <v>302</v>
      </c>
      <c r="B68" s="307" t="s">
        <v>303</v>
      </c>
      <c r="C68" s="308"/>
      <c r="D68" s="113">
        <v>0.6360043959127365</v>
      </c>
      <c r="E68" s="115">
        <v>544</v>
      </c>
      <c r="F68" s="114">
        <v>554</v>
      </c>
      <c r="G68" s="114">
        <v>558</v>
      </c>
      <c r="H68" s="114">
        <v>552</v>
      </c>
      <c r="I68" s="140">
        <v>550</v>
      </c>
      <c r="J68" s="115">
        <v>-6</v>
      </c>
      <c r="K68" s="116">
        <v>-1.0909090909090908</v>
      </c>
    </row>
    <row r="69" spans="1:11" ht="14.1" customHeight="1" x14ac:dyDescent="0.2">
      <c r="A69" s="306">
        <v>83</v>
      </c>
      <c r="B69" s="307" t="s">
        <v>304</v>
      </c>
      <c r="C69" s="308"/>
      <c r="D69" s="113">
        <v>6.2115649916992073</v>
      </c>
      <c r="E69" s="115">
        <v>5313</v>
      </c>
      <c r="F69" s="114">
        <v>5242</v>
      </c>
      <c r="G69" s="114">
        <v>5216</v>
      </c>
      <c r="H69" s="114">
        <v>5363</v>
      </c>
      <c r="I69" s="140">
        <v>5351</v>
      </c>
      <c r="J69" s="115">
        <v>-38</v>
      </c>
      <c r="K69" s="116">
        <v>-0.71014763595589614</v>
      </c>
    </row>
    <row r="70" spans="1:11" ht="14.1" customHeight="1" x14ac:dyDescent="0.2">
      <c r="A70" s="306" t="s">
        <v>305</v>
      </c>
      <c r="B70" s="307" t="s">
        <v>306</v>
      </c>
      <c r="C70" s="308"/>
      <c r="D70" s="113">
        <v>5.3639488390581525</v>
      </c>
      <c r="E70" s="115">
        <v>4588</v>
      </c>
      <c r="F70" s="114">
        <v>4524</v>
      </c>
      <c r="G70" s="114">
        <v>4493</v>
      </c>
      <c r="H70" s="114">
        <v>4650</v>
      </c>
      <c r="I70" s="140">
        <v>4649</v>
      </c>
      <c r="J70" s="115">
        <v>-61</v>
      </c>
      <c r="K70" s="116">
        <v>-1.3121101312110131</v>
      </c>
    </row>
    <row r="71" spans="1:11" ht="14.1" customHeight="1" x14ac:dyDescent="0.2">
      <c r="A71" s="306"/>
      <c r="B71" s="307" t="s">
        <v>307</v>
      </c>
      <c r="C71" s="308"/>
      <c r="D71" s="113">
        <v>3.5202375663478849</v>
      </c>
      <c r="E71" s="115">
        <v>3011</v>
      </c>
      <c r="F71" s="114">
        <v>2934</v>
      </c>
      <c r="G71" s="114">
        <v>2925</v>
      </c>
      <c r="H71" s="114">
        <v>3079</v>
      </c>
      <c r="I71" s="140">
        <v>3072</v>
      </c>
      <c r="J71" s="115">
        <v>-61</v>
      </c>
      <c r="K71" s="116">
        <v>-1.9856770833333333</v>
      </c>
    </row>
    <row r="72" spans="1:11" ht="14.1" customHeight="1" x14ac:dyDescent="0.2">
      <c r="A72" s="306">
        <v>84</v>
      </c>
      <c r="B72" s="307" t="s">
        <v>308</v>
      </c>
      <c r="C72" s="308"/>
      <c r="D72" s="113">
        <v>1.7057544368321369</v>
      </c>
      <c r="E72" s="115">
        <v>1459</v>
      </c>
      <c r="F72" s="114">
        <v>1461</v>
      </c>
      <c r="G72" s="114">
        <v>1472</v>
      </c>
      <c r="H72" s="114">
        <v>1480</v>
      </c>
      <c r="I72" s="140">
        <v>1484</v>
      </c>
      <c r="J72" s="115">
        <v>-25</v>
      </c>
      <c r="K72" s="116">
        <v>-1.6846361185983827</v>
      </c>
    </row>
    <row r="73" spans="1:11" ht="14.1" customHeight="1" x14ac:dyDescent="0.2">
      <c r="A73" s="306" t="s">
        <v>309</v>
      </c>
      <c r="B73" s="307" t="s">
        <v>310</v>
      </c>
      <c r="C73" s="308"/>
      <c r="D73" s="113">
        <v>0.90139593611897029</v>
      </c>
      <c r="E73" s="115">
        <v>771</v>
      </c>
      <c r="F73" s="114">
        <v>789</v>
      </c>
      <c r="G73" s="114">
        <v>798</v>
      </c>
      <c r="H73" s="114">
        <v>804</v>
      </c>
      <c r="I73" s="140">
        <v>809</v>
      </c>
      <c r="J73" s="115">
        <v>-38</v>
      </c>
      <c r="K73" s="116">
        <v>-4.6971569839307783</v>
      </c>
    </row>
    <row r="74" spans="1:11" ht="14.1" customHeight="1" x14ac:dyDescent="0.2">
      <c r="A74" s="306" t="s">
        <v>311</v>
      </c>
      <c r="B74" s="307" t="s">
        <v>312</v>
      </c>
      <c r="C74" s="308"/>
      <c r="D74" s="113">
        <v>0.4173778848177333</v>
      </c>
      <c r="E74" s="115">
        <v>357</v>
      </c>
      <c r="F74" s="114">
        <v>349</v>
      </c>
      <c r="G74" s="114">
        <v>347</v>
      </c>
      <c r="H74" s="114">
        <v>354</v>
      </c>
      <c r="I74" s="140">
        <v>358</v>
      </c>
      <c r="J74" s="115">
        <v>-1</v>
      </c>
      <c r="K74" s="116">
        <v>-0.27932960893854747</v>
      </c>
    </row>
    <row r="75" spans="1:11" ht="14.1" customHeight="1" x14ac:dyDescent="0.2">
      <c r="A75" s="306" t="s">
        <v>313</v>
      </c>
      <c r="B75" s="307" t="s">
        <v>314</v>
      </c>
      <c r="C75" s="308"/>
      <c r="D75" s="113">
        <v>3.39046461056422E-2</v>
      </c>
      <c r="E75" s="115">
        <v>29</v>
      </c>
      <c r="F75" s="114">
        <v>30</v>
      </c>
      <c r="G75" s="114">
        <v>31</v>
      </c>
      <c r="H75" s="114">
        <v>30</v>
      </c>
      <c r="I75" s="140">
        <v>31</v>
      </c>
      <c r="J75" s="115">
        <v>-2</v>
      </c>
      <c r="K75" s="116">
        <v>-6.4516129032258061</v>
      </c>
    </row>
    <row r="76" spans="1:11" ht="14.1" customHeight="1" x14ac:dyDescent="0.2">
      <c r="A76" s="306">
        <v>91</v>
      </c>
      <c r="B76" s="307" t="s">
        <v>315</v>
      </c>
      <c r="C76" s="308"/>
      <c r="D76" s="113">
        <v>0.19875137372273013</v>
      </c>
      <c r="E76" s="115">
        <v>170</v>
      </c>
      <c r="F76" s="114">
        <v>170</v>
      </c>
      <c r="G76" s="114">
        <v>175</v>
      </c>
      <c r="H76" s="114">
        <v>181</v>
      </c>
      <c r="I76" s="140">
        <v>174</v>
      </c>
      <c r="J76" s="115">
        <v>-4</v>
      </c>
      <c r="K76" s="116">
        <v>-2.2988505747126435</v>
      </c>
    </row>
    <row r="77" spans="1:11" ht="14.1" customHeight="1" x14ac:dyDescent="0.2">
      <c r="A77" s="306">
        <v>92</v>
      </c>
      <c r="B77" s="307" t="s">
        <v>316</v>
      </c>
      <c r="C77" s="308"/>
      <c r="D77" s="113">
        <v>0.41503963336217176</v>
      </c>
      <c r="E77" s="115">
        <v>355</v>
      </c>
      <c r="F77" s="114">
        <v>347</v>
      </c>
      <c r="G77" s="114">
        <v>334</v>
      </c>
      <c r="H77" s="114">
        <v>355</v>
      </c>
      <c r="I77" s="140">
        <v>355</v>
      </c>
      <c r="J77" s="115">
        <v>0</v>
      </c>
      <c r="K77" s="116">
        <v>0</v>
      </c>
    </row>
    <row r="78" spans="1:11" ht="14.1" customHeight="1" x14ac:dyDescent="0.2">
      <c r="A78" s="306">
        <v>93</v>
      </c>
      <c r="B78" s="307" t="s">
        <v>317</v>
      </c>
      <c r="C78" s="308"/>
      <c r="D78" s="113">
        <v>0.11223606986695349</v>
      </c>
      <c r="E78" s="115">
        <v>96</v>
      </c>
      <c r="F78" s="114">
        <v>100</v>
      </c>
      <c r="G78" s="114">
        <v>103</v>
      </c>
      <c r="H78" s="114">
        <v>98</v>
      </c>
      <c r="I78" s="140">
        <v>98</v>
      </c>
      <c r="J78" s="115">
        <v>-2</v>
      </c>
      <c r="K78" s="116">
        <v>-2.0408163265306123</v>
      </c>
    </row>
    <row r="79" spans="1:11" ht="14.1" customHeight="1" x14ac:dyDescent="0.2">
      <c r="A79" s="306">
        <v>94</v>
      </c>
      <c r="B79" s="307" t="s">
        <v>318</v>
      </c>
      <c r="C79" s="308"/>
      <c r="D79" s="113">
        <v>0.19524399653938784</v>
      </c>
      <c r="E79" s="115">
        <v>167</v>
      </c>
      <c r="F79" s="114">
        <v>174</v>
      </c>
      <c r="G79" s="114">
        <v>188</v>
      </c>
      <c r="H79" s="114">
        <v>186</v>
      </c>
      <c r="I79" s="140">
        <v>183</v>
      </c>
      <c r="J79" s="115">
        <v>-16</v>
      </c>
      <c r="K79" s="116">
        <v>-8.7431693989071047</v>
      </c>
    </row>
    <row r="80" spans="1:11" ht="14.1" customHeight="1" x14ac:dyDescent="0.2">
      <c r="A80" s="306" t="s">
        <v>319</v>
      </c>
      <c r="B80" s="307" t="s">
        <v>320</v>
      </c>
      <c r="C80" s="308"/>
      <c r="D80" s="113">
        <v>3.5073771833422965E-3</v>
      </c>
      <c r="E80" s="115">
        <v>3</v>
      </c>
      <c r="F80" s="114" t="s">
        <v>514</v>
      </c>
      <c r="G80" s="114" t="s">
        <v>514</v>
      </c>
      <c r="H80" s="114">
        <v>3</v>
      </c>
      <c r="I80" s="140">
        <v>3</v>
      </c>
      <c r="J80" s="115">
        <v>0</v>
      </c>
      <c r="K80" s="116">
        <v>0</v>
      </c>
    </row>
    <row r="81" spans="1:11" ht="14.1" customHeight="1" x14ac:dyDescent="0.2">
      <c r="A81" s="310" t="s">
        <v>321</v>
      </c>
      <c r="B81" s="311" t="s">
        <v>224</v>
      </c>
      <c r="C81" s="312"/>
      <c r="D81" s="125">
        <v>0.58456286389038281</v>
      </c>
      <c r="E81" s="143">
        <v>500</v>
      </c>
      <c r="F81" s="144">
        <v>509</v>
      </c>
      <c r="G81" s="144">
        <v>513</v>
      </c>
      <c r="H81" s="144">
        <v>489</v>
      </c>
      <c r="I81" s="145">
        <v>499</v>
      </c>
      <c r="J81" s="143">
        <v>1</v>
      </c>
      <c r="K81" s="146">
        <v>0.20040080160320642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11195</v>
      </c>
      <c r="E12" s="114">
        <v>11955</v>
      </c>
      <c r="F12" s="114">
        <v>11993</v>
      </c>
      <c r="G12" s="114">
        <v>11969</v>
      </c>
      <c r="H12" s="140">
        <v>11671</v>
      </c>
      <c r="I12" s="115">
        <v>-476</v>
      </c>
      <c r="J12" s="116">
        <v>-4.078485134093051</v>
      </c>
      <c r="K12"/>
      <c r="L12"/>
      <c r="M12"/>
      <c r="N12"/>
      <c r="O12"/>
      <c r="P12"/>
    </row>
    <row r="13" spans="1:16" s="110" customFormat="1" ht="14.45" customHeight="1" x14ac:dyDescent="0.2">
      <c r="A13" s="120" t="s">
        <v>105</v>
      </c>
      <c r="B13" s="119" t="s">
        <v>106</v>
      </c>
      <c r="C13" s="113">
        <v>45.94015185350603</v>
      </c>
      <c r="D13" s="115">
        <v>5143</v>
      </c>
      <c r="E13" s="114">
        <v>5415</v>
      </c>
      <c r="F13" s="114">
        <v>5478</v>
      </c>
      <c r="G13" s="114">
        <v>5407</v>
      </c>
      <c r="H13" s="140">
        <v>5316</v>
      </c>
      <c r="I13" s="115">
        <v>-173</v>
      </c>
      <c r="J13" s="116">
        <v>-3.2543265613243042</v>
      </c>
      <c r="K13"/>
      <c r="L13"/>
      <c r="M13"/>
      <c r="N13"/>
      <c r="O13"/>
      <c r="P13"/>
    </row>
    <row r="14" spans="1:16" s="110" customFormat="1" ht="14.45" customHeight="1" x14ac:dyDescent="0.2">
      <c r="A14" s="120"/>
      <c r="B14" s="119" t="s">
        <v>107</v>
      </c>
      <c r="C14" s="113">
        <v>54.05984814649397</v>
      </c>
      <c r="D14" s="115">
        <v>6052</v>
      </c>
      <c r="E14" s="114">
        <v>6540</v>
      </c>
      <c r="F14" s="114">
        <v>6515</v>
      </c>
      <c r="G14" s="114">
        <v>6562</v>
      </c>
      <c r="H14" s="140">
        <v>6355</v>
      </c>
      <c r="I14" s="115">
        <v>-303</v>
      </c>
      <c r="J14" s="116">
        <v>-4.7678992918961445</v>
      </c>
      <c r="K14"/>
      <c r="L14"/>
      <c r="M14"/>
      <c r="N14"/>
      <c r="O14"/>
      <c r="P14"/>
    </row>
    <row r="15" spans="1:16" s="110" customFormat="1" ht="14.45" customHeight="1" x14ac:dyDescent="0.2">
      <c r="A15" s="118" t="s">
        <v>105</v>
      </c>
      <c r="B15" s="121" t="s">
        <v>108</v>
      </c>
      <c r="C15" s="113">
        <v>12.380527020991513</v>
      </c>
      <c r="D15" s="115">
        <v>1386</v>
      </c>
      <c r="E15" s="114">
        <v>1482</v>
      </c>
      <c r="F15" s="114">
        <v>1483</v>
      </c>
      <c r="G15" s="114">
        <v>1493</v>
      </c>
      <c r="H15" s="140">
        <v>1335</v>
      </c>
      <c r="I15" s="115">
        <v>51</v>
      </c>
      <c r="J15" s="116">
        <v>3.8202247191011236</v>
      </c>
      <c r="K15"/>
      <c r="L15"/>
      <c r="M15"/>
      <c r="N15"/>
      <c r="O15"/>
      <c r="P15"/>
    </row>
    <row r="16" spans="1:16" s="110" customFormat="1" ht="14.45" customHeight="1" x14ac:dyDescent="0.2">
      <c r="A16" s="118"/>
      <c r="B16" s="121" t="s">
        <v>109</v>
      </c>
      <c r="C16" s="113">
        <v>39.044216167932113</v>
      </c>
      <c r="D16" s="115">
        <v>4371</v>
      </c>
      <c r="E16" s="114">
        <v>4750</v>
      </c>
      <c r="F16" s="114">
        <v>4734</v>
      </c>
      <c r="G16" s="114">
        <v>4705</v>
      </c>
      <c r="H16" s="140">
        <v>4695</v>
      </c>
      <c r="I16" s="115">
        <v>-324</v>
      </c>
      <c r="J16" s="116">
        <v>-6.9009584664536741</v>
      </c>
      <c r="K16"/>
      <c r="L16"/>
      <c r="M16"/>
      <c r="N16"/>
      <c r="O16"/>
      <c r="P16"/>
    </row>
    <row r="17" spans="1:16" s="110" customFormat="1" ht="14.45" customHeight="1" x14ac:dyDescent="0.2">
      <c r="A17" s="118"/>
      <c r="B17" s="121" t="s">
        <v>110</v>
      </c>
      <c r="C17" s="113">
        <v>23.305046895935686</v>
      </c>
      <c r="D17" s="115">
        <v>2609</v>
      </c>
      <c r="E17" s="114">
        <v>2743</v>
      </c>
      <c r="F17" s="114">
        <v>2802</v>
      </c>
      <c r="G17" s="114">
        <v>2856</v>
      </c>
      <c r="H17" s="140">
        <v>2839</v>
      </c>
      <c r="I17" s="115">
        <v>-230</v>
      </c>
      <c r="J17" s="116">
        <v>-8.1014441704825639</v>
      </c>
      <c r="K17"/>
      <c r="L17"/>
      <c r="M17"/>
      <c r="N17"/>
      <c r="O17"/>
      <c r="P17"/>
    </row>
    <row r="18" spans="1:16" s="110" customFormat="1" ht="14.45" customHeight="1" x14ac:dyDescent="0.2">
      <c r="A18" s="120"/>
      <c r="B18" s="121" t="s">
        <v>111</v>
      </c>
      <c r="C18" s="113">
        <v>25.270209915140686</v>
      </c>
      <c r="D18" s="115">
        <v>2829</v>
      </c>
      <c r="E18" s="114">
        <v>2980</v>
      </c>
      <c r="F18" s="114">
        <v>2974</v>
      </c>
      <c r="G18" s="114">
        <v>2915</v>
      </c>
      <c r="H18" s="140">
        <v>2802</v>
      </c>
      <c r="I18" s="115">
        <v>27</v>
      </c>
      <c r="J18" s="116">
        <v>0.9635974304068522</v>
      </c>
      <c r="K18"/>
      <c r="L18"/>
      <c r="M18"/>
      <c r="N18"/>
      <c r="O18"/>
      <c r="P18"/>
    </row>
    <row r="19" spans="1:16" s="110" customFormat="1" ht="14.45" customHeight="1" x14ac:dyDescent="0.2">
      <c r="A19" s="120"/>
      <c r="B19" s="121" t="s">
        <v>112</v>
      </c>
      <c r="C19" s="113">
        <v>3.0906654756587764</v>
      </c>
      <c r="D19" s="115">
        <v>346</v>
      </c>
      <c r="E19" s="114">
        <v>362</v>
      </c>
      <c r="F19" s="114">
        <v>385</v>
      </c>
      <c r="G19" s="114">
        <v>316</v>
      </c>
      <c r="H19" s="140">
        <v>308</v>
      </c>
      <c r="I19" s="115">
        <v>38</v>
      </c>
      <c r="J19" s="116">
        <v>12.337662337662337</v>
      </c>
      <c r="K19"/>
      <c r="L19"/>
      <c r="M19"/>
      <c r="N19"/>
      <c r="O19"/>
      <c r="P19"/>
    </row>
    <row r="20" spans="1:16" s="110" customFormat="1" ht="14.45" customHeight="1" x14ac:dyDescent="0.2">
      <c r="A20" s="120" t="s">
        <v>113</v>
      </c>
      <c r="B20" s="119" t="s">
        <v>116</v>
      </c>
      <c r="C20" s="113">
        <v>95.506922733363112</v>
      </c>
      <c r="D20" s="115">
        <v>10692</v>
      </c>
      <c r="E20" s="114">
        <v>11369</v>
      </c>
      <c r="F20" s="114">
        <v>11439</v>
      </c>
      <c r="G20" s="114">
        <v>11453</v>
      </c>
      <c r="H20" s="140">
        <v>11177</v>
      </c>
      <c r="I20" s="115">
        <v>-485</v>
      </c>
      <c r="J20" s="116">
        <v>-4.3392681399302138</v>
      </c>
      <c r="K20"/>
      <c r="L20"/>
      <c r="M20"/>
      <c r="N20"/>
      <c r="O20"/>
      <c r="P20"/>
    </row>
    <row r="21" spans="1:16" s="110" customFormat="1" ht="14.45" customHeight="1" x14ac:dyDescent="0.2">
      <c r="A21" s="123"/>
      <c r="B21" s="124" t="s">
        <v>117</v>
      </c>
      <c r="C21" s="125">
        <v>4.376953997320232</v>
      </c>
      <c r="D21" s="143">
        <v>490</v>
      </c>
      <c r="E21" s="144">
        <v>574</v>
      </c>
      <c r="F21" s="144">
        <v>542</v>
      </c>
      <c r="G21" s="144">
        <v>504</v>
      </c>
      <c r="H21" s="145">
        <v>485</v>
      </c>
      <c r="I21" s="143">
        <v>5</v>
      </c>
      <c r="J21" s="146">
        <v>1.0309278350515463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209283</v>
      </c>
      <c r="E23" s="114">
        <v>218919</v>
      </c>
      <c r="F23" s="114">
        <v>218906</v>
      </c>
      <c r="G23" s="114">
        <v>220983</v>
      </c>
      <c r="H23" s="140">
        <v>215922</v>
      </c>
      <c r="I23" s="115">
        <v>-6639</v>
      </c>
      <c r="J23" s="116">
        <v>-3.074721427182038</v>
      </c>
      <c r="K23"/>
      <c r="L23"/>
      <c r="M23"/>
      <c r="N23"/>
      <c r="O23"/>
      <c r="P23"/>
    </row>
    <row r="24" spans="1:16" s="110" customFormat="1" ht="14.45" customHeight="1" x14ac:dyDescent="0.2">
      <c r="A24" s="120" t="s">
        <v>105</v>
      </c>
      <c r="B24" s="119" t="s">
        <v>106</v>
      </c>
      <c r="C24" s="113">
        <v>44.986453749229511</v>
      </c>
      <c r="D24" s="115">
        <v>94149</v>
      </c>
      <c r="E24" s="114">
        <v>97574</v>
      </c>
      <c r="F24" s="114">
        <v>97915</v>
      </c>
      <c r="G24" s="114">
        <v>98149</v>
      </c>
      <c r="H24" s="140">
        <v>95929</v>
      </c>
      <c r="I24" s="115">
        <v>-1780</v>
      </c>
      <c r="J24" s="116">
        <v>-1.8555389923797809</v>
      </c>
      <c r="K24"/>
      <c r="L24"/>
      <c r="M24"/>
      <c r="N24"/>
      <c r="O24"/>
      <c r="P24"/>
    </row>
    <row r="25" spans="1:16" s="110" customFormat="1" ht="14.45" customHeight="1" x14ac:dyDescent="0.2">
      <c r="A25" s="120"/>
      <c r="B25" s="119" t="s">
        <v>107</v>
      </c>
      <c r="C25" s="113">
        <v>55.013546250770489</v>
      </c>
      <c r="D25" s="115">
        <v>115134</v>
      </c>
      <c r="E25" s="114">
        <v>121345</v>
      </c>
      <c r="F25" s="114">
        <v>120991</v>
      </c>
      <c r="G25" s="114">
        <v>122834</v>
      </c>
      <c r="H25" s="140">
        <v>119993</v>
      </c>
      <c r="I25" s="115">
        <v>-4859</v>
      </c>
      <c r="J25" s="116">
        <v>-4.0494028818347738</v>
      </c>
      <c r="K25"/>
      <c r="L25"/>
      <c r="M25"/>
      <c r="N25"/>
      <c r="O25"/>
      <c r="P25"/>
    </row>
    <row r="26" spans="1:16" s="110" customFormat="1" ht="14.45" customHeight="1" x14ac:dyDescent="0.2">
      <c r="A26" s="118" t="s">
        <v>105</v>
      </c>
      <c r="B26" s="121" t="s">
        <v>108</v>
      </c>
      <c r="C26" s="113">
        <v>15.136919864489711</v>
      </c>
      <c r="D26" s="115">
        <v>31679</v>
      </c>
      <c r="E26" s="114">
        <v>33948</v>
      </c>
      <c r="F26" s="114">
        <v>32977</v>
      </c>
      <c r="G26" s="114">
        <v>34360</v>
      </c>
      <c r="H26" s="140">
        <v>30906</v>
      </c>
      <c r="I26" s="115">
        <v>773</v>
      </c>
      <c r="J26" s="116">
        <v>2.5011324661877952</v>
      </c>
      <c r="K26"/>
      <c r="L26"/>
      <c r="M26"/>
      <c r="N26"/>
      <c r="O26"/>
      <c r="P26"/>
    </row>
    <row r="27" spans="1:16" s="110" customFormat="1" ht="14.45" customHeight="1" x14ac:dyDescent="0.2">
      <c r="A27" s="118"/>
      <c r="B27" s="121" t="s">
        <v>109</v>
      </c>
      <c r="C27" s="113">
        <v>39.624336424841005</v>
      </c>
      <c r="D27" s="115">
        <v>82927</v>
      </c>
      <c r="E27" s="114">
        <v>87260</v>
      </c>
      <c r="F27" s="114">
        <v>87427</v>
      </c>
      <c r="G27" s="114">
        <v>88204</v>
      </c>
      <c r="H27" s="140">
        <v>88011</v>
      </c>
      <c r="I27" s="115">
        <v>-5084</v>
      </c>
      <c r="J27" s="116">
        <v>-5.7765506584404225</v>
      </c>
      <c r="K27"/>
      <c r="L27"/>
      <c r="M27"/>
      <c r="N27"/>
      <c r="O27"/>
      <c r="P27"/>
    </row>
    <row r="28" spans="1:16" s="110" customFormat="1" ht="14.45" customHeight="1" x14ac:dyDescent="0.2">
      <c r="A28" s="118"/>
      <c r="B28" s="121" t="s">
        <v>110</v>
      </c>
      <c r="C28" s="113">
        <v>21.362461356154107</v>
      </c>
      <c r="D28" s="115">
        <v>44708</v>
      </c>
      <c r="E28" s="114">
        <v>46166</v>
      </c>
      <c r="F28" s="114">
        <v>47113</v>
      </c>
      <c r="G28" s="114">
        <v>47896</v>
      </c>
      <c r="H28" s="140">
        <v>48130</v>
      </c>
      <c r="I28" s="115">
        <v>-3422</v>
      </c>
      <c r="J28" s="116">
        <v>-7.1099106586328693</v>
      </c>
      <c r="K28"/>
      <c r="L28"/>
      <c r="M28"/>
      <c r="N28"/>
      <c r="O28"/>
      <c r="P28"/>
    </row>
    <row r="29" spans="1:16" s="110" customFormat="1" ht="14.45" customHeight="1" x14ac:dyDescent="0.2">
      <c r="A29" s="118"/>
      <c r="B29" s="121" t="s">
        <v>111</v>
      </c>
      <c r="C29" s="113">
        <v>23.87628235451518</v>
      </c>
      <c r="D29" s="115">
        <v>49969</v>
      </c>
      <c r="E29" s="114">
        <v>51545</v>
      </c>
      <c r="F29" s="114">
        <v>51389</v>
      </c>
      <c r="G29" s="114">
        <v>50523</v>
      </c>
      <c r="H29" s="140">
        <v>48875</v>
      </c>
      <c r="I29" s="115">
        <v>1094</v>
      </c>
      <c r="J29" s="116">
        <v>2.2383631713554988</v>
      </c>
      <c r="K29"/>
      <c r="L29"/>
      <c r="M29"/>
      <c r="N29"/>
      <c r="O29"/>
      <c r="P29"/>
    </row>
    <row r="30" spans="1:16" s="110" customFormat="1" ht="14.45" customHeight="1" x14ac:dyDescent="0.2">
      <c r="A30" s="120"/>
      <c r="B30" s="121" t="s">
        <v>112</v>
      </c>
      <c r="C30" s="113">
        <v>2.853552366890765</v>
      </c>
      <c r="D30" s="115">
        <v>5972</v>
      </c>
      <c r="E30" s="114">
        <v>6203</v>
      </c>
      <c r="F30" s="114">
        <v>6419</v>
      </c>
      <c r="G30" s="114">
        <v>5656</v>
      </c>
      <c r="H30" s="140">
        <v>5502</v>
      </c>
      <c r="I30" s="115">
        <v>470</v>
      </c>
      <c r="J30" s="116">
        <v>8.5423482370047257</v>
      </c>
      <c r="K30"/>
      <c r="L30"/>
      <c r="M30"/>
      <c r="N30"/>
      <c r="O30"/>
      <c r="P30"/>
    </row>
    <row r="31" spans="1:16" s="110" customFormat="1" ht="14.45" customHeight="1" x14ac:dyDescent="0.2">
      <c r="A31" s="120" t="s">
        <v>113</v>
      </c>
      <c r="B31" s="119" t="s">
        <v>116</v>
      </c>
      <c r="C31" s="113">
        <v>95.113315462794404</v>
      </c>
      <c r="D31" s="115">
        <v>199056</v>
      </c>
      <c r="E31" s="114">
        <v>208067</v>
      </c>
      <c r="F31" s="114">
        <v>208473</v>
      </c>
      <c r="G31" s="114">
        <v>210470</v>
      </c>
      <c r="H31" s="140">
        <v>205965</v>
      </c>
      <c r="I31" s="115">
        <v>-6909</v>
      </c>
      <c r="J31" s="116">
        <v>-3.354453426553055</v>
      </c>
      <c r="K31"/>
      <c r="L31"/>
      <c r="M31"/>
      <c r="N31"/>
      <c r="O31"/>
      <c r="P31"/>
    </row>
    <row r="32" spans="1:16" s="110" customFormat="1" ht="14.45" customHeight="1" x14ac:dyDescent="0.2">
      <c r="A32" s="123"/>
      <c r="B32" s="124" t="s">
        <v>117</v>
      </c>
      <c r="C32" s="125">
        <v>4.7892088702856901</v>
      </c>
      <c r="D32" s="143">
        <v>10023</v>
      </c>
      <c r="E32" s="144">
        <v>10641</v>
      </c>
      <c r="F32" s="144">
        <v>10234</v>
      </c>
      <c r="G32" s="144">
        <v>10295</v>
      </c>
      <c r="H32" s="145">
        <v>9738</v>
      </c>
      <c r="I32" s="143">
        <v>285</v>
      </c>
      <c r="J32" s="146">
        <v>2.9266789895255698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12210</v>
      </c>
      <c r="E56" s="114">
        <v>12901</v>
      </c>
      <c r="F56" s="114">
        <v>12970</v>
      </c>
      <c r="G56" s="114">
        <v>13022</v>
      </c>
      <c r="H56" s="140">
        <v>12735</v>
      </c>
      <c r="I56" s="115">
        <v>-525</v>
      </c>
      <c r="J56" s="116">
        <v>-4.1224970553592462</v>
      </c>
      <c r="K56"/>
      <c r="L56"/>
      <c r="M56"/>
      <c r="N56"/>
      <c r="O56"/>
      <c r="P56"/>
    </row>
    <row r="57" spans="1:16" s="110" customFormat="1" ht="14.45" customHeight="1" x14ac:dyDescent="0.2">
      <c r="A57" s="120" t="s">
        <v>105</v>
      </c>
      <c r="B57" s="119" t="s">
        <v>106</v>
      </c>
      <c r="C57" s="113">
        <v>45.659295659295658</v>
      </c>
      <c r="D57" s="115">
        <v>5575</v>
      </c>
      <c r="E57" s="114">
        <v>5795</v>
      </c>
      <c r="F57" s="114">
        <v>5858</v>
      </c>
      <c r="G57" s="114">
        <v>5809</v>
      </c>
      <c r="H57" s="140">
        <v>5740</v>
      </c>
      <c r="I57" s="115">
        <v>-165</v>
      </c>
      <c r="J57" s="116">
        <v>-2.8745644599303137</v>
      </c>
    </row>
    <row r="58" spans="1:16" s="110" customFormat="1" ht="14.45" customHeight="1" x14ac:dyDescent="0.2">
      <c r="A58" s="120"/>
      <c r="B58" s="119" t="s">
        <v>107</v>
      </c>
      <c r="C58" s="113">
        <v>54.340704340704342</v>
      </c>
      <c r="D58" s="115">
        <v>6635</v>
      </c>
      <c r="E58" s="114">
        <v>7106</v>
      </c>
      <c r="F58" s="114">
        <v>7112</v>
      </c>
      <c r="G58" s="114">
        <v>7213</v>
      </c>
      <c r="H58" s="140">
        <v>6995</v>
      </c>
      <c r="I58" s="115">
        <v>-360</v>
      </c>
      <c r="J58" s="116">
        <v>-5.1465332380271622</v>
      </c>
    </row>
    <row r="59" spans="1:16" s="110" customFormat="1" ht="14.45" customHeight="1" x14ac:dyDescent="0.2">
      <c r="A59" s="118" t="s">
        <v>105</v>
      </c>
      <c r="B59" s="121" t="s">
        <v>108</v>
      </c>
      <c r="C59" s="113">
        <v>12.039312039312039</v>
      </c>
      <c r="D59" s="115">
        <v>1470</v>
      </c>
      <c r="E59" s="114">
        <v>1596</v>
      </c>
      <c r="F59" s="114">
        <v>1617</v>
      </c>
      <c r="G59" s="114">
        <v>1652</v>
      </c>
      <c r="H59" s="140">
        <v>1479</v>
      </c>
      <c r="I59" s="115">
        <v>-9</v>
      </c>
      <c r="J59" s="116">
        <v>-0.60851926977687631</v>
      </c>
    </row>
    <row r="60" spans="1:16" s="110" customFormat="1" ht="14.45" customHeight="1" x14ac:dyDescent="0.2">
      <c r="A60" s="118"/>
      <c r="B60" s="121" t="s">
        <v>109</v>
      </c>
      <c r="C60" s="113">
        <v>39.221949221949224</v>
      </c>
      <c r="D60" s="115">
        <v>4789</v>
      </c>
      <c r="E60" s="114">
        <v>5077</v>
      </c>
      <c r="F60" s="114">
        <v>5093</v>
      </c>
      <c r="G60" s="114">
        <v>5091</v>
      </c>
      <c r="H60" s="140">
        <v>5076</v>
      </c>
      <c r="I60" s="115">
        <v>-287</v>
      </c>
      <c r="J60" s="116">
        <v>-5.654058313632782</v>
      </c>
    </row>
    <row r="61" spans="1:16" s="110" customFormat="1" ht="14.45" customHeight="1" x14ac:dyDescent="0.2">
      <c r="A61" s="118"/>
      <c r="B61" s="121" t="s">
        <v>110</v>
      </c>
      <c r="C61" s="113">
        <v>23.112203112203112</v>
      </c>
      <c r="D61" s="115">
        <v>2822</v>
      </c>
      <c r="E61" s="114">
        <v>2963</v>
      </c>
      <c r="F61" s="114">
        <v>3020</v>
      </c>
      <c r="G61" s="114">
        <v>3092</v>
      </c>
      <c r="H61" s="140">
        <v>3104</v>
      </c>
      <c r="I61" s="115">
        <v>-282</v>
      </c>
      <c r="J61" s="116">
        <v>-9.0850515463917532</v>
      </c>
    </row>
    <row r="62" spans="1:16" s="110" customFormat="1" ht="14.45" customHeight="1" x14ac:dyDescent="0.2">
      <c r="A62" s="120"/>
      <c r="B62" s="121" t="s">
        <v>111</v>
      </c>
      <c r="C62" s="113">
        <v>25.626535626535627</v>
      </c>
      <c r="D62" s="115">
        <v>3129</v>
      </c>
      <c r="E62" s="114">
        <v>3265</v>
      </c>
      <c r="F62" s="114">
        <v>3240</v>
      </c>
      <c r="G62" s="114">
        <v>3187</v>
      </c>
      <c r="H62" s="140">
        <v>3076</v>
      </c>
      <c r="I62" s="115">
        <v>53</v>
      </c>
      <c r="J62" s="116">
        <v>1.7230169050715214</v>
      </c>
    </row>
    <row r="63" spans="1:16" s="110" customFormat="1" ht="14.45" customHeight="1" x14ac:dyDescent="0.2">
      <c r="A63" s="120"/>
      <c r="B63" s="121" t="s">
        <v>112</v>
      </c>
      <c r="C63" s="113">
        <v>3.2596232596232597</v>
      </c>
      <c r="D63" s="115">
        <v>398</v>
      </c>
      <c r="E63" s="114">
        <v>396</v>
      </c>
      <c r="F63" s="114">
        <v>415</v>
      </c>
      <c r="G63" s="114">
        <v>346</v>
      </c>
      <c r="H63" s="140">
        <v>350</v>
      </c>
      <c r="I63" s="115">
        <v>48</v>
      </c>
      <c r="J63" s="116">
        <v>13.714285714285714</v>
      </c>
    </row>
    <row r="64" spans="1:16" s="110" customFormat="1" ht="14.45" customHeight="1" x14ac:dyDescent="0.2">
      <c r="A64" s="120" t="s">
        <v>113</v>
      </c>
      <c r="B64" s="119" t="s">
        <v>116</v>
      </c>
      <c r="C64" s="113">
        <v>95.716625716625714</v>
      </c>
      <c r="D64" s="115">
        <v>11687</v>
      </c>
      <c r="E64" s="114">
        <v>12312</v>
      </c>
      <c r="F64" s="114">
        <v>12412</v>
      </c>
      <c r="G64" s="114">
        <v>12504</v>
      </c>
      <c r="H64" s="140">
        <v>12210</v>
      </c>
      <c r="I64" s="115">
        <v>-523</v>
      </c>
      <c r="J64" s="116">
        <v>-4.2833742833742834</v>
      </c>
    </row>
    <row r="65" spans="1:10" s="110" customFormat="1" ht="14.45" customHeight="1" x14ac:dyDescent="0.2">
      <c r="A65" s="123"/>
      <c r="B65" s="124" t="s">
        <v>117</v>
      </c>
      <c r="C65" s="125">
        <v>4.1605241605241607</v>
      </c>
      <c r="D65" s="143">
        <v>508</v>
      </c>
      <c r="E65" s="144">
        <v>575</v>
      </c>
      <c r="F65" s="144">
        <v>543</v>
      </c>
      <c r="G65" s="144">
        <v>504</v>
      </c>
      <c r="H65" s="145">
        <v>515</v>
      </c>
      <c r="I65" s="143">
        <v>-7</v>
      </c>
      <c r="J65" s="146">
        <v>-1.3592233009708738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11195</v>
      </c>
      <c r="G11" s="114">
        <v>11955</v>
      </c>
      <c r="H11" s="114">
        <v>11993</v>
      </c>
      <c r="I11" s="114">
        <v>11969</v>
      </c>
      <c r="J11" s="140">
        <v>11671</v>
      </c>
      <c r="K11" s="114">
        <v>-476</v>
      </c>
      <c r="L11" s="116">
        <v>-4.078485134093051</v>
      </c>
    </row>
    <row r="12" spans="1:17" s="110" customFormat="1" ht="24" customHeight="1" x14ac:dyDescent="0.2">
      <c r="A12" s="604" t="s">
        <v>185</v>
      </c>
      <c r="B12" s="605"/>
      <c r="C12" s="605"/>
      <c r="D12" s="606"/>
      <c r="E12" s="113">
        <v>45.94015185350603</v>
      </c>
      <c r="F12" s="115">
        <v>5143</v>
      </c>
      <c r="G12" s="114">
        <v>5415</v>
      </c>
      <c r="H12" s="114">
        <v>5478</v>
      </c>
      <c r="I12" s="114">
        <v>5407</v>
      </c>
      <c r="J12" s="140">
        <v>5316</v>
      </c>
      <c r="K12" s="114">
        <v>-173</v>
      </c>
      <c r="L12" s="116">
        <v>-3.2543265613243042</v>
      </c>
    </row>
    <row r="13" spans="1:17" s="110" customFormat="1" ht="15" customHeight="1" x14ac:dyDescent="0.2">
      <c r="A13" s="120"/>
      <c r="B13" s="612" t="s">
        <v>107</v>
      </c>
      <c r="C13" s="612"/>
      <c r="E13" s="113">
        <v>54.05984814649397</v>
      </c>
      <c r="F13" s="115">
        <v>6052</v>
      </c>
      <c r="G13" s="114">
        <v>6540</v>
      </c>
      <c r="H13" s="114">
        <v>6515</v>
      </c>
      <c r="I13" s="114">
        <v>6562</v>
      </c>
      <c r="J13" s="140">
        <v>6355</v>
      </c>
      <c r="K13" s="114">
        <v>-303</v>
      </c>
      <c r="L13" s="116">
        <v>-4.7678992918961445</v>
      </c>
    </row>
    <row r="14" spans="1:17" s="110" customFormat="1" ht="22.5" customHeight="1" x14ac:dyDescent="0.2">
      <c r="A14" s="604" t="s">
        <v>186</v>
      </c>
      <c r="B14" s="605"/>
      <c r="C14" s="605"/>
      <c r="D14" s="606"/>
      <c r="E14" s="113">
        <v>12.380527020991513</v>
      </c>
      <c r="F14" s="115">
        <v>1386</v>
      </c>
      <c r="G14" s="114">
        <v>1482</v>
      </c>
      <c r="H14" s="114">
        <v>1483</v>
      </c>
      <c r="I14" s="114">
        <v>1493</v>
      </c>
      <c r="J14" s="140">
        <v>1335</v>
      </c>
      <c r="K14" s="114">
        <v>51</v>
      </c>
      <c r="L14" s="116">
        <v>3.8202247191011236</v>
      </c>
    </row>
    <row r="15" spans="1:17" s="110" customFormat="1" ht="15" customHeight="1" x14ac:dyDescent="0.2">
      <c r="A15" s="120"/>
      <c r="B15" s="119"/>
      <c r="C15" s="258" t="s">
        <v>106</v>
      </c>
      <c r="E15" s="113">
        <v>43.290043290043293</v>
      </c>
      <c r="F15" s="115">
        <v>600</v>
      </c>
      <c r="G15" s="114">
        <v>641</v>
      </c>
      <c r="H15" s="114">
        <v>650</v>
      </c>
      <c r="I15" s="114">
        <v>635</v>
      </c>
      <c r="J15" s="140">
        <v>603</v>
      </c>
      <c r="K15" s="114">
        <v>-3</v>
      </c>
      <c r="L15" s="116">
        <v>-0.49751243781094528</v>
      </c>
    </row>
    <row r="16" spans="1:17" s="110" customFormat="1" ht="15" customHeight="1" x14ac:dyDescent="0.2">
      <c r="A16" s="120"/>
      <c r="B16" s="119"/>
      <c r="C16" s="258" t="s">
        <v>107</v>
      </c>
      <c r="E16" s="113">
        <v>56.709956709956707</v>
      </c>
      <c r="F16" s="115">
        <v>786</v>
      </c>
      <c r="G16" s="114">
        <v>841</v>
      </c>
      <c r="H16" s="114">
        <v>833</v>
      </c>
      <c r="I16" s="114">
        <v>858</v>
      </c>
      <c r="J16" s="140">
        <v>732</v>
      </c>
      <c r="K16" s="114">
        <v>54</v>
      </c>
      <c r="L16" s="116">
        <v>7.3770491803278686</v>
      </c>
    </row>
    <row r="17" spans="1:12" s="110" customFormat="1" ht="15" customHeight="1" x14ac:dyDescent="0.2">
      <c r="A17" s="120"/>
      <c r="B17" s="121" t="s">
        <v>109</v>
      </c>
      <c r="C17" s="258"/>
      <c r="E17" s="113">
        <v>39.044216167932113</v>
      </c>
      <c r="F17" s="115">
        <v>4371</v>
      </c>
      <c r="G17" s="114">
        <v>4750</v>
      </c>
      <c r="H17" s="114">
        <v>4734</v>
      </c>
      <c r="I17" s="114">
        <v>4705</v>
      </c>
      <c r="J17" s="140">
        <v>4695</v>
      </c>
      <c r="K17" s="114">
        <v>-324</v>
      </c>
      <c r="L17" s="116">
        <v>-6.9009584664536741</v>
      </c>
    </row>
    <row r="18" spans="1:12" s="110" customFormat="1" ht="15" customHeight="1" x14ac:dyDescent="0.2">
      <c r="A18" s="120"/>
      <c r="B18" s="119"/>
      <c r="C18" s="258" t="s">
        <v>106</v>
      </c>
      <c r="E18" s="113">
        <v>42.026996110729812</v>
      </c>
      <c r="F18" s="115">
        <v>1837</v>
      </c>
      <c r="G18" s="114">
        <v>1984</v>
      </c>
      <c r="H18" s="114">
        <v>1991</v>
      </c>
      <c r="I18" s="114">
        <v>1923</v>
      </c>
      <c r="J18" s="140">
        <v>1951</v>
      </c>
      <c r="K18" s="114">
        <v>-114</v>
      </c>
      <c r="L18" s="116">
        <v>-5.84315735520246</v>
      </c>
    </row>
    <row r="19" spans="1:12" s="110" customFormat="1" ht="15" customHeight="1" x14ac:dyDescent="0.2">
      <c r="A19" s="120"/>
      <c r="B19" s="119"/>
      <c r="C19" s="258" t="s">
        <v>107</v>
      </c>
      <c r="E19" s="113">
        <v>57.973003889270188</v>
      </c>
      <c r="F19" s="115">
        <v>2534</v>
      </c>
      <c r="G19" s="114">
        <v>2766</v>
      </c>
      <c r="H19" s="114">
        <v>2743</v>
      </c>
      <c r="I19" s="114">
        <v>2782</v>
      </c>
      <c r="J19" s="140">
        <v>2744</v>
      </c>
      <c r="K19" s="114">
        <v>-210</v>
      </c>
      <c r="L19" s="116">
        <v>-7.6530612244897958</v>
      </c>
    </row>
    <row r="20" spans="1:12" s="110" customFormat="1" ht="15" customHeight="1" x14ac:dyDescent="0.2">
      <c r="A20" s="120"/>
      <c r="B20" s="121" t="s">
        <v>110</v>
      </c>
      <c r="C20" s="258"/>
      <c r="E20" s="113">
        <v>23.305046895935686</v>
      </c>
      <c r="F20" s="115">
        <v>2609</v>
      </c>
      <c r="G20" s="114">
        <v>2743</v>
      </c>
      <c r="H20" s="114">
        <v>2802</v>
      </c>
      <c r="I20" s="114">
        <v>2856</v>
      </c>
      <c r="J20" s="140">
        <v>2839</v>
      </c>
      <c r="K20" s="114">
        <v>-230</v>
      </c>
      <c r="L20" s="116">
        <v>-8.1014441704825639</v>
      </c>
    </row>
    <row r="21" spans="1:12" s="110" customFormat="1" ht="15" customHeight="1" x14ac:dyDescent="0.2">
      <c r="A21" s="120"/>
      <c r="B21" s="119"/>
      <c r="C21" s="258" t="s">
        <v>106</v>
      </c>
      <c r="E21" s="113">
        <v>39.363740896895365</v>
      </c>
      <c r="F21" s="115">
        <v>1027</v>
      </c>
      <c r="G21" s="114">
        <v>1056</v>
      </c>
      <c r="H21" s="114">
        <v>1085</v>
      </c>
      <c r="I21" s="114">
        <v>1120</v>
      </c>
      <c r="J21" s="140">
        <v>1105</v>
      </c>
      <c r="K21" s="114">
        <v>-78</v>
      </c>
      <c r="L21" s="116">
        <v>-7.0588235294117645</v>
      </c>
    </row>
    <row r="22" spans="1:12" s="110" customFormat="1" ht="15" customHeight="1" x14ac:dyDescent="0.2">
      <c r="A22" s="120"/>
      <c r="B22" s="119"/>
      <c r="C22" s="258" t="s">
        <v>107</v>
      </c>
      <c r="E22" s="113">
        <v>60.636259103104635</v>
      </c>
      <c r="F22" s="115">
        <v>1582</v>
      </c>
      <c r="G22" s="114">
        <v>1687</v>
      </c>
      <c r="H22" s="114">
        <v>1717</v>
      </c>
      <c r="I22" s="114">
        <v>1736</v>
      </c>
      <c r="J22" s="140">
        <v>1734</v>
      </c>
      <c r="K22" s="114">
        <v>-152</v>
      </c>
      <c r="L22" s="116">
        <v>-8.7658592848904267</v>
      </c>
    </row>
    <row r="23" spans="1:12" s="110" customFormat="1" ht="15" customHeight="1" x14ac:dyDescent="0.2">
      <c r="A23" s="120"/>
      <c r="B23" s="121" t="s">
        <v>111</v>
      </c>
      <c r="C23" s="258"/>
      <c r="E23" s="113">
        <v>25.270209915140686</v>
      </c>
      <c r="F23" s="115">
        <v>2829</v>
      </c>
      <c r="G23" s="114">
        <v>2980</v>
      </c>
      <c r="H23" s="114">
        <v>2974</v>
      </c>
      <c r="I23" s="114">
        <v>2915</v>
      </c>
      <c r="J23" s="140">
        <v>2802</v>
      </c>
      <c r="K23" s="114">
        <v>27</v>
      </c>
      <c r="L23" s="116">
        <v>0.9635974304068522</v>
      </c>
    </row>
    <row r="24" spans="1:12" s="110" customFormat="1" ht="15" customHeight="1" x14ac:dyDescent="0.2">
      <c r="A24" s="120"/>
      <c r="B24" s="119"/>
      <c r="C24" s="258" t="s">
        <v>106</v>
      </c>
      <c r="E24" s="113">
        <v>59.349593495934961</v>
      </c>
      <c r="F24" s="115">
        <v>1679</v>
      </c>
      <c r="G24" s="114">
        <v>1734</v>
      </c>
      <c r="H24" s="114">
        <v>1752</v>
      </c>
      <c r="I24" s="114">
        <v>1729</v>
      </c>
      <c r="J24" s="140">
        <v>1657</v>
      </c>
      <c r="K24" s="114">
        <v>22</v>
      </c>
      <c r="L24" s="116">
        <v>1.3277006638503319</v>
      </c>
    </row>
    <row r="25" spans="1:12" s="110" customFormat="1" ht="15" customHeight="1" x14ac:dyDescent="0.2">
      <c r="A25" s="120"/>
      <c r="B25" s="119"/>
      <c r="C25" s="258" t="s">
        <v>107</v>
      </c>
      <c r="E25" s="113">
        <v>40.650406504065039</v>
      </c>
      <c r="F25" s="115">
        <v>1150</v>
      </c>
      <c r="G25" s="114">
        <v>1246</v>
      </c>
      <c r="H25" s="114">
        <v>1222</v>
      </c>
      <c r="I25" s="114">
        <v>1186</v>
      </c>
      <c r="J25" s="140">
        <v>1145</v>
      </c>
      <c r="K25" s="114">
        <v>5</v>
      </c>
      <c r="L25" s="116">
        <v>0.4366812227074236</v>
      </c>
    </row>
    <row r="26" spans="1:12" s="110" customFormat="1" ht="15" customHeight="1" x14ac:dyDescent="0.2">
      <c r="A26" s="120"/>
      <c r="C26" s="121" t="s">
        <v>187</v>
      </c>
      <c r="D26" s="110" t="s">
        <v>188</v>
      </c>
      <c r="E26" s="113">
        <v>3.0906654756587764</v>
      </c>
      <c r="F26" s="115">
        <v>346</v>
      </c>
      <c r="G26" s="114">
        <v>362</v>
      </c>
      <c r="H26" s="114">
        <v>385</v>
      </c>
      <c r="I26" s="114">
        <v>316</v>
      </c>
      <c r="J26" s="140">
        <v>308</v>
      </c>
      <c r="K26" s="114">
        <v>38</v>
      </c>
      <c r="L26" s="116">
        <v>12.337662337662337</v>
      </c>
    </row>
    <row r="27" spans="1:12" s="110" customFormat="1" ht="15" customHeight="1" x14ac:dyDescent="0.2">
      <c r="A27" s="120"/>
      <c r="B27" s="119"/>
      <c r="D27" s="259" t="s">
        <v>106</v>
      </c>
      <c r="E27" s="113">
        <v>47.97687861271676</v>
      </c>
      <c r="F27" s="115">
        <v>166</v>
      </c>
      <c r="G27" s="114">
        <v>189</v>
      </c>
      <c r="H27" s="114">
        <v>207</v>
      </c>
      <c r="I27" s="114">
        <v>174</v>
      </c>
      <c r="J27" s="140">
        <v>168</v>
      </c>
      <c r="K27" s="114">
        <v>-2</v>
      </c>
      <c r="L27" s="116">
        <v>-1.1904761904761905</v>
      </c>
    </row>
    <row r="28" spans="1:12" s="110" customFormat="1" ht="15" customHeight="1" x14ac:dyDescent="0.2">
      <c r="A28" s="120"/>
      <c r="B28" s="119"/>
      <c r="D28" s="259" t="s">
        <v>107</v>
      </c>
      <c r="E28" s="113">
        <v>52.02312138728324</v>
      </c>
      <c r="F28" s="115">
        <v>180</v>
      </c>
      <c r="G28" s="114">
        <v>173</v>
      </c>
      <c r="H28" s="114">
        <v>178</v>
      </c>
      <c r="I28" s="114">
        <v>142</v>
      </c>
      <c r="J28" s="140">
        <v>140</v>
      </c>
      <c r="K28" s="114">
        <v>40</v>
      </c>
      <c r="L28" s="116">
        <v>28.571428571428573</v>
      </c>
    </row>
    <row r="29" spans="1:12" s="110" customFormat="1" ht="24" customHeight="1" x14ac:dyDescent="0.2">
      <c r="A29" s="604" t="s">
        <v>189</v>
      </c>
      <c r="B29" s="605"/>
      <c r="C29" s="605"/>
      <c r="D29" s="606"/>
      <c r="E29" s="113">
        <v>95.506922733363112</v>
      </c>
      <c r="F29" s="115">
        <v>10692</v>
      </c>
      <c r="G29" s="114">
        <v>11369</v>
      </c>
      <c r="H29" s="114">
        <v>11439</v>
      </c>
      <c r="I29" s="114">
        <v>11453</v>
      </c>
      <c r="J29" s="140">
        <v>11177</v>
      </c>
      <c r="K29" s="114">
        <v>-485</v>
      </c>
      <c r="L29" s="116">
        <v>-4.3392681399302138</v>
      </c>
    </row>
    <row r="30" spans="1:12" s="110" customFormat="1" ht="15" customHeight="1" x14ac:dyDescent="0.2">
      <c r="A30" s="120"/>
      <c r="B30" s="119"/>
      <c r="C30" s="258" t="s">
        <v>106</v>
      </c>
      <c r="E30" s="113">
        <v>45.35166479610924</v>
      </c>
      <c r="F30" s="115">
        <v>4849</v>
      </c>
      <c r="G30" s="114">
        <v>5050</v>
      </c>
      <c r="H30" s="114">
        <v>5134</v>
      </c>
      <c r="I30" s="114">
        <v>5093</v>
      </c>
      <c r="J30" s="140">
        <v>5013</v>
      </c>
      <c r="K30" s="114">
        <v>-164</v>
      </c>
      <c r="L30" s="116">
        <v>-3.2714941153002193</v>
      </c>
    </row>
    <row r="31" spans="1:12" s="110" customFormat="1" ht="15" customHeight="1" x14ac:dyDescent="0.2">
      <c r="A31" s="120"/>
      <c r="B31" s="119"/>
      <c r="C31" s="258" t="s">
        <v>107</v>
      </c>
      <c r="E31" s="113">
        <v>54.64833520389076</v>
      </c>
      <c r="F31" s="115">
        <v>5843</v>
      </c>
      <c r="G31" s="114">
        <v>6319</v>
      </c>
      <c r="H31" s="114">
        <v>6305</v>
      </c>
      <c r="I31" s="114">
        <v>6360</v>
      </c>
      <c r="J31" s="140">
        <v>6164</v>
      </c>
      <c r="K31" s="114">
        <v>-321</v>
      </c>
      <c r="L31" s="116">
        <v>-5.2076573653471767</v>
      </c>
    </row>
    <row r="32" spans="1:12" s="110" customFormat="1" ht="15" customHeight="1" x14ac:dyDescent="0.2">
      <c r="A32" s="120"/>
      <c r="B32" s="119" t="s">
        <v>117</v>
      </c>
      <c r="C32" s="258"/>
      <c r="E32" s="113">
        <v>4.376953997320232</v>
      </c>
      <c r="F32" s="114">
        <v>490</v>
      </c>
      <c r="G32" s="114">
        <v>574</v>
      </c>
      <c r="H32" s="114">
        <v>542</v>
      </c>
      <c r="I32" s="114">
        <v>504</v>
      </c>
      <c r="J32" s="140">
        <v>485</v>
      </c>
      <c r="K32" s="114">
        <v>5</v>
      </c>
      <c r="L32" s="116">
        <v>1.0309278350515463</v>
      </c>
    </row>
    <row r="33" spans="1:12" s="110" customFormat="1" ht="15" customHeight="1" x14ac:dyDescent="0.2">
      <c r="A33" s="120"/>
      <c r="B33" s="119"/>
      <c r="C33" s="258" t="s">
        <v>106</v>
      </c>
      <c r="E33" s="113">
        <v>58.979591836734691</v>
      </c>
      <c r="F33" s="114">
        <v>289</v>
      </c>
      <c r="G33" s="114">
        <v>363</v>
      </c>
      <c r="H33" s="114">
        <v>342</v>
      </c>
      <c r="I33" s="114">
        <v>311</v>
      </c>
      <c r="J33" s="140">
        <v>301</v>
      </c>
      <c r="K33" s="114">
        <v>-12</v>
      </c>
      <c r="L33" s="116">
        <v>-3.9867109634551494</v>
      </c>
    </row>
    <row r="34" spans="1:12" s="110" customFormat="1" ht="15" customHeight="1" x14ac:dyDescent="0.2">
      <c r="A34" s="120"/>
      <c r="B34" s="119"/>
      <c r="C34" s="258" t="s">
        <v>107</v>
      </c>
      <c r="E34" s="113">
        <v>41.020408163265309</v>
      </c>
      <c r="F34" s="114">
        <v>201</v>
      </c>
      <c r="G34" s="114">
        <v>211</v>
      </c>
      <c r="H34" s="114">
        <v>200</v>
      </c>
      <c r="I34" s="114">
        <v>193</v>
      </c>
      <c r="J34" s="140">
        <v>184</v>
      </c>
      <c r="K34" s="114">
        <v>17</v>
      </c>
      <c r="L34" s="116">
        <v>9.2391304347826093</v>
      </c>
    </row>
    <row r="35" spans="1:12" s="110" customFormat="1" ht="24" customHeight="1" x14ac:dyDescent="0.2">
      <c r="A35" s="604" t="s">
        <v>192</v>
      </c>
      <c r="B35" s="605"/>
      <c r="C35" s="605"/>
      <c r="D35" s="606"/>
      <c r="E35" s="113">
        <v>10.504689593568557</v>
      </c>
      <c r="F35" s="114">
        <v>1176</v>
      </c>
      <c r="G35" s="114">
        <v>1273</v>
      </c>
      <c r="H35" s="114">
        <v>1279</v>
      </c>
      <c r="I35" s="114">
        <v>1277</v>
      </c>
      <c r="J35" s="114">
        <v>1147</v>
      </c>
      <c r="K35" s="318">
        <v>29</v>
      </c>
      <c r="L35" s="319">
        <v>2.5283347863993026</v>
      </c>
    </row>
    <row r="36" spans="1:12" s="110" customFormat="1" ht="15" customHeight="1" x14ac:dyDescent="0.2">
      <c r="A36" s="120"/>
      <c r="B36" s="119"/>
      <c r="C36" s="258" t="s">
        <v>106</v>
      </c>
      <c r="E36" s="113">
        <v>46.173469387755105</v>
      </c>
      <c r="F36" s="114">
        <v>543</v>
      </c>
      <c r="G36" s="114">
        <v>579</v>
      </c>
      <c r="H36" s="114">
        <v>582</v>
      </c>
      <c r="I36" s="114">
        <v>556</v>
      </c>
      <c r="J36" s="114">
        <v>528</v>
      </c>
      <c r="K36" s="318">
        <v>15</v>
      </c>
      <c r="L36" s="116">
        <v>2.8409090909090908</v>
      </c>
    </row>
    <row r="37" spans="1:12" s="110" customFormat="1" ht="15" customHeight="1" x14ac:dyDescent="0.2">
      <c r="A37" s="120"/>
      <c r="B37" s="119"/>
      <c r="C37" s="258" t="s">
        <v>107</v>
      </c>
      <c r="E37" s="113">
        <v>53.826530612244895</v>
      </c>
      <c r="F37" s="114">
        <v>633</v>
      </c>
      <c r="G37" s="114">
        <v>694</v>
      </c>
      <c r="H37" s="114">
        <v>697</v>
      </c>
      <c r="I37" s="114">
        <v>721</v>
      </c>
      <c r="J37" s="140">
        <v>619</v>
      </c>
      <c r="K37" s="114">
        <v>14</v>
      </c>
      <c r="L37" s="116">
        <v>2.2617124394184169</v>
      </c>
    </row>
    <row r="38" spans="1:12" s="110" customFormat="1" ht="15" customHeight="1" x14ac:dyDescent="0.2">
      <c r="A38" s="120"/>
      <c r="B38" s="119" t="s">
        <v>329</v>
      </c>
      <c r="C38" s="258"/>
      <c r="E38" s="113">
        <v>69.495310406431443</v>
      </c>
      <c r="F38" s="114">
        <v>7780</v>
      </c>
      <c r="G38" s="114">
        <v>8216</v>
      </c>
      <c r="H38" s="114">
        <v>8239</v>
      </c>
      <c r="I38" s="114">
        <v>8242</v>
      </c>
      <c r="J38" s="140">
        <v>8044</v>
      </c>
      <c r="K38" s="114">
        <v>-264</v>
      </c>
      <c r="L38" s="116">
        <v>-3.2819492789656888</v>
      </c>
    </row>
    <row r="39" spans="1:12" s="110" customFormat="1" ht="15" customHeight="1" x14ac:dyDescent="0.2">
      <c r="A39" s="120"/>
      <c r="B39" s="119"/>
      <c r="C39" s="258" t="s">
        <v>106</v>
      </c>
      <c r="E39" s="113">
        <v>46.079691516709509</v>
      </c>
      <c r="F39" s="115">
        <v>3585</v>
      </c>
      <c r="G39" s="114">
        <v>3722</v>
      </c>
      <c r="H39" s="114">
        <v>3771</v>
      </c>
      <c r="I39" s="114">
        <v>3731</v>
      </c>
      <c r="J39" s="140">
        <v>3634</v>
      </c>
      <c r="K39" s="114">
        <v>-49</v>
      </c>
      <c r="L39" s="116">
        <v>-1.3483764446890478</v>
      </c>
    </row>
    <row r="40" spans="1:12" s="110" customFormat="1" ht="15" customHeight="1" x14ac:dyDescent="0.2">
      <c r="A40" s="120"/>
      <c r="B40" s="119"/>
      <c r="C40" s="258" t="s">
        <v>107</v>
      </c>
      <c r="E40" s="113">
        <v>53.920308483290491</v>
      </c>
      <c r="F40" s="115">
        <v>4195</v>
      </c>
      <c r="G40" s="114">
        <v>4494</v>
      </c>
      <c r="H40" s="114">
        <v>4468</v>
      </c>
      <c r="I40" s="114">
        <v>4511</v>
      </c>
      <c r="J40" s="140">
        <v>4410</v>
      </c>
      <c r="K40" s="114">
        <v>-215</v>
      </c>
      <c r="L40" s="116">
        <v>-4.8752834467120181</v>
      </c>
    </row>
    <row r="41" spans="1:12" s="110" customFormat="1" ht="15" customHeight="1" x14ac:dyDescent="0.2">
      <c r="A41" s="120"/>
      <c r="B41" s="320" t="s">
        <v>516</v>
      </c>
      <c r="C41" s="258"/>
      <c r="E41" s="113">
        <v>8.25368468066101</v>
      </c>
      <c r="F41" s="115">
        <v>924</v>
      </c>
      <c r="G41" s="114">
        <v>998</v>
      </c>
      <c r="H41" s="114">
        <v>1001</v>
      </c>
      <c r="I41" s="114">
        <v>977</v>
      </c>
      <c r="J41" s="140">
        <v>957</v>
      </c>
      <c r="K41" s="114">
        <v>-33</v>
      </c>
      <c r="L41" s="116">
        <v>-3.4482758620689653</v>
      </c>
    </row>
    <row r="42" spans="1:12" s="110" customFormat="1" ht="15" customHeight="1" x14ac:dyDescent="0.2">
      <c r="A42" s="120"/>
      <c r="B42" s="119"/>
      <c r="C42" s="268" t="s">
        <v>106</v>
      </c>
      <c r="D42" s="182"/>
      <c r="E42" s="113">
        <v>47.727272727272727</v>
      </c>
      <c r="F42" s="115">
        <v>441</v>
      </c>
      <c r="G42" s="114">
        <v>474</v>
      </c>
      <c r="H42" s="114">
        <v>480</v>
      </c>
      <c r="I42" s="114">
        <v>466</v>
      </c>
      <c r="J42" s="140">
        <v>461</v>
      </c>
      <c r="K42" s="114">
        <v>-20</v>
      </c>
      <c r="L42" s="116">
        <v>-4.3383947939262475</v>
      </c>
    </row>
    <row r="43" spans="1:12" s="110" customFormat="1" ht="15" customHeight="1" x14ac:dyDescent="0.2">
      <c r="A43" s="120"/>
      <c r="B43" s="119"/>
      <c r="C43" s="268" t="s">
        <v>107</v>
      </c>
      <c r="D43" s="182"/>
      <c r="E43" s="113">
        <v>52.272727272727273</v>
      </c>
      <c r="F43" s="115">
        <v>483</v>
      </c>
      <c r="G43" s="114">
        <v>524</v>
      </c>
      <c r="H43" s="114">
        <v>521</v>
      </c>
      <c r="I43" s="114">
        <v>511</v>
      </c>
      <c r="J43" s="140">
        <v>496</v>
      </c>
      <c r="K43" s="114">
        <v>-13</v>
      </c>
      <c r="L43" s="116">
        <v>-2.620967741935484</v>
      </c>
    </row>
    <row r="44" spans="1:12" s="110" customFormat="1" ht="15" customHeight="1" x14ac:dyDescent="0.2">
      <c r="A44" s="120"/>
      <c r="B44" s="119" t="s">
        <v>205</v>
      </c>
      <c r="C44" s="268"/>
      <c r="D44" s="182"/>
      <c r="E44" s="113">
        <v>11.74631531933899</v>
      </c>
      <c r="F44" s="115">
        <v>1315</v>
      </c>
      <c r="G44" s="114">
        <v>1468</v>
      </c>
      <c r="H44" s="114">
        <v>1474</v>
      </c>
      <c r="I44" s="114">
        <v>1473</v>
      </c>
      <c r="J44" s="140">
        <v>1523</v>
      </c>
      <c r="K44" s="114">
        <v>-208</v>
      </c>
      <c r="L44" s="116">
        <v>-13.657255416940249</v>
      </c>
    </row>
    <row r="45" spans="1:12" s="110" customFormat="1" ht="15" customHeight="1" x14ac:dyDescent="0.2">
      <c r="A45" s="120"/>
      <c r="B45" s="119"/>
      <c r="C45" s="268" t="s">
        <v>106</v>
      </c>
      <c r="D45" s="182"/>
      <c r="E45" s="113">
        <v>43.650190114068444</v>
      </c>
      <c r="F45" s="115">
        <v>574</v>
      </c>
      <c r="G45" s="114">
        <v>640</v>
      </c>
      <c r="H45" s="114">
        <v>645</v>
      </c>
      <c r="I45" s="114">
        <v>654</v>
      </c>
      <c r="J45" s="140">
        <v>693</v>
      </c>
      <c r="K45" s="114">
        <v>-119</v>
      </c>
      <c r="L45" s="116">
        <v>-17.171717171717173</v>
      </c>
    </row>
    <row r="46" spans="1:12" s="110" customFormat="1" ht="15" customHeight="1" x14ac:dyDescent="0.2">
      <c r="A46" s="123"/>
      <c r="B46" s="124"/>
      <c r="C46" s="260" t="s">
        <v>107</v>
      </c>
      <c r="D46" s="261"/>
      <c r="E46" s="125">
        <v>56.349809885931556</v>
      </c>
      <c r="F46" s="143">
        <v>741</v>
      </c>
      <c r="G46" s="144">
        <v>828</v>
      </c>
      <c r="H46" s="144">
        <v>829</v>
      </c>
      <c r="I46" s="144">
        <v>819</v>
      </c>
      <c r="J46" s="145">
        <v>830</v>
      </c>
      <c r="K46" s="144">
        <v>-89</v>
      </c>
      <c r="L46" s="146">
        <v>-10.72289156626506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11195</v>
      </c>
      <c r="E11" s="114">
        <v>11955</v>
      </c>
      <c r="F11" s="114">
        <v>11993</v>
      </c>
      <c r="G11" s="114">
        <v>11969</v>
      </c>
      <c r="H11" s="140">
        <v>11671</v>
      </c>
      <c r="I11" s="115">
        <v>-476</v>
      </c>
      <c r="J11" s="116">
        <v>-4.078485134093051</v>
      </c>
    </row>
    <row r="12" spans="1:15" s="110" customFormat="1" ht="24.95" customHeight="1" x14ac:dyDescent="0.2">
      <c r="A12" s="193" t="s">
        <v>132</v>
      </c>
      <c r="B12" s="194" t="s">
        <v>133</v>
      </c>
      <c r="C12" s="113">
        <v>2.7244305493523893</v>
      </c>
      <c r="D12" s="115">
        <v>305</v>
      </c>
      <c r="E12" s="114">
        <v>313</v>
      </c>
      <c r="F12" s="114">
        <v>336</v>
      </c>
      <c r="G12" s="114">
        <v>306</v>
      </c>
      <c r="H12" s="140">
        <v>297</v>
      </c>
      <c r="I12" s="115">
        <v>8</v>
      </c>
      <c r="J12" s="116">
        <v>2.6936026936026938</v>
      </c>
    </row>
    <row r="13" spans="1:15" s="110" customFormat="1" ht="24.95" customHeight="1" x14ac:dyDescent="0.2">
      <c r="A13" s="193" t="s">
        <v>134</v>
      </c>
      <c r="B13" s="199" t="s">
        <v>214</v>
      </c>
      <c r="C13" s="113">
        <v>1.0361768646717284</v>
      </c>
      <c r="D13" s="115">
        <v>116</v>
      </c>
      <c r="E13" s="114">
        <v>120</v>
      </c>
      <c r="F13" s="114">
        <v>115</v>
      </c>
      <c r="G13" s="114">
        <v>118</v>
      </c>
      <c r="H13" s="140">
        <v>122</v>
      </c>
      <c r="I13" s="115">
        <v>-6</v>
      </c>
      <c r="J13" s="116">
        <v>-4.918032786885246</v>
      </c>
    </row>
    <row r="14" spans="1:15" s="287" customFormat="1" ht="24.95" customHeight="1" x14ac:dyDescent="0.2">
      <c r="A14" s="193" t="s">
        <v>215</v>
      </c>
      <c r="B14" s="199" t="s">
        <v>137</v>
      </c>
      <c r="C14" s="113">
        <v>7.8874497543546225</v>
      </c>
      <c r="D14" s="115">
        <v>883</v>
      </c>
      <c r="E14" s="114">
        <v>936</v>
      </c>
      <c r="F14" s="114">
        <v>976</v>
      </c>
      <c r="G14" s="114">
        <v>955</v>
      </c>
      <c r="H14" s="140">
        <v>946</v>
      </c>
      <c r="I14" s="115">
        <v>-63</v>
      </c>
      <c r="J14" s="116">
        <v>-6.6596194503171251</v>
      </c>
      <c r="K14" s="110"/>
      <c r="L14" s="110"/>
      <c r="M14" s="110"/>
      <c r="N14" s="110"/>
      <c r="O14" s="110"/>
    </row>
    <row r="15" spans="1:15" s="110" customFormat="1" ht="24.95" customHeight="1" x14ac:dyDescent="0.2">
      <c r="A15" s="193" t="s">
        <v>216</v>
      </c>
      <c r="B15" s="199" t="s">
        <v>217</v>
      </c>
      <c r="C15" s="113">
        <v>2.2688700312639569</v>
      </c>
      <c r="D15" s="115">
        <v>254</v>
      </c>
      <c r="E15" s="114">
        <v>260</v>
      </c>
      <c r="F15" s="114">
        <v>279</v>
      </c>
      <c r="G15" s="114">
        <v>272</v>
      </c>
      <c r="H15" s="140">
        <v>259</v>
      </c>
      <c r="I15" s="115">
        <v>-5</v>
      </c>
      <c r="J15" s="116">
        <v>-1.9305019305019304</v>
      </c>
    </row>
    <row r="16" spans="1:15" s="287" customFormat="1" ht="24.95" customHeight="1" x14ac:dyDescent="0.2">
      <c r="A16" s="193" t="s">
        <v>218</v>
      </c>
      <c r="B16" s="199" t="s">
        <v>141</v>
      </c>
      <c r="C16" s="113">
        <v>4.3412237606074138</v>
      </c>
      <c r="D16" s="115">
        <v>486</v>
      </c>
      <c r="E16" s="114">
        <v>521</v>
      </c>
      <c r="F16" s="114">
        <v>528</v>
      </c>
      <c r="G16" s="114">
        <v>506</v>
      </c>
      <c r="H16" s="140">
        <v>509</v>
      </c>
      <c r="I16" s="115">
        <v>-23</v>
      </c>
      <c r="J16" s="116">
        <v>-4.5186640471512769</v>
      </c>
      <c r="K16" s="110"/>
      <c r="L16" s="110"/>
      <c r="M16" s="110"/>
      <c r="N16" s="110"/>
      <c r="O16" s="110"/>
    </row>
    <row r="17" spans="1:15" s="110" customFormat="1" ht="24.95" customHeight="1" x14ac:dyDescent="0.2">
      <c r="A17" s="193" t="s">
        <v>142</v>
      </c>
      <c r="B17" s="199" t="s">
        <v>220</v>
      </c>
      <c r="C17" s="113">
        <v>1.2773559624832516</v>
      </c>
      <c r="D17" s="115">
        <v>143</v>
      </c>
      <c r="E17" s="114">
        <v>155</v>
      </c>
      <c r="F17" s="114">
        <v>169</v>
      </c>
      <c r="G17" s="114">
        <v>177</v>
      </c>
      <c r="H17" s="140">
        <v>178</v>
      </c>
      <c r="I17" s="115">
        <v>-35</v>
      </c>
      <c r="J17" s="116">
        <v>-19.662921348314608</v>
      </c>
    </row>
    <row r="18" spans="1:15" s="287" customFormat="1" ht="24.95" customHeight="1" x14ac:dyDescent="0.2">
      <c r="A18" s="201" t="s">
        <v>144</v>
      </c>
      <c r="B18" s="202" t="s">
        <v>145</v>
      </c>
      <c r="C18" s="113">
        <v>7.7445288075033494</v>
      </c>
      <c r="D18" s="115">
        <v>867</v>
      </c>
      <c r="E18" s="114">
        <v>860</v>
      </c>
      <c r="F18" s="114">
        <v>893</v>
      </c>
      <c r="G18" s="114">
        <v>875</v>
      </c>
      <c r="H18" s="140">
        <v>855</v>
      </c>
      <c r="I18" s="115">
        <v>12</v>
      </c>
      <c r="J18" s="116">
        <v>1.4035087719298245</v>
      </c>
      <c r="K18" s="110"/>
      <c r="L18" s="110"/>
      <c r="M18" s="110"/>
      <c r="N18" s="110"/>
      <c r="O18" s="110"/>
    </row>
    <row r="19" spans="1:15" s="110" customFormat="1" ht="24.95" customHeight="1" x14ac:dyDescent="0.2">
      <c r="A19" s="193" t="s">
        <v>146</v>
      </c>
      <c r="B19" s="199" t="s">
        <v>147</v>
      </c>
      <c r="C19" s="113">
        <v>18.008039303260386</v>
      </c>
      <c r="D19" s="115">
        <v>2016</v>
      </c>
      <c r="E19" s="114">
        <v>2073</v>
      </c>
      <c r="F19" s="114">
        <v>2029</v>
      </c>
      <c r="G19" s="114">
        <v>2035</v>
      </c>
      <c r="H19" s="140">
        <v>1991</v>
      </c>
      <c r="I19" s="115">
        <v>25</v>
      </c>
      <c r="J19" s="116">
        <v>1.2556504269211453</v>
      </c>
    </row>
    <row r="20" spans="1:15" s="287" customFormat="1" ht="24.95" customHeight="1" x14ac:dyDescent="0.2">
      <c r="A20" s="193" t="s">
        <v>148</v>
      </c>
      <c r="B20" s="199" t="s">
        <v>149</v>
      </c>
      <c r="C20" s="113">
        <v>10.888789638231353</v>
      </c>
      <c r="D20" s="115">
        <v>1219</v>
      </c>
      <c r="E20" s="114">
        <v>1332</v>
      </c>
      <c r="F20" s="114">
        <v>1309</v>
      </c>
      <c r="G20" s="114">
        <v>1331</v>
      </c>
      <c r="H20" s="140">
        <v>1346</v>
      </c>
      <c r="I20" s="115">
        <v>-127</v>
      </c>
      <c r="J20" s="116">
        <v>-9.4353640416047551</v>
      </c>
      <c r="K20" s="110"/>
      <c r="L20" s="110"/>
      <c r="M20" s="110"/>
      <c r="N20" s="110"/>
      <c r="O20" s="110"/>
    </row>
    <row r="21" spans="1:15" s="110" customFormat="1" ht="24.95" customHeight="1" x14ac:dyDescent="0.2">
      <c r="A21" s="201" t="s">
        <v>150</v>
      </c>
      <c r="B21" s="202" t="s">
        <v>151</v>
      </c>
      <c r="C21" s="113">
        <v>11.147833854399286</v>
      </c>
      <c r="D21" s="115">
        <v>1248</v>
      </c>
      <c r="E21" s="114">
        <v>1539</v>
      </c>
      <c r="F21" s="114">
        <v>1556</v>
      </c>
      <c r="G21" s="114">
        <v>1584</v>
      </c>
      <c r="H21" s="140">
        <v>1474</v>
      </c>
      <c r="I21" s="115">
        <v>-226</v>
      </c>
      <c r="J21" s="116">
        <v>-15.332428765264586</v>
      </c>
    </row>
    <row r="22" spans="1:15" s="110" customFormat="1" ht="24.95" customHeight="1" x14ac:dyDescent="0.2">
      <c r="A22" s="201" t="s">
        <v>152</v>
      </c>
      <c r="B22" s="199" t="s">
        <v>153</v>
      </c>
      <c r="C22" s="113">
        <v>2.090218847699866</v>
      </c>
      <c r="D22" s="115">
        <v>234</v>
      </c>
      <c r="E22" s="114">
        <v>246</v>
      </c>
      <c r="F22" s="114">
        <v>234</v>
      </c>
      <c r="G22" s="114">
        <v>231</v>
      </c>
      <c r="H22" s="140">
        <v>210</v>
      </c>
      <c r="I22" s="115">
        <v>24</v>
      </c>
      <c r="J22" s="116">
        <v>11.428571428571429</v>
      </c>
    </row>
    <row r="23" spans="1:15" s="110" customFormat="1" ht="24.95" customHeight="1" x14ac:dyDescent="0.2">
      <c r="A23" s="193" t="s">
        <v>154</v>
      </c>
      <c r="B23" s="199" t="s">
        <v>155</v>
      </c>
      <c r="C23" s="113">
        <v>0.89325591782045555</v>
      </c>
      <c r="D23" s="115">
        <v>100</v>
      </c>
      <c r="E23" s="114">
        <v>109</v>
      </c>
      <c r="F23" s="114">
        <v>118</v>
      </c>
      <c r="G23" s="114">
        <v>114</v>
      </c>
      <c r="H23" s="140">
        <v>106</v>
      </c>
      <c r="I23" s="115">
        <v>-6</v>
      </c>
      <c r="J23" s="116">
        <v>-5.6603773584905657</v>
      </c>
    </row>
    <row r="24" spans="1:15" s="110" customFormat="1" ht="24.95" customHeight="1" x14ac:dyDescent="0.2">
      <c r="A24" s="193" t="s">
        <v>156</v>
      </c>
      <c r="B24" s="199" t="s">
        <v>221</v>
      </c>
      <c r="C24" s="113">
        <v>7.5390799464046445</v>
      </c>
      <c r="D24" s="115">
        <v>844</v>
      </c>
      <c r="E24" s="114">
        <v>898</v>
      </c>
      <c r="F24" s="114">
        <v>879</v>
      </c>
      <c r="G24" s="114">
        <v>872</v>
      </c>
      <c r="H24" s="140">
        <v>837</v>
      </c>
      <c r="I24" s="115">
        <v>7</v>
      </c>
      <c r="J24" s="116">
        <v>0.83632019115890088</v>
      </c>
    </row>
    <row r="25" spans="1:15" s="110" customFormat="1" ht="24.95" customHeight="1" x14ac:dyDescent="0.2">
      <c r="A25" s="193" t="s">
        <v>222</v>
      </c>
      <c r="B25" s="204" t="s">
        <v>159</v>
      </c>
      <c r="C25" s="113">
        <v>9.1201429209468508</v>
      </c>
      <c r="D25" s="115">
        <v>1021</v>
      </c>
      <c r="E25" s="114">
        <v>1046</v>
      </c>
      <c r="F25" s="114">
        <v>1060</v>
      </c>
      <c r="G25" s="114">
        <v>1062</v>
      </c>
      <c r="H25" s="140">
        <v>1064</v>
      </c>
      <c r="I25" s="115">
        <v>-43</v>
      </c>
      <c r="J25" s="116">
        <v>-4.041353383458647</v>
      </c>
    </row>
    <row r="26" spans="1:15" s="110" customFormat="1" ht="24.95" customHeight="1" x14ac:dyDescent="0.2">
      <c r="A26" s="201">
        <v>782.78300000000002</v>
      </c>
      <c r="B26" s="203" t="s">
        <v>160</v>
      </c>
      <c r="C26" s="113">
        <v>0.58954890576150065</v>
      </c>
      <c r="D26" s="115">
        <v>66</v>
      </c>
      <c r="E26" s="114">
        <v>71</v>
      </c>
      <c r="F26" s="114">
        <v>72</v>
      </c>
      <c r="G26" s="114">
        <v>62</v>
      </c>
      <c r="H26" s="140">
        <v>66</v>
      </c>
      <c r="I26" s="115">
        <v>0</v>
      </c>
      <c r="J26" s="116">
        <v>0</v>
      </c>
    </row>
    <row r="27" spans="1:15" s="110" customFormat="1" ht="24.95" customHeight="1" x14ac:dyDescent="0.2">
      <c r="A27" s="193" t="s">
        <v>161</v>
      </c>
      <c r="B27" s="199" t="s">
        <v>162</v>
      </c>
      <c r="C27" s="113">
        <v>2.3939258597588209</v>
      </c>
      <c r="D27" s="115">
        <v>268</v>
      </c>
      <c r="E27" s="114">
        <v>276</v>
      </c>
      <c r="F27" s="114">
        <v>280</v>
      </c>
      <c r="G27" s="114">
        <v>287</v>
      </c>
      <c r="H27" s="140">
        <v>277</v>
      </c>
      <c r="I27" s="115">
        <v>-9</v>
      </c>
      <c r="J27" s="116">
        <v>-3.2490974729241877</v>
      </c>
    </row>
    <row r="28" spans="1:15" s="110" customFormat="1" ht="24.95" customHeight="1" x14ac:dyDescent="0.2">
      <c r="A28" s="193" t="s">
        <v>163</v>
      </c>
      <c r="B28" s="199" t="s">
        <v>164</v>
      </c>
      <c r="C28" s="113">
        <v>1.1880303707012059</v>
      </c>
      <c r="D28" s="115">
        <v>133</v>
      </c>
      <c r="E28" s="114">
        <v>135</v>
      </c>
      <c r="F28" s="114">
        <v>124</v>
      </c>
      <c r="G28" s="114">
        <v>126</v>
      </c>
      <c r="H28" s="140">
        <v>121</v>
      </c>
      <c r="I28" s="115">
        <v>12</v>
      </c>
      <c r="J28" s="116">
        <v>9.9173553719008272</v>
      </c>
    </row>
    <row r="29" spans="1:15" s="110" customFormat="1" ht="24.95" customHeight="1" x14ac:dyDescent="0.2">
      <c r="A29" s="193">
        <v>86</v>
      </c>
      <c r="B29" s="199" t="s">
        <v>165</v>
      </c>
      <c r="C29" s="113">
        <v>5.82402858418937</v>
      </c>
      <c r="D29" s="115">
        <v>652</v>
      </c>
      <c r="E29" s="114">
        <v>676</v>
      </c>
      <c r="F29" s="114">
        <v>692</v>
      </c>
      <c r="G29" s="114">
        <v>687</v>
      </c>
      <c r="H29" s="140">
        <v>684</v>
      </c>
      <c r="I29" s="115">
        <v>-32</v>
      </c>
      <c r="J29" s="116">
        <v>-4.6783625730994149</v>
      </c>
    </row>
    <row r="30" spans="1:15" s="110" customFormat="1" ht="24.95" customHeight="1" x14ac:dyDescent="0.2">
      <c r="A30" s="193">
        <v>87.88</v>
      </c>
      <c r="B30" s="204" t="s">
        <v>166</v>
      </c>
      <c r="C30" s="113">
        <v>3.1889236266190264</v>
      </c>
      <c r="D30" s="115">
        <v>357</v>
      </c>
      <c r="E30" s="114">
        <v>383</v>
      </c>
      <c r="F30" s="114">
        <v>370</v>
      </c>
      <c r="G30" s="114">
        <v>392</v>
      </c>
      <c r="H30" s="140">
        <v>370</v>
      </c>
      <c r="I30" s="115">
        <v>-13</v>
      </c>
      <c r="J30" s="116">
        <v>-3.5135135135135136</v>
      </c>
    </row>
    <row r="31" spans="1:15" s="110" customFormat="1" ht="24.95" customHeight="1" x14ac:dyDescent="0.2">
      <c r="A31" s="193" t="s">
        <v>167</v>
      </c>
      <c r="B31" s="199" t="s">
        <v>168</v>
      </c>
      <c r="C31" s="113">
        <v>7.7355962483251455</v>
      </c>
      <c r="D31" s="115">
        <v>866</v>
      </c>
      <c r="E31" s="114">
        <v>940</v>
      </c>
      <c r="F31" s="114">
        <v>949</v>
      </c>
      <c r="G31" s="114">
        <v>931</v>
      </c>
      <c r="H31" s="140">
        <v>905</v>
      </c>
      <c r="I31" s="115">
        <v>-39</v>
      </c>
      <c r="J31" s="116">
        <v>-4.3093922651933703</v>
      </c>
    </row>
    <row r="32" spans="1:15" s="110" customFormat="1" ht="24.95" customHeight="1" x14ac:dyDescent="0.2">
      <c r="A32" s="193"/>
      <c r="B32" s="204" t="s">
        <v>169</v>
      </c>
      <c r="C32" s="113">
        <v>0</v>
      </c>
      <c r="D32" s="115">
        <v>0</v>
      </c>
      <c r="E32" s="114" t="s">
        <v>514</v>
      </c>
      <c r="F32" s="114" t="s">
        <v>514</v>
      </c>
      <c r="G32" s="114" t="s">
        <v>514</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2.7244305493523893</v>
      </c>
      <c r="D34" s="115">
        <v>305</v>
      </c>
      <c r="E34" s="114">
        <v>313</v>
      </c>
      <c r="F34" s="114">
        <v>336</v>
      </c>
      <c r="G34" s="114">
        <v>306</v>
      </c>
      <c r="H34" s="140">
        <v>297</v>
      </c>
      <c r="I34" s="115">
        <v>8</v>
      </c>
      <c r="J34" s="116">
        <v>2.6936026936026938</v>
      </c>
    </row>
    <row r="35" spans="1:10" s="110" customFormat="1" ht="24.95" customHeight="1" x14ac:dyDescent="0.2">
      <c r="A35" s="292" t="s">
        <v>171</v>
      </c>
      <c r="B35" s="293" t="s">
        <v>172</v>
      </c>
      <c r="C35" s="113">
        <v>16.668155426529701</v>
      </c>
      <c r="D35" s="115">
        <v>1866</v>
      </c>
      <c r="E35" s="114">
        <v>1916</v>
      </c>
      <c r="F35" s="114">
        <v>1984</v>
      </c>
      <c r="G35" s="114">
        <v>1948</v>
      </c>
      <c r="H35" s="140">
        <v>1923</v>
      </c>
      <c r="I35" s="115">
        <v>-57</v>
      </c>
      <c r="J35" s="116">
        <v>-2.9641185647425896</v>
      </c>
    </row>
    <row r="36" spans="1:10" s="110" customFormat="1" ht="24.95" customHeight="1" x14ac:dyDescent="0.2">
      <c r="A36" s="294" t="s">
        <v>173</v>
      </c>
      <c r="B36" s="295" t="s">
        <v>174</v>
      </c>
      <c r="C36" s="125">
        <v>80.607414024117915</v>
      </c>
      <c r="D36" s="143">
        <v>9024</v>
      </c>
      <c r="E36" s="144">
        <v>9724</v>
      </c>
      <c r="F36" s="144">
        <v>9672</v>
      </c>
      <c r="G36" s="144">
        <v>9714</v>
      </c>
      <c r="H36" s="145">
        <v>9451</v>
      </c>
      <c r="I36" s="143">
        <v>-427</v>
      </c>
      <c r="J36" s="146">
        <v>-4.5180404190032801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11195</v>
      </c>
      <c r="F11" s="264">
        <v>11955</v>
      </c>
      <c r="G11" s="264">
        <v>11993</v>
      </c>
      <c r="H11" s="264">
        <v>11969</v>
      </c>
      <c r="I11" s="265">
        <v>11671</v>
      </c>
      <c r="J11" s="263">
        <v>-476</v>
      </c>
      <c r="K11" s="266">
        <v>-4.078485134093051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41.027244305493525</v>
      </c>
      <c r="E13" s="115">
        <v>4593</v>
      </c>
      <c r="F13" s="114">
        <v>4905</v>
      </c>
      <c r="G13" s="114">
        <v>4950</v>
      </c>
      <c r="H13" s="114">
        <v>4944</v>
      </c>
      <c r="I13" s="140">
        <v>4807</v>
      </c>
      <c r="J13" s="115">
        <v>-214</v>
      </c>
      <c r="K13" s="116">
        <v>-4.451841065113376</v>
      </c>
    </row>
    <row r="14" spans="1:15" ht="15.95" customHeight="1" x14ac:dyDescent="0.2">
      <c r="A14" s="306" t="s">
        <v>230</v>
      </c>
      <c r="B14" s="307"/>
      <c r="C14" s="308"/>
      <c r="D14" s="113">
        <v>48.075033497096918</v>
      </c>
      <c r="E14" s="115">
        <v>5382</v>
      </c>
      <c r="F14" s="114">
        <v>5800</v>
      </c>
      <c r="G14" s="114">
        <v>5816</v>
      </c>
      <c r="H14" s="114">
        <v>5802</v>
      </c>
      <c r="I14" s="140">
        <v>5663</v>
      </c>
      <c r="J14" s="115">
        <v>-281</v>
      </c>
      <c r="K14" s="116">
        <v>-4.9620342574607097</v>
      </c>
    </row>
    <row r="15" spans="1:15" ht="15.95" customHeight="1" x14ac:dyDescent="0.2">
      <c r="A15" s="306" t="s">
        <v>231</v>
      </c>
      <c r="B15" s="307"/>
      <c r="C15" s="308"/>
      <c r="D15" s="113">
        <v>5.1272889682894149</v>
      </c>
      <c r="E15" s="115">
        <v>574</v>
      </c>
      <c r="F15" s="114">
        <v>595</v>
      </c>
      <c r="G15" s="114">
        <v>596</v>
      </c>
      <c r="H15" s="114">
        <v>577</v>
      </c>
      <c r="I15" s="140">
        <v>574</v>
      </c>
      <c r="J15" s="115">
        <v>0</v>
      </c>
      <c r="K15" s="116">
        <v>0</v>
      </c>
    </row>
    <row r="16" spans="1:15" ht="15.95" customHeight="1" x14ac:dyDescent="0.2">
      <c r="A16" s="306" t="s">
        <v>232</v>
      </c>
      <c r="B16" s="307"/>
      <c r="C16" s="308"/>
      <c r="D16" s="113">
        <v>3.4479678427869587</v>
      </c>
      <c r="E16" s="115">
        <v>386</v>
      </c>
      <c r="F16" s="114">
        <v>377</v>
      </c>
      <c r="G16" s="114">
        <v>359</v>
      </c>
      <c r="H16" s="114">
        <v>367</v>
      </c>
      <c r="I16" s="140">
        <v>364</v>
      </c>
      <c r="J16" s="115">
        <v>22</v>
      </c>
      <c r="K16" s="116">
        <v>6.0439560439560438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1.6703885663242519</v>
      </c>
      <c r="E18" s="115">
        <v>187</v>
      </c>
      <c r="F18" s="114">
        <v>198</v>
      </c>
      <c r="G18" s="114">
        <v>239</v>
      </c>
      <c r="H18" s="114">
        <v>219</v>
      </c>
      <c r="I18" s="140">
        <v>200</v>
      </c>
      <c r="J18" s="115">
        <v>-13</v>
      </c>
      <c r="K18" s="116">
        <v>-6.5</v>
      </c>
    </row>
    <row r="19" spans="1:11" ht="14.1" customHeight="1" x14ac:dyDescent="0.2">
      <c r="A19" s="306" t="s">
        <v>235</v>
      </c>
      <c r="B19" s="307" t="s">
        <v>236</v>
      </c>
      <c r="C19" s="308"/>
      <c r="D19" s="113">
        <v>1.0719071013845467</v>
      </c>
      <c r="E19" s="115">
        <v>120</v>
      </c>
      <c r="F19" s="114">
        <v>132</v>
      </c>
      <c r="G19" s="114">
        <v>168</v>
      </c>
      <c r="H19" s="114">
        <v>150</v>
      </c>
      <c r="I19" s="140">
        <v>131</v>
      </c>
      <c r="J19" s="115">
        <v>-11</v>
      </c>
      <c r="K19" s="116">
        <v>-8.3969465648854964</v>
      </c>
    </row>
    <row r="20" spans="1:11" ht="14.1" customHeight="1" x14ac:dyDescent="0.2">
      <c r="A20" s="306">
        <v>12</v>
      </c>
      <c r="B20" s="307" t="s">
        <v>237</v>
      </c>
      <c r="C20" s="308"/>
      <c r="D20" s="113">
        <v>1.2773559624832516</v>
      </c>
      <c r="E20" s="115">
        <v>143</v>
      </c>
      <c r="F20" s="114">
        <v>139</v>
      </c>
      <c r="G20" s="114">
        <v>147</v>
      </c>
      <c r="H20" s="114">
        <v>152</v>
      </c>
      <c r="I20" s="140">
        <v>137</v>
      </c>
      <c r="J20" s="115">
        <v>6</v>
      </c>
      <c r="K20" s="116">
        <v>4.3795620437956204</v>
      </c>
    </row>
    <row r="21" spans="1:11" ht="14.1" customHeight="1" x14ac:dyDescent="0.2">
      <c r="A21" s="306">
        <v>21</v>
      </c>
      <c r="B21" s="307" t="s">
        <v>238</v>
      </c>
      <c r="C21" s="308"/>
      <c r="D21" s="113">
        <v>0.241179097811523</v>
      </c>
      <c r="E21" s="115">
        <v>27</v>
      </c>
      <c r="F21" s="114">
        <v>24</v>
      </c>
      <c r="G21" s="114">
        <v>29</v>
      </c>
      <c r="H21" s="114">
        <v>32</v>
      </c>
      <c r="I21" s="140">
        <v>33</v>
      </c>
      <c r="J21" s="115">
        <v>-6</v>
      </c>
      <c r="K21" s="116">
        <v>-18.181818181818183</v>
      </c>
    </row>
    <row r="22" spans="1:11" ht="14.1" customHeight="1" x14ac:dyDescent="0.2">
      <c r="A22" s="306">
        <v>22</v>
      </c>
      <c r="B22" s="307" t="s">
        <v>239</v>
      </c>
      <c r="C22" s="308"/>
      <c r="D22" s="113">
        <v>0.62527914247431893</v>
      </c>
      <c r="E22" s="115">
        <v>70</v>
      </c>
      <c r="F22" s="114">
        <v>74</v>
      </c>
      <c r="G22" s="114">
        <v>78</v>
      </c>
      <c r="H22" s="114">
        <v>77</v>
      </c>
      <c r="I22" s="140">
        <v>86</v>
      </c>
      <c r="J22" s="115">
        <v>-16</v>
      </c>
      <c r="K22" s="116">
        <v>-18.604651162790699</v>
      </c>
    </row>
    <row r="23" spans="1:11" ht="14.1" customHeight="1" x14ac:dyDescent="0.2">
      <c r="A23" s="306">
        <v>23</v>
      </c>
      <c r="B23" s="307" t="s">
        <v>240</v>
      </c>
      <c r="C23" s="308"/>
      <c r="D23" s="113">
        <v>0.31263957123715946</v>
      </c>
      <c r="E23" s="115">
        <v>35</v>
      </c>
      <c r="F23" s="114">
        <v>42</v>
      </c>
      <c r="G23" s="114">
        <v>45</v>
      </c>
      <c r="H23" s="114">
        <v>30</v>
      </c>
      <c r="I23" s="140">
        <v>24</v>
      </c>
      <c r="J23" s="115">
        <v>11</v>
      </c>
      <c r="K23" s="116">
        <v>45.833333333333336</v>
      </c>
    </row>
    <row r="24" spans="1:11" ht="14.1" customHeight="1" x14ac:dyDescent="0.2">
      <c r="A24" s="306">
        <v>24</v>
      </c>
      <c r="B24" s="307" t="s">
        <v>241</v>
      </c>
      <c r="C24" s="308"/>
      <c r="D24" s="113">
        <v>1.5721304153640019</v>
      </c>
      <c r="E24" s="115">
        <v>176</v>
      </c>
      <c r="F24" s="114">
        <v>177</v>
      </c>
      <c r="G24" s="114">
        <v>172</v>
      </c>
      <c r="H24" s="114">
        <v>168</v>
      </c>
      <c r="I24" s="140">
        <v>176</v>
      </c>
      <c r="J24" s="115">
        <v>0</v>
      </c>
      <c r="K24" s="116">
        <v>0</v>
      </c>
    </row>
    <row r="25" spans="1:11" ht="14.1" customHeight="1" x14ac:dyDescent="0.2">
      <c r="A25" s="306">
        <v>25</v>
      </c>
      <c r="B25" s="307" t="s">
        <v>242</v>
      </c>
      <c r="C25" s="308"/>
      <c r="D25" s="113">
        <v>1.991960696739616</v>
      </c>
      <c r="E25" s="115">
        <v>223</v>
      </c>
      <c r="F25" s="114">
        <v>225</v>
      </c>
      <c r="G25" s="114">
        <v>229</v>
      </c>
      <c r="H25" s="114">
        <v>231</v>
      </c>
      <c r="I25" s="140">
        <v>229</v>
      </c>
      <c r="J25" s="115">
        <v>-6</v>
      </c>
      <c r="K25" s="116">
        <v>-2.6200873362445414</v>
      </c>
    </row>
    <row r="26" spans="1:11" ht="14.1" customHeight="1" x14ac:dyDescent="0.2">
      <c r="A26" s="306">
        <v>26</v>
      </c>
      <c r="B26" s="307" t="s">
        <v>243</v>
      </c>
      <c r="C26" s="308"/>
      <c r="D26" s="113">
        <v>0.85752568110763738</v>
      </c>
      <c r="E26" s="115">
        <v>96</v>
      </c>
      <c r="F26" s="114">
        <v>95</v>
      </c>
      <c r="G26" s="114">
        <v>104</v>
      </c>
      <c r="H26" s="114">
        <v>105</v>
      </c>
      <c r="I26" s="140">
        <v>101</v>
      </c>
      <c r="J26" s="115">
        <v>-5</v>
      </c>
      <c r="K26" s="116">
        <v>-4.9504950495049505</v>
      </c>
    </row>
    <row r="27" spans="1:11" ht="14.1" customHeight="1" x14ac:dyDescent="0.2">
      <c r="A27" s="306">
        <v>27</v>
      </c>
      <c r="B27" s="307" t="s">
        <v>244</v>
      </c>
      <c r="C27" s="308"/>
      <c r="D27" s="113">
        <v>0.60741402411790979</v>
      </c>
      <c r="E27" s="115">
        <v>68</v>
      </c>
      <c r="F27" s="114">
        <v>68</v>
      </c>
      <c r="G27" s="114">
        <v>68</v>
      </c>
      <c r="H27" s="114">
        <v>65</v>
      </c>
      <c r="I27" s="140">
        <v>67</v>
      </c>
      <c r="J27" s="115">
        <v>1</v>
      </c>
      <c r="K27" s="116">
        <v>1.4925373134328359</v>
      </c>
    </row>
    <row r="28" spans="1:11" ht="14.1" customHeight="1" x14ac:dyDescent="0.2">
      <c r="A28" s="306">
        <v>28</v>
      </c>
      <c r="B28" s="307" t="s">
        <v>245</v>
      </c>
      <c r="C28" s="308"/>
      <c r="D28" s="113">
        <v>0.20544886109870478</v>
      </c>
      <c r="E28" s="115">
        <v>23</v>
      </c>
      <c r="F28" s="114">
        <v>25</v>
      </c>
      <c r="G28" s="114">
        <v>26</v>
      </c>
      <c r="H28" s="114">
        <v>33</v>
      </c>
      <c r="I28" s="140">
        <v>32</v>
      </c>
      <c r="J28" s="115">
        <v>-9</v>
      </c>
      <c r="K28" s="116">
        <v>-28.125</v>
      </c>
    </row>
    <row r="29" spans="1:11" ht="14.1" customHeight="1" x14ac:dyDescent="0.2">
      <c r="A29" s="306">
        <v>29</v>
      </c>
      <c r="B29" s="307" t="s">
        <v>246</v>
      </c>
      <c r="C29" s="308"/>
      <c r="D29" s="113">
        <v>4.0464493077266637</v>
      </c>
      <c r="E29" s="115">
        <v>453</v>
      </c>
      <c r="F29" s="114">
        <v>538</v>
      </c>
      <c r="G29" s="114">
        <v>518</v>
      </c>
      <c r="H29" s="114">
        <v>520</v>
      </c>
      <c r="I29" s="140">
        <v>519</v>
      </c>
      <c r="J29" s="115">
        <v>-66</v>
      </c>
      <c r="K29" s="116">
        <v>-12.716763005780347</v>
      </c>
    </row>
    <row r="30" spans="1:11" ht="14.1" customHeight="1" x14ac:dyDescent="0.2">
      <c r="A30" s="306" t="s">
        <v>247</v>
      </c>
      <c r="B30" s="307" t="s">
        <v>248</v>
      </c>
      <c r="C30" s="308"/>
      <c r="D30" s="113">
        <v>0.65207682000893252</v>
      </c>
      <c r="E30" s="115">
        <v>73</v>
      </c>
      <c r="F30" s="114">
        <v>76</v>
      </c>
      <c r="G30" s="114" t="s">
        <v>514</v>
      </c>
      <c r="H30" s="114" t="s">
        <v>514</v>
      </c>
      <c r="I30" s="140" t="s">
        <v>514</v>
      </c>
      <c r="J30" s="115" t="s">
        <v>514</v>
      </c>
      <c r="K30" s="116" t="s">
        <v>514</v>
      </c>
    </row>
    <row r="31" spans="1:11" ht="14.1" customHeight="1" x14ac:dyDescent="0.2">
      <c r="A31" s="306" t="s">
        <v>249</v>
      </c>
      <c r="B31" s="307" t="s">
        <v>250</v>
      </c>
      <c r="C31" s="308"/>
      <c r="D31" s="113">
        <v>3.3943724877177313</v>
      </c>
      <c r="E31" s="115">
        <v>380</v>
      </c>
      <c r="F31" s="114">
        <v>462</v>
      </c>
      <c r="G31" s="114">
        <v>435</v>
      </c>
      <c r="H31" s="114">
        <v>445</v>
      </c>
      <c r="I31" s="140">
        <v>437</v>
      </c>
      <c r="J31" s="115">
        <v>-57</v>
      </c>
      <c r="K31" s="116">
        <v>-13.043478260869565</v>
      </c>
    </row>
    <row r="32" spans="1:11" ht="14.1" customHeight="1" x14ac:dyDescent="0.2">
      <c r="A32" s="306">
        <v>31</v>
      </c>
      <c r="B32" s="307" t="s">
        <v>251</v>
      </c>
      <c r="C32" s="308"/>
      <c r="D32" s="113">
        <v>0.27690933452434124</v>
      </c>
      <c r="E32" s="115">
        <v>31</v>
      </c>
      <c r="F32" s="114">
        <v>33</v>
      </c>
      <c r="G32" s="114">
        <v>34</v>
      </c>
      <c r="H32" s="114">
        <v>35</v>
      </c>
      <c r="I32" s="140">
        <v>33</v>
      </c>
      <c r="J32" s="115">
        <v>-2</v>
      </c>
      <c r="K32" s="116">
        <v>-6.0606060606060606</v>
      </c>
    </row>
    <row r="33" spans="1:11" ht="14.1" customHeight="1" x14ac:dyDescent="0.2">
      <c r="A33" s="306">
        <v>32</v>
      </c>
      <c r="B33" s="307" t="s">
        <v>252</v>
      </c>
      <c r="C33" s="308"/>
      <c r="D33" s="113">
        <v>1.2326931665922287</v>
      </c>
      <c r="E33" s="115">
        <v>138</v>
      </c>
      <c r="F33" s="114">
        <v>128</v>
      </c>
      <c r="G33" s="114">
        <v>136</v>
      </c>
      <c r="H33" s="114">
        <v>139</v>
      </c>
      <c r="I33" s="140">
        <v>128</v>
      </c>
      <c r="J33" s="115">
        <v>10</v>
      </c>
      <c r="K33" s="116">
        <v>7.8125</v>
      </c>
    </row>
    <row r="34" spans="1:11" ht="14.1" customHeight="1" x14ac:dyDescent="0.2">
      <c r="A34" s="306">
        <v>33</v>
      </c>
      <c r="B34" s="307" t="s">
        <v>253</v>
      </c>
      <c r="C34" s="308"/>
      <c r="D34" s="113">
        <v>0.55381866904868249</v>
      </c>
      <c r="E34" s="115">
        <v>62</v>
      </c>
      <c r="F34" s="114">
        <v>61</v>
      </c>
      <c r="G34" s="114">
        <v>69</v>
      </c>
      <c r="H34" s="114">
        <v>67</v>
      </c>
      <c r="I34" s="140">
        <v>68</v>
      </c>
      <c r="J34" s="115">
        <v>-6</v>
      </c>
      <c r="K34" s="116">
        <v>-8.8235294117647065</v>
      </c>
    </row>
    <row r="35" spans="1:11" ht="14.1" customHeight="1" x14ac:dyDescent="0.2">
      <c r="A35" s="306">
        <v>34</v>
      </c>
      <c r="B35" s="307" t="s">
        <v>254</v>
      </c>
      <c r="C35" s="308"/>
      <c r="D35" s="113">
        <v>6.4225100491290759</v>
      </c>
      <c r="E35" s="115">
        <v>719</v>
      </c>
      <c r="F35" s="114">
        <v>738</v>
      </c>
      <c r="G35" s="114">
        <v>743</v>
      </c>
      <c r="H35" s="114">
        <v>732</v>
      </c>
      <c r="I35" s="140">
        <v>731</v>
      </c>
      <c r="J35" s="115">
        <v>-12</v>
      </c>
      <c r="K35" s="116">
        <v>-1.6415868673050615</v>
      </c>
    </row>
    <row r="36" spans="1:11" ht="14.1" customHeight="1" x14ac:dyDescent="0.2">
      <c r="A36" s="306">
        <v>41</v>
      </c>
      <c r="B36" s="307" t="s">
        <v>255</v>
      </c>
      <c r="C36" s="308"/>
      <c r="D36" s="113">
        <v>0.23224653863331846</v>
      </c>
      <c r="E36" s="115">
        <v>26</v>
      </c>
      <c r="F36" s="114">
        <v>32</v>
      </c>
      <c r="G36" s="114">
        <v>30</v>
      </c>
      <c r="H36" s="114">
        <v>25</v>
      </c>
      <c r="I36" s="140">
        <v>23</v>
      </c>
      <c r="J36" s="115">
        <v>3</v>
      </c>
      <c r="K36" s="116">
        <v>13.043478260869565</v>
      </c>
    </row>
    <row r="37" spans="1:11" ht="14.1" customHeight="1" x14ac:dyDescent="0.2">
      <c r="A37" s="306">
        <v>42</v>
      </c>
      <c r="B37" s="307" t="s">
        <v>256</v>
      </c>
      <c r="C37" s="308"/>
      <c r="D37" s="113" t="s">
        <v>514</v>
      </c>
      <c r="E37" s="115" t="s">
        <v>514</v>
      </c>
      <c r="F37" s="114">
        <v>3</v>
      </c>
      <c r="G37" s="114">
        <v>5</v>
      </c>
      <c r="H37" s="114">
        <v>6</v>
      </c>
      <c r="I37" s="140">
        <v>9</v>
      </c>
      <c r="J37" s="115" t="s">
        <v>514</v>
      </c>
      <c r="K37" s="116" t="s">
        <v>514</v>
      </c>
    </row>
    <row r="38" spans="1:11" ht="14.1" customHeight="1" x14ac:dyDescent="0.2">
      <c r="A38" s="306">
        <v>43</v>
      </c>
      <c r="B38" s="307" t="s">
        <v>257</v>
      </c>
      <c r="C38" s="308"/>
      <c r="D38" s="113">
        <v>0.47342563644484142</v>
      </c>
      <c r="E38" s="115">
        <v>53</v>
      </c>
      <c r="F38" s="114">
        <v>51</v>
      </c>
      <c r="G38" s="114">
        <v>47</v>
      </c>
      <c r="H38" s="114">
        <v>45</v>
      </c>
      <c r="I38" s="140">
        <v>43</v>
      </c>
      <c r="J38" s="115">
        <v>10</v>
      </c>
      <c r="K38" s="116">
        <v>23.255813953488371</v>
      </c>
    </row>
    <row r="39" spans="1:11" ht="14.1" customHeight="1" x14ac:dyDescent="0.2">
      <c r="A39" s="306">
        <v>51</v>
      </c>
      <c r="B39" s="307" t="s">
        <v>258</v>
      </c>
      <c r="C39" s="308"/>
      <c r="D39" s="113">
        <v>10.799464046449307</v>
      </c>
      <c r="E39" s="115">
        <v>1209</v>
      </c>
      <c r="F39" s="114">
        <v>1354</v>
      </c>
      <c r="G39" s="114">
        <v>1335</v>
      </c>
      <c r="H39" s="114">
        <v>1316</v>
      </c>
      <c r="I39" s="140">
        <v>1356</v>
      </c>
      <c r="J39" s="115">
        <v>-147</v>
      </c>
      <c r="K39" s="116">
        <v>-10.840707964601769</v>
      </c>
    </row>
    <row r="40" spans="1:11" ht="14.1" customHeight="1" x14ac:dyDescent="0.2">
      <c r="A40" s="306" t="s">
        <v>259</v>
      </c>
      <c r="B40" s="307" t="s">
        <v>260</v>
      </c>
      <c r="C40" s="308"/>
      <c r="D40" s="113">
        <v>10.343903528360876</v>
      </c>
      <c r="E40" s="115">
        <v>1158</v>
      </c>
      <c r="F40" s="114">
        <v>1311</v>
      </c>
      <c r="G40" s="114">
        <v>1293</v>
      </c>
      <c r="H40" s="114">
        <v>1276</v>
      </c>
      <c r="I40" s="140">
        <v>1312</v>
      </c>
      <c r="J40" s="115">
        <v>-154</v>
      </c>
      <c r="K40" s="116">
        <v>-11.737804878048781</v>
      </c>
    </row>
    <row r="41" spans="1:11" ht="14.1" customHeight="1" x14ac:dyDescent="0.2">
      <c r="A41" s="306"/>
      <c r="B41" s="307" t="s">
        <v>261</v>
      </c>
      <c r="C41" s="308"/>
      <c r="D41" s="113">
        <v>4.0911121036176867</v>
      </c>
      <c r="E41" s="115">
        <v>458</v>
      </c>
      <c r="F41" s="114">
        <v>479</v>
      </c>
      <c r="G41" s="114">
        <v>487</v>
      </c>
      <c r="H41" s="114">
        <v>469</v>
      </c>
      <c r="I41" s="140">
        <v>487</v>
      </c>
      <c r="J41" s="115">
        <v>-29</v>
      </c>
      <c r="K41" s="116">
        <v>-5.9548254620123204</v>
      </c>
    </row>
    <row r="42" spans="1:11" ht="14.1" customHeight="1" x14ac:dyDescent="0.2">
      <c r="A42" s="306">
        <v>52</v>
      </c>
      <c r="B42" s="307" t="s">
        <v>262</v>
      </c>
      <c r="C42" s="308"/>
      <c r="D42" s="113">
        <v>6.7708798570790529</v>
      </c>
      <c r="E42" s="115">
        <v>758</v>
      </c>
      <c r="F42" s="114">
        <v>741</v>
      </c>
      <c r="G42" s="114">
        <v>735</v>
      </c>
      <c r="H42" s="114">
        <v>738</v>
      </c>
      <c r="I42" s="140">
        <v>686</v>
      </c>
      <c r="J42" s="115">
        <v>72</v>
      </c>
      <c r="K42" s="116">
        <v>10.495626822157435</v>
      </c>
    </row>
    <row r="43" spans="1:11" ht="14.1" customHeight="1" x14ac:dyDescent="0.2">
      <c r="A43" s="306" t="s">
        <v>263</v>
      </c>
      <c r="B43" s="307" t="s">
        <v>264</v>
      </c>
      <c r="C43" s="308"/>
      <c r="D43" s="113">
        <v>6.4314426083072798</v>
      </c>
      <c r="E43" s="115">
        <v>720</v>
      </c>
      <c r="F43" s="114">
        <v>708</v>
      </c>
      <c r="G43" s="114">
        <v>704</v>
      </c>
      <c r="H43" s="114">
        <v>708</v>
      </c>
      <c r="I43" s="140">
        <v>658</v>
      </c>
      <c r="J43" s="115">
        <v>62</v>
      </c>
      <c r="K43" s="116">
        <v>9.4224924012158056</v>
      </c>
    </row>
    <row r="44" spans="1:11" ht="14.1" customHeight="1" x14ac:dyDescent="0.2">
      <c r="A44" s="306">
        <v>53</v>
      </c>
      <c r="B44" s="307" t="s">
        <v>265</v>
      </c>
      <c r="C44" s="308"/>
      <c r="D44" s="113">
        <v>1.4292094685127288</v>
      </c>
      <c r="E44" s="115">
        <v>160</v>
      </c>
      <c r="F44" s="114">
        <v>180</v>
      </c>
      <c r="G44" s="114">
        <v>178</v>
      </c>
      <c r="H44" s="114">
        <v>190</v>
      </c>
      <c r="I44" s="140">
        <v>185</v>
      </c>
      <c r="J44" s="115">
        <v>-25</v>
      </c>
      <c r="K44" s="116">
        <v>-13.513513513513514</v>
      </c>
    </row>
    <row r="45" spans="1:11" ht="14.1" customHeight="1" x14ac:dyDescent="0.2">
      <c r="A45" s="306" t="s">
        <v>266</v>
      </c>
      <c r="B45" s="307" t="s">
        <v>267</v>
      </c>
      <c r="C45" s="308"/>
      <c r="D45" s="113">
        <v>1.3220187583742742</v>
      </c>
      <c r="E45" s="115">
        <v>148</v>
      </c>
      <c r="F45" s="114">
        <v>164</v>
      </c>
      <c r="G45" s="114">
        <v>164</v>
      </c>
      <c r="H45" s="114">
        <v>173</v>
      </c>
      <c r="I45" s="140">
        <v>168</v>
      </c>
      <c r="J45" s="115">
        <v>-20</v>
      </c>
      <c r="K45" s="116">
        <v>-11.904761904761905</v>
      </c>
    </row>
    <row r="46" spans="1:11" ht="14.1" customHeight="1" x14ac:dyDescent="0.2">
      <c r="A46" s="306">
        <v>54</v>
      </c>
      <c r="B46" s="307" t="s">
        <v>268</v>
      </c>
      <c r="C46" s="308"/>
      <c r="D46" s="113">
        <v>12.130415364001786</v>
      </c>
      <c r="E46" s="115">
        <v>1358</v>
      </c>
      <c r="F46" s="114">
        <v>1412</v>
      </c>
      <c r="G46" s="114">
        <v>1423</v>
      </c>
      <c r="H46" s="114">
        <v>1405</v>
      </c>
      <c r="I46" s="140">
        <v>1401</v>
      </c>
      <c r="J46" s="115">
        <v>-43</v>
      </c>
      <c r="K46" s="116">
        <v>-3.0692362598144181</v>
      </c>
    </row>
    <row r="47" spans="1:11" ht="14.1" customHeight="1" x14ac:dyDescent="0.2">
      <c r="A47" s="306">
        <v>61</v>
      </c>
      <c r="B47" s="307" t="s">
        <v>269</v>
      </c>
      <c r="C47" s="308"/>
      <c r="D47" s="113">
        <v>0.76820008932559181</v>
      </c>
      <c r="E47" s="115">
        <v>86</v>
      </c>
      <c r="F47" s="114">
        <v>90</v>
      </c>
      <c r="G47" s="114">
        <v>88</v>
      </c>
      <c r="H47" s="114">
        <v>74</v>
      </c>
      <c r="I47" s="140">
        <v>75</v>
      </c>
      <c r="J47" s="115">
        <v>11</v>
      </c>
      <c r="K47" s="116">
        <v>14.666666666666666</v>
      </c>
    </row>
    <row r="48" spans="1:11" ht="14.1" customHeight="1" x14ac:dyDescent="0.2">
      <c r="A48" s="306">
        <v>62</v>
      </c>
      <c r="B48" s="307" t="s">
        <v>270</v>
      </c>
      <c r="C48" s="308"/>
      <c r="D48" s="113">
        <v>10.424296560964716</v>
      </c>
      <c r="E48" s="115">
        <v>1167</v>
      </c>
      <c r="F48" s="114">
        <v>1221</v>
      </c>
      <c r="G48" s="114">
        <v>1213</v>
      </c>
      <c r="H48" s="114">
        <v>1202</v>
      </c>
      <c r="I48" s="140">
        <v>1152</v>
      </c>
      <c r="J48" s="115">
        <v>15</v>
      </c>
      <c r="K48" s="116">
        <v>1.3020833333333333</v>
      </c>
    </row>
    <row r="49" spans="1:11" ht="14.1" customHeight="1" x14ac:dyDescent="0.2">
      <c r="A49" s="306">
        <v>63</v>
      </c>
      <c r="B49" s="307" t="s">
        <v>271</v>
      </c>
      <c r="C49" s="308"/>
      <c r="D49" s="113">
        <v>8.1911567664135774</v>
      </c>
      <c r="E49" s="115">
        <v>917</v>
      </c>
      <c r="F49" s="114">
        <v>1153</v>
      </c>
      <c r="G49" s="114">
        <v>1157</v>
      </c>
      <c r="H49" s="114">
        <v>1175</v>
      </c>
      <c r="I49" s="140">
        <v>1067</v>
      </c>
      <c r="J49" s="115">
        <v>-150</v>
      </c>
      <c r="K49" s="116">
        <v>-14.058106841611997</v>
      </c>
    </row>
    <row r="50" spans="1:11" ht="14.1" customHeight="1" x14ac:dyDescent="0.2">
      <c r="A50" s="306" t="s">
        <v>272</v>
      </c>
      <c r="B50" s="307" t="s">
        <v>273</v>
      </c>
      <c r="C50" s="308"/>
      <c r="D50" s="113">
        <v>0.75033497096918267</v>
      </c>
      <c r="E50" s="115">
        <v>84</v>
      </c>
      <c r="F50" s="114">
        <v>122</v>
      </c>
      <c r="G50" s="114">
        <v>116</v>
      </c>
      <c r="H50" s="114">
        <v>127</v>
      </c>
      <c r="I50" s="140">
        <v>126</v>
      </c>
      <c r="J50" s="115">
        <v>-42</v>
      </c>
      <c r="K50" s="116">
        <v>-33.333333333333336</v>
      </c>
    </row>
    <row r="51" spans="1:11" ht="14.1" customHeight="1" x14ac:dyDescent="0.2">
      <c r="A51" s="306" t="s">
        <v>274</v>
      </c>
      <c r="B51" s="307" t="s">
        <v>275</v>
      </c>
      <c r="C51" s="308"/>
      <c r="D51" s="113">
        <v>7.0299240732469856</v>
      </c>
      <c r="E51" s="115">
        <v>787</v>
      </c>
      <c r="F51" s="114">
        <v>967</v>
      </c>
      <c r="G51" s="114">
        <v>976</v>
      </c>
      <c r="H51" s="114">
        <v>988</v>
      </c>
      <c r="I51" s="140">
        <v>885</v>
      </c>
      <c r="J51" s="115">
        <v>-98</v>
      </c>
      <c r="K51" s="116">
        <v>-11.073446327683616</v>
      </c>
    </row>
    <row r="52" spans="1:11" ht="14.1" customHeight="1" x14ac:dyDescent="0.2">
      <c r="A52" s="306">
        <v>71</v>
      </c>
      <c r="B52" s="307" t="s">
        <v>276</v>
      </c>
      <c r="C52" s="308"/>
      <c r="D52" s="113">
        <v>14.649397052255472</v>
      </c>
      <c r="E52" s="115">
        <v>1640</v>
      </c>
      <c r="F52" s="114">
        <v>1701</v>
      </c>
      <c r="G52" s="114">
        <v>1703</v>
      </c>
      <c r="H52" s="114">
        <v>1705</v>
      </c>
      <c r="I52" s="140">
        <v>1685</v>
      </c>
      <c r="J52" s="115">
        <v>-45</v>
      </c>
      <c r="K52" s="116">
        <v>-2.6706231454005933</v>
      </c>
    </row>
    <row r="53" spans="1:11" ht="14.1" customHeight="1" x14ac:dyDescent="0.2">
      <c r="A53" s="306" t="s">
        <v>277</v>
      </c>
      <c r="B53" s="307" t="s">
        <v>278</v>
      </c>
      <c r="C53" s="308"/>
      <c r="D53" s="113">
        <v>1.6435908887896382</v>
      </c>
      <c r="E53" s="115">
        <v>184</v>
      </c>
      <c r="F53" s="114">
        <v>193</v>
      </c>
      <c r="G53" s="114">
        <v>196</v>
      </c>
      <c r="H53" s="114">
        <v>188</v>
      </c>
      <c r="I53" s="140">
        <v>184</v>
      </c>
      <c r="J53" s="115">
        <v>0</v>
      </c>
      <c r="K53" s="116">
        <v>0</v>
      </c>
    </row>
    <row r="54" spans="1:11" ht="14.1" customHeight="1" x14ac:dyDescent="0.2">
      <c r="A54" s="306" t="s">
        <v>279</v>
      </c>
      <c r="B54" s="307" t="s">
        <v>280</v>
      </c>
      <c r="C54" s="308"/>
      <c r="D54" s="113">
        <v>11.978561857972309</v>
      </c>
      <c r="E54" s="115">
        <v>1341</v>
      </c>
      <c r="F54" s="114">
        <v>1397</v>
      </c>
      <c r="G54" s="114">
        <v>1401</v>
      </c>
      <c r="H54" s="114">
        <v>1411</v>
      </c>
      <c r="I54" s="140">
        <v>1391</v>
      </c>
      <c r="J54" s="115">
        <v>-50</v>
      </c>
      <c r="K54" s="116">
        <v>-3.5945363048166787</v>
      </c>
    </row>
    <row r="55" spans="1:11" ht="14.1" customHeight="1" x14ac:dyDescent="0.2">
      <c r="A55" s="306">
        <v>72</v>
      </c>
      <c r="B55" s="307" t="s">
        <v>281</v>
      </c>
      <c r="C55" s="308"/>
      <c r="D55" s="113">
        <v>1.4649397052255471</v>
      </c>
      <c r="E55" s="115">
        <v>164</v>
      </c>
      <c r="F55" s="114">
        <v>172</v>
      </c>
      <c r="G55" s="114">
        <v>169</v>
      </c>
      <c r="H55" s="114">
        <v>176</v>
      </c>
      <c r="I55" s="140">
        <v>166</v>
      </c>
      <c r="J55" s="115">
        <v>-2</v>
      </c>
      <c r="K55" s="116">
        <v>-1.2048192771084338</v>
      </c>
    </row>
    <row r="56" spans="1:11" ht="14.1" customHeight="1" x14ac:dyDescent="0.2">
      <c r="A56" s="306" t="s">
        <v>282</v>
      </c>
      <c r="B56" s="307" t="s">
        <v>283</v>
      </c>
      <c r="C56" s="308"/>
      <c r="D56" s="113">
        <v>0.15185350602947745</v>
      </c>
      <c r="E56" s="115">
        <v>17</v>
      </c>
      <c r="F56" s="114">
        <v>19</v>
      </c>
      <c r="G56" s="114">
        <v>18</v>
      </c>
      <c r="H56" s="114">
        <v>19</v>
      </c>
      <c r="I56" s="140">
        <v>16</v>
      </c>
      <c r="J56" s="115">
        <v>1</v>
      </c>
      <c r="K56" s="116">
        <v>6.25</v>
      </c>
    </row>
    <row r="57" spans="1:11" ht="14.1" customHeight="1" x14ac:dyDescent="0.2">
      <c r="A57" s="306" t="s">
        <v>284</v>
      </c>
      <c r="B57" s="307" t="s">
        <v>285</v>
      </c>
      <c r="C57" s="308"/>
      <c r="D57" s="113">
        <v>1.1255024564537741</v>
      </c>
      <c r="E57" s="115">
        <v>126</v>
      </c>
      <c r="F57" s="114">
        <v>129</v>
      </c>
      <c r="G57" s="114">
        <v>125</v>
      </c>
      <c r="H57" s="114">
        <v>129</v>
      </c>
      <c r="I57" s="140">
        <v>128</v>
      </c>
      <c r="J57" s="115">
        <v>-2</v>
      </c>
      <c r="K57" s="116">
        <v>-1.5625</v>
      </c>
    </row>
    <row r="58" spans="1:11" ht="14.1" customHeight="1" x14ac:dyDescent="0.2">
      <c r="A58" s="306">
        <v>73</v>
      </c>
      <c r="B58" s="307" t="s">
        <v>286</v>
      </c>
      <c r="C58" s="308"/>
      <c r="D58" s="113">
        <v>0.78606520768200094</v>
      </c>
      <c r="E58" s="115">
        <v>88</v>
      </c>
      <c r="F58" s="114">
        <v>87</v>
      </c>
      <c r="G58" s="114">
        <v>101</v>
      </c>
      <c r="H58" s="114">
        <v>95</v>
      </c>
      <c r="I58" s="140">
        <v>89</v>
      </c>
      <c r="J58" s="115">
        <v>-1</v>
      </c>
      <c r="K58" s="116">
        <v>-1.1235955056179776</v>
      </c>
    </row>
    <row r="59" spans="1:11" ht="14.1" customHeight="1" x14ac:dyDescent="0.2">
      <c r="A59" s="306" t="s">
        <v>287</v>
      </c>
      <c r="B59" s="307" t="s">
        <v>288</v>
      </c>
      <c r="C59" s="308"/>
      <c r="D59" s="113">
        <v>0.57168378740509151</v>
      </c>
      <c r="E59" s="115">
        <v>64</v>
      </c>
      <c r="F59" s="114">
        <v>65</v>
      </c>
      <c r="G59" s="114">
        <v>79</v>
      </c>
      <c r="H59" s="114">
        <v>71</v>
      </c>
      <c r="I59" s="140">
        <v>65</v>
      </c>
      <c r="J59" s="115">
        <v>-1</v>
      </c>
      <c r="K59" s="116">
        <v>-1.5384615384615385</v>
      </c>
    </row>
    <row r="60" spans="1:11" ht="14.1" customHeight="1" x14ac:dyDescent="0.2">
      <c r="A60" s="306">
        <v>81</v>
      </c>
      <c r="B60" s="307" t="s">
        <v>289</v>
      </c>
      <c r="C60" s="308"/>
      <c r="D60" s="113">
        <v>2.6976328718177758</v>
      </c>
      <c r="E60" s="115">
        <v>302</v>
      </c>
      <c r="F60" s="114">
        <v>325</v>
      </c>
      <c r="G60" s="114">
        <v>334</v>
      </c>
      <c r="H60" s="114">
        <v>344</v>
      </c>
      <c r="I60" s="140">
        <v>343</v>
      </c>
      <c r="J60" s="115">
        <v>-41</v>
      </c>
      <c r="K60" s="116">
        <v>-11.9533527696793</v>
      </c>
    </row>
    <row r="61" spans="1:11" ht="14.1" customHeight="1" x14ac:dyDescent="0.2">
      <c r="A61" s="306" t="s">
        <v>290</v>
      </c>
      <c r="B61" s="307" t="s">
        <v>291</v>
      </c>
      <c r="C61" s="308"/>
      <c r="D61" s="113">
        <v>0.75926753014738724</v>
      </c>
      <c r="E61" s="115">
        <v>85</v>
      </c>
      <c r="F61" s="114">
        <v>91</v>
      </c>
      <c r="G61" s="114">
        <v>94</v>
      </c>
      <c r="H61" s="114">
        <v>95</v>
      </c>
      <c r="I61" s="140">
        <v>94</v>
      </c>
      <c r="J61" s="115">
        <v>-9</v>
      </c>
      <c r="K61" s="116">
        <v>-9.5744680851063837</v>
      </c>
    </row>
    <row r="62" spans="1:11" ht="14.1" customHeight="1" x14ac:dyDescent="0.2">
      <c r="A62" s="306" t="s">
        <v>292</v>
      </c>
      <c r="B62" s="307" t="s">
        <v>293</v>
      </c>
      <c r="C62" s="308"/>
      <c r="D62" s="113">
        <v>0.89325591782045555</v>
      </c>
      <c r="E62" s="115">
        <v>100</v>
      </c>
      <c r="F62" s="114">
        <v>113</v>
      </c>
      <c r="G62" s="114">
        <v>115</v>
      </c>
      <c r="H62" s="114">
        <v>114</v>
      </c>
      <c r="I62" s="140">
        <v>110</v>
      </c>
      <c r="J62" s="115">
        <v>-10</v>
      </c>
      <c r="K62" s="116">
        <v>-9.0909090909090917</v>
      </c>
    </row>
    <row r="63" spans="1:11" ht="14.1" customHeight="1" x14ac:dyDescent="0.2">
      <c r="A63" s="306"/>
      <c r="B63" s="307" t="s">
        <v>294</v>
      </c>
      <c r="C63" s="308"/>
      <c r="D63" s="113">
        <v>0.69673961589995537</v>
      </c>
      <c r="E63" s="115">
        <v>78</v>
      </c>
      <c r="F63" s="114">
        <v>89</v>
      </c>
      <c r="G63" s="114">
        <v>90</v>
      </c>
      <c r="H63" s="114">
        <v>90</v>
      </c>
      <c r="I63" s="140">
        <v>87</v>
      </c>
      <c r="J63" s="115">
        <v>-9</v>
      </c>
      <c r="K63" s="116">
        <v>-10.344827586206897</v>
      </c>
    </row>
    <row r="64" spans="1:11" ht="14.1" customHeight="1" x14ac:dyDescent="0.2">
      <c r="A64" s="306" t="s">
        <v>295</v>
      </c>
      <c r="B64" s="307" t="s">
        <v>296</v>
      </c>
      <c r="C64" s="308"/>
      <c r="D64" s="113">
        <v>6.2527914247431884E-2</v>
      </c>
      <c r="E64" s="115">
        <v>7</v>
      </c>
      <c r="F64" s="114">
        <v>7</v>
      </c>
      <c r="G64" s="114">
        <v>6</v>
      </c>
      <c r="H64" s="114">
        <v>6</v>
      </c>
      <c r="I64" s="140">
        <v>8</v>
      </c>
      <c r="J64" s="115">
        <v>-1</v>
      </c>
      <c r="K64" s="116">
        <v>-12.5</v>
      </c>
    </row>
    <row r="65" spans="1:11" ht="14.1" customHeight="1" x14ac:dyDescent="0.2">
      <c r="A65" s="306" t="s">
        <v>297</v>
      </c>
      <c r="B65" s="307" t="s">
        <v>298</v>
      </c>
      <c r="C65" s="308"/>
      <c r="D65" s="113">
        <v>0.65207682000893252</v>
      </c>
      <c r="E65" s="115">
        <v>73</v>
      </c>
      <c r="F65" s="114">
        <v>75</v>
      </c>
      <c r="G65" s="114">
        <v>81</v>
      </c>
      <c r="H65" s="114">
        <v>89</v>
      </c>
      <c r="I65" s="140">
        <v>86</v>
      </c>
      <c r="J65" s="115">
        <v>-13</v>
      </c>
      <c r="K65" s="116">
        <v>-15.116279069767442</v>
      </c>
    </row>
    <row r="66" spans="1:11" ht="14.1" customHeight="1" x14ac:dyDescent="0.2">
      <c r="A66" s="306">
        <v>82</v>
      </c>
      <c r="B66" s="307" t="s">
        <v>299</v>
      </c>
      <c r="C66" s="308"/>
      <c r="D66" s="113">
        <v>1.8311746315319339</v>
      </c>
      <c r="E66" s="115">
        <v>205</v>
      </c>
      <c r="F66" s="114">
        <v>219</v>
      </c>
      <c r="G66" s="114">
        <v>205</v>
      </c>
      <c r="H66" s="114">
        <v>207</v>
      </c>
      <c r="I66" s="140">
        <v>195</v>
      </c>
      <c r="J66" s="115">
        <v>10</v>
      </c>
      <c r="K66" s="116">
        <v>5.1282051282051286</v>
      </c>
    </row>
    <row r="67" spans="1:11" ht="14.1" customHeight="1" x14ac:dyDescent="0.2">
      <c r="A67" s="306" t="s">
        <v>300</v>
      </c>
      <c r="B67" s="307" t="s">
        <v>301</v>
      </c>
      <c r="C67" s="308"/>
      <c r="D67" s="113">
        <v>0.83072800357302368</v>
      </c>
      <c r="E67" s="115">
        <v>93</v>
      </c>
      <c r="F67" s="114">
        <v>97</v>
      </c>
      <c r="G67" s="114">
        <v>89</v>
      </c>
      <c r="H67" s="114">
        <v>92</v>
      </c>
      <c r="I67" s="140">
        <v>82</v>
      </c>
      <c r="J67" s="115">
        <v>11</v>
      </c>
      <c r="K67" s="116">
        <v>13.414634146341463</v>
      </c>
    </row>
    <row r="68" spans="1:11" ht="14.1" customHeight="1" x14ac:dyDescent="0.2">
      <c r="A68" s="306" t="s">
        <v>302</v>
      </c>
      <c r="B68" s="307" t="s">
        <v>303</v>
      </c>
      <c r="C68" s="308"/>
      <c r="D68" s="113">
        <v>0.47342563644484142</v>
      </c>
      <c r="E68" s="115">
        <v>53</v>
      </c>
      <c r="F68" s="114">
        <v>61</v>
      </c>
      <c r="G68" s="114">
        <v>59</v>
      </c>
      <c r="H68" s="114">
        <v>57</v>
      </c>
      <c r="I68" s="140">
        <v>55</v>
      </c>
      <c r="J68" s="115">
        <v>-2</v>
      </c>
      <c r="K68" s="116">
        <v>-3.6363636363636362</v>
      </c>
    </row>
    <row r="69" spans="1:11" ht="14.1" customHeight="1" x14ac:dyDescent="0.2">
      <c r="A69" s="306">
        <v>83</v>
      </c>
      <c r="B69" s="307" t="s">
        <v>304</v>
      </c>
      <c r="C69" s="308"/>
      <c r="D69" s="113">
        <v>1.768646717284502</v>
      </c>
      <c r="E69" s="115">
        <v>198</v>
      </c>
      <c r="F69" s="114">
        <v>210</v>
      </c>
      <c r="G69" s="114">
        <v>204</v>
      </c>
      <c r="H69" s="114">
        <v>224</v>
      </c>
      <c r="I69" s="140">
        <v>215</v>
      </c>
      <c r="J69" s="115">
        <v>-17</v>
      </c>
      <c r="K69" s="116">
        <v>-7.9069767441860463</v>
      </c>
    </row>
    <row r="70" spans="1:11" ht="14.1" customHeight="1" x14ac:dyDescent="0.2">
      <c r="A70" s="306" t="s">
        <v>305</v>
      </c>
      <c r="B70" s="307" t="s">
        <v>306</v>
      </c>
      <c r="C70" s="308"/>
      <c r="D70" s="113">
        <v>0.73246985261277353</v>
      </c>
      <c r="E70" s="115">
        <v>82</v>
      </c>
      <c r="F70" s="114">
        <v>86</v>
      </c>
      <c r="G70" s="114">
        <v>85</v>
      </c>
      <c r="H70" s="114">
        <v>103</v>
      </c>
      <c r="I70" s="140">
        <v>103</v>
      </c>
      <c r="J70" s="115">
        <v>-21</v>
      </c>
      <c r="K70" s="116">
        <v>-20.388349514563107</v>
      </c>
    </row>
    <row r="71" spans="1:11" ht="14.1" customHeight="1" x14ac:dyDescent="0.2">
      <c r="A71" s="306"/>
      <c r="B71" s="307" t="s">
        <v>307</v>
      </c>
      <c r="C71" s="308"/>
      <c r="D71" s="113">
        <v>0.41983028137561412</v>
      </c>
      <c r="E71" s="115">
        <v>47</v>
      </c>
      <c r="F71" s="114">
        <v>53</v>
      </c>
      <c r="G71" s="114">
        <v>50</v>
      </c>
      <c r="H71" s="114">
        <v>62</v>
      </c>
      <c r="I71" s="140">
        <v>59</v>
      </c>
      <c r="J71" s="115">
        <v>-12</v>
      </c>
      <c r="K71" s="116">
        <v>-20.338983050847457</v>
      </c>
    </row>
    <row r="72" spans="1:11" ht="14.1" customHeight="1" x14ac:dyDescent="0.2">
      <c r="A72" s="306">
        <v>84</v>
      </c>
      <c r="B72" s="307" t="s">
        <v>308</v>
      </c>
      <c r="C72" s="308"/>
      <c r="D72" s="113">
        <v>0.89325591782045555</v>
      </c>
      <c r="E72" s="115">
        <v>100</v>
      </c>
      <c r="F72" s="114">
        <v>94</v>
      </c>
      <c r="G72" s="114">
        <v>87</v>
      </c>
      <c r="H72" s="114">
        <v>86</v>
      </c>
      <c r="I72" s="140">
        <v>81</v>
      </c>
      <c r="J72" s="115">
        <v>19</v>
      </c>
      <c r="K72" s="116">
        <v>23.456790123456791</v>
      </c>
    </row>
    <row r="73" spans="1:11" ht="14.1" customHeight="1" x14ac:dyDescent="0.2">
      <c r="A73" s="306" t="s">
        <v>309</v>
      </c>
      <c r="B73" s="307" t="s">
        <v>310</v>
      </c>
      <c r="C73" s="308"/>
      <c r="D73" s="113">
        <v>9.8258150960250118E-2</v>
      </c>
      <c r="E73" s="115">
        <v>11</v>
      </c>
      <c r="F73" s="114">
        <v>10</v>
      </c>
      <c r="G73" s="114">
        <v>10</v>
      </c>
      <c r="H73" s="114">
        <v>10</v>
      </c>
      <c r="I73" s="140">
        <v>11</v>
      </c>
      <c r="J73" s="115">
        <v>0</v>
      </c>
      <c r="K73" s="116">
        <v>0</v>
      </c>
    </row>
    <row r="74" spans="1:11" ht="14.1" customHeight="1" x14ac:dyDescent="0.2">
      <c r="A74" s="306" t="s">
        <v>311</v>
      </c>
      <c r="B74" s="307" t="s">
        <v>312</v>
      </c>
      <c r="C74" s="308"/>
      <c r="D74" s="113">
        <v>9.8258150960250118E-2</v>
      </c>
      <c r="E74" s="115">
        <v>11</v>
      </c>
      <c r="F74" s="114">
        <v>11</v>
      </c>
      <c r="G74" s="114">
        <v>9</v>
      </c>
      <c r="H74" s="114">
        <v>10</v>
      </c>
      <c r="I74" s="140">
        <v>8</v>
      </c>
      <c r="J74" s="115">
        <v>3</v>
      </c>
      <c r="K74" s="116">
        <v>37.5</v>
      </c>
    </row>
    <row r="75" spans="1:11" ht="14.1" customHeight="1" x14ac:dyDescent="0.2">
      <c r="A75" s="306" t="s">
        <v>313</v>
      </c>
      <c r="B75" s="307" t="s">
        <v>314</v>
      </c>
      <c r="C75" s="308"/>
      <c r="D75" s="113" t="s">
        <v>514</v>
      </c>
      <c r="E75" s="115" t="s">
        <v>514</v>
      </c>
      <c r="F75" s="114" t="s">
        <v>514</v>
      </c>
      <c r="G75" s="114">
        <v>0</v>
      </c>
      <c r="H75" s="114">
        <v>0</v>
      </c>
      <c r="I75" s="140">
        <v>0</v>
      </c>
      <c r="J75" s="115" t="s">
        <v>514</v>
      </c>
      <c r="K75" s="116" t="s">
        <v>514</v>
      </c>
    </row>
    <row r="76" spans="1:11" ht="14.1" customHeight="1" x14ac:dyDescent="0.2">
      <c r="A76" s="306">
        <v>91</v>
      </c>
      <c r="B76" s="307" t="s">
        <v>315</v>
      </c>
      <c r="C76" s="308"/>
      <c r="D76" s="113">
        <v>7.1460473425636439E-2</v>
      </c>
      <c r="E76" s="115">
        <v>8</v>
      </c>
      <c r="F76" s="114">
        <v>4</v>
      </c>
      <c r="G76" s="114" t="s">
        <v>514</v>
      </c>
      <c r="H76" s="114" t="s">
        <v>514</v>
      </c>
      <c r="I76" s="140" t="s">
        <v>514</v>
      </c>
      <c r="J76" s="115" t="s">
        <v>514</v>
      </c>
      <c r="K76" s="116" t="s">
        <v>514</v>
      </c>
    </row>
    <row r="77" spans="1:11" ht="14.1" customHeight="1" x14ac:dyDescent="0.2">
      <c r="A77" s="306">
        <v>92</v>
      </c>
      <c r="B77" s="307" t="s">
        <v>316</v>
      </c>
      <c r="C77" s="308"/>
      <c r="D77" s="113">
        <v>8.0393032603840994E-2</v>
      </c>
      <c r="E77" s="115">
        <v>9</v>
      </c>
      <c r="F77" s="114">
        <v>10</v>
      </c>
      <c r="G77" s="114">
        <v>12</v>
      </c>
      <c r="H77" s="114">
        <v>12</v>
      </c>
      <c r="I77" s="140">
        <v>12</v>
      </c>
      <c r="J77" s="115">
        <v>-3</v>
      </c>
      <c r="K77" s="116">
        <v>-25</v>
      </c>
    </row>
    <row r="78" spans="1:11" ht="14.1" customHeight="1" x14ac:dyDescent="0.2">
      <c r="A78" s="306">
        <v>93</v>
      </c>
      <c r="B78" s="307" t="s">
        <v>317</v>
      </c>
      <c r="C78" s="308"/>
      <c r="D78" s="113">
        <v>4.4662795891022775E-2</v>
      </c>
      <c r="E78" s="115">
        <v>5</v>
      </c>
      <c r="F78" s="114">
        <v>6</v>
      </c>
      <c r="G78" s="114">
        <v>7</v>
      </c>
      <c r="H78" s="114">
        <v>9</v>
      </c>
      <c r="I78" s="140">
        <v>7</v>
      </c>
      <c r="J78" s="115">
        <v>-2</v>
      </c>
      <c r="K78" s="116">
        <v>-28.571428571428573</v>
      </c>
    </row>
    <row r="79" spans="1:11" ht="14.1" customHeight="1" x14ac:dyDescent="0.2">
      <c r="A79" s="306">
        <v>94</v>
      </c>
      <c r="B79" s="307" t="s">
        <v>318</v>
      </c>
      <c r="C79" s="308"/>
      <c r="D79" s="113">
        <v>0.21438142027690935</v>
      </c>
      <c r="E79" s="115">
        <v>24</v>
      </c>
      <c r="F79" s="114">
        <v>44</v>
      </c>
      <c r="G79" s="114">
        <v>46</v>
      </c>
      <c r="H79" s="114">
        <v>44</v>
      </c>
      <c r="I79" s="140">
        <v>48</v>
      </c>
      <c r="J79" s="115">
        <v>-24</v>
      </c>
      <c r="K79" s="116">
        <v>-50</v>
      </c>
    </row>
    <row r="80" spans="1:11" ht="14.1" customHeight="1" x14ac:dyDescent="0.2">
      <c r="A80" s="306" t="s">
        <v>319</v>
      </c>
      <c r="B80" s="307" t="s">
        <v>320</v>
      </c>
      <c r="C80" s="308"/>
      <c r="D80" s="113" t="s">
        <v>514</v>
      </c>
      <c r="E80" s="115" t="s">
        <v>514</v>
      </c>
      <c r="F80" s="114">
        <v>3</v>
      </c>
      <c r="G80" s="114" t="s">
        <v>514</v>
      </c>
      <c r="H80" s="114" t="s">
        <v>514</v>
      </c>
      <c r="I80" s="140" t="s">
        <v>514</v>
      </c>
      <c r="J80" s="115" t="s">
        <v>514</v>
      </c>
      <c r="K80" s="116" t="s">
        <v>514</v>
      </c>
    </row>
    <row r="81" spans="1:11" ht="14.1" customHeight="1" x14ac:dyDescent="0.2">
      <c r="A81" s="310" t="s">
        <v>321</v>
      </c>
      <c r="B81" s="311" t="s">
        <v>334</v>
      </c>
      <c r="C81" s="312"/>
      <c r="D81" s="125">
        <v>2.3224653863331843</v>
      </c>
      <c r="E81" s="143">
        <v>260</v>
      </c>
      <c r="F81" s="144">
        <v>278</v>
      </c>
      <c r="G81" s="144">
        <v>272</v>
      </c>
      <c r="H81" s="144">
        <v>279</v>
      </c>
      <c r="I81" s="145">
        <v>263</v>
      </c>
      <c r="J81" s="143">
        <v>-3</v>
      </c>
      <c r="K81" s="146">
        <v>-1.1406844106463878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6303</v>
      </c>
      <c r="G12" s="536">
        <v>4614</v>
      </c>
      <c r="H12" s="536">
        <v>8042</v>
      </c>
      <c r="I12" s="536">
        <v>5653</v>
      </c>
      <c r="J12" s="537">
        <v>6741</v>
      </c>
      <c r="K12" s="538">
        <v>-438</v>
      </c>
      <c r="L12" s="349">
        <v>-6.4975522919448157</v>
      </c>
    </row>
    <row r="13" spans="1:17" s="110" customFormat="1" ht="15" customHeight="1" x14ac:dyDescent="0.2">
      <c r="A13" s="350" t="s">
        <v>345</v>
      </c>
      <c r="B13" s="351" t="s">
        <v>346</v>
      </c>
      <c r="C13" s="347"/>
      <c r="D13" s="347"/>
      <c r="E13" s="348"/>
      <c r="F13" s="536">
        <v>3569</v>
      </c>
      <c r="G13" s="536">
        <v>2504</v>
      </c>
      <c r="H13" s="536">
        <v>4538</v>
      </c>
      <c r="I13" s="536">
        <v>3257</v>
      </c>
      <c r="J13" s="537">
        <v>3844</v>
      </c>
      <c r="K13" s="538">
        <v>-275</v>
      </c>
      <c r="L13" s="349">
        <v>-7.1540062434963581</v>
      </c>
    </row>
    <row r="14" spans="1:17" s="110" customFormat="1" ht="22.5" customHeight="1" x14ac:dyDescent="0.2">
      <c r="A14" s="350"/>
      <c r="B14" s="351" t="s">
        <v>347</v>
      </c>
      <c r="C14" s="347"/>
      <c r="D14" s="347"/>
      <c r="E14" s="348"/>
      <c r="F14" s="536">
        <v>2734</v>
      </c>
      <c r="G14" s="536">
        <v>2110</v>
      </c>
      <c r="H14" s="536">
        <v>3504</v>
      </c>
      <c r="I14" s="536">
        <v>2396</v>
      </c>
      <c r="J14" s="537">
        <v>2897</v>
      </c>
      <c r="K14" s="538">
        <v>-163</v>
      </c>
      <c r="L14" s="349">
        <v>-5.626510182947877</v>
      </c>
    </row>
    <row r="15" spans="1:17" s="110" customFormat="1" ht="15" customHeight="1" x14ac:dyDescent="0.2">
      <c r="A15" s="350" t="s">
        <v>348</v>
      </c>
      <c r="B15" s="351" t="s">
        <v>108</v>
      </c>
      <c r="C15" s="347"/>
      <c r="D15" s="347"/>
      <c r="E15" s="348"/>
      <c r="F15" s="536">
        <v>1093</v>
      </c>
      <c r="G15" s="536">
        <v>899</v>
      </c>
      <c r="H15" s="536">
        <v>2912</v>
      </c>
      <c r="I15" s="536">
        <v>941</v>
      </c>
      <c r="J15" s="537">
        <v>1071</v>
      </c>
      <c r="K15" s="538">
        <v>22</v>
      </c>
      <c r="L15" s="349">
        <v>2.0541549953314657</v>
      </c>
    </row>
    <row r="16" spans="1:17" s="110" customFormat="1" ht="15" customHeight="1" x14ac:dyDescent="0.2">
      <c r="A16" s="350"/>
      <c r="B16" s="351" t="s">
        <v>109</v>
      </c>
      <c r="C16" s="347"/>
      <c r="D16" s="347"/>
      <c r="E16" s="348"/>
      <c r="F16" s="536">
        <v>4263</v>
      </c>
      <c r="G16" s="536">
        <v>3197</v>
      </c>
      <c r="H16" s="536">
        <v>4324</v>
      </c>
      <c r="I16" s="536">
        <v>3861</v>
      </c>
      <c r="J16" s="537">
        <v>4619</v>
      </c>
      <c r="K16" s="538">
        <v>-356</v>
      </c>
      <c r="L16" s="349">
        <v>-7.7072959515046549</v>
      </c>
    </row>
    <row r="17" spans="1:12" s="110" customFormat="1" ht="15" customHeight="1" x14ac:dyDescent="0.2">
      <c r="A17" s="350"/>
      <c r="B17" s="351" t="s">
        <v>110</v>
      </c>
      <c r="C17" s="347"/>
      <c r="D17" s="347"/>
      <c r="E17" s="348"/>
      <c r="F17" s="536">
        <v>877</v>
      </c>
      <c r="G17" s="536">
        <v>461</v>
      </c>
      <c r="H17" s="536">
        <v>742</v>
      </c>
      <c r="I17" s="536">
        <v>793</v>
      </c>
      <c r="J17" s="537">
        <v>989</v>
      </c>
      <c r="K17" s="538">
        <v>-112</v>
      </c>
      <c r="L17" s="349">
        <v>-11.324570273003033</v>
      </c>
    </row>
    <row r="18" spans="1:12" s="110" customFormat="1" ht="15" customHeight="1" x14ac:dyDescent="0.2">
      <c r="A18" s="350"/>
      <c r="B18" s="351" t="s">
        <v>111</v>
      </c>
      <c r="C18" s="347"/>
      <c r="D18" s="347"/>
      <c r="E18" s="348"/>
      <c r="F18" s="536">
        <v>70</v>
      </c>
      <c r="G18" s="536">
        <v>57</v>
      </c>
      <c r="H18" s="536">
        <v>64</v>
      </c>
      <c r="I18" s="536">
        <v>58</v>
      </c>
      <c r="J18" s="537">
        <v>62</v>
      </c>
      <c r="K18" s="538">
        <v>8</v>
      </c>
      <c r="L18" s="349">
        <v>12.903225806451612</v>
      </c>
    </row>
    <row r="19" spans="1:12" s="110" customFormat="1" ht="15" customHeight="1" x14ac:dyDescent="0.2">
      <c r="A19" s="118" t="s">
        <v>113</v>
      </c>
      <c r="B19" s="119" t="s">
        <v>181</v>
      </c>
      <c r="C19" s="347"/>
      <c r="D19" s="347"/>
      <c r="E19" s="348"/>
      <c r="F19" s="536">
        <v>4238</v>
      </c>
      <c r="G19" s="536">
        <v>3084</v>
      </c>
      <c r="H19" s="536">
        <v>6072</v>
      </c>
      <c r="I19" s="536">
        <v>3878</v>
      </c>
      <c r="J19" s="537">
        <v>4633</v>
      </c>
      <c r="K19" s="538">
        <v>-395</v>
      </c>
      <c r="L19" s="349">
        <v>-8.525793222533995</v>
      </c>
    </row>
    <row r="20" spans="1:12" s="110" customFormat="1" ht="15" customHeight="1" x14ac:dyDescent="0.2">
      <c r="A20" s="118"/>
      <c r="B20" s="119" t="s">
        <v>182</v>
      </c>
      <c r="C20" s="347"/>
      <c r="D20" s="347"/>
      <c r="E20" s="348"/>
      <c r="F20" s="536">
        <v>2065</v>
      </c>
      <c r="G20" s="536">
        <v>1530</v>
      </c>
      <c r="H20" s="536">
        <v>1970</v>
      </c>
      <c r="I20" s="536">
        <v>1775</v>
      </c>
      <c r="J20" s="537">
        <v>2108</v>
      </c>
      <c r="K20" s="538">
        <v>-43</v>
      </c>
      <c r="L20" s="349">
        <v>-2.0398481973434537</v>
      </c>
    </row>
    <row r="21" spans="1:12" s="110" customFormat="1" ht="15" customHeight="1" x14ac:dyDescent="0.2">
      <c r="A21" s="118" t="s">
        <v>113</v>
      </c>
      <c r="B21" s="119" t="s">
        <v>116</v>
      </c>
      <c r="C21" s="347"/>
      <c r="D21" s="347"/>
      <c r="E21" s="348"/>
      <c r="F21" s="536">
        <v>5258</v>
      </c>
      <c r="G21" s="536">
        <v>3543</v>
      </c>
      <c r="H21" s="536">
        <v>6334</v>
      </c>
      <c r="I21" s="536">
        <v>4527</v>
      </c>
      <c r="J21" s="537">
        <v>5718</v>
      </c>
      <c r="K21" s="538">
        <v>-460</v>
      </c>
      <c r="L21" s="349">
        <v>-8.0447708989157043</v>
      </c>
    </row>
    <row r="22" spans="1:12" s="110" customFormat="1" ht="15" customHeight="1" x14ac:dyDescent="0.2">
      <c r="A22" s="118"/>
      <c r="B22" s="119" t="s">
        <v>117</v>
      </c>
      <c r="C22" s="347"/>
      <c r="D22" s="347"/>
      <c r="E22" s="348"/>
      <c r="F22" s="536">
        <v>1044</v>
      </c>
      <c r="G22" s="536">
        <v>1071</v>
      </c>
      <c r="H22" s="536">
        <v>1704</v>
      </c>
      <c r="I22" s="536">
        <v>1124</v>
      </c>
      <c r="J22" s="537">
        <v>1023</v>
      </c>
      <c r="K22" s="538">
        <v>21</v>
      </c>
      <c r="L22" s="349">
        <v>2.0527859237536656</v>
      </c>
    </row>
    <row r="23" spans="1:12" s="110" customFormat="1" ht="15" customHeight="1" x14ac:dyDescent="0.2">
      <c r="A23" s="352" t="s">
        <v>348</v>
      </c>
      <c r="B23" s="353" t="s">
        <v>193</v>
      </c>
      <c r="C23" s="354"/>
      <c r="D23" s="354"/>
      <c r="E23" s="355"/>
      <c r="F23" s="539">
        <v>79</v>
      </c>
      <c r="G23" s="539">
        <v>139</v>
      </c>
      <c r="H23" s="539">
        <v>1395</v>
      </c>
      <c r="I23" s="539">
        <v>44</v>
      </c>
      <c r="J23" s="540">
        <v>87</v>
      </c>
      <c r="K23" s="541">
        <v>-8</v>
      </c>
      <c r="L23" s="356">
        <v>-9.1954022988505741</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30.4</v>
      </c>
      <c r="G25" s="542">
        <v>37.799999999999997</v>
      </c>
      <c r="H25" s="542">
        <v>39.4</v>
      </c>
      <c r="I25" s="542">
        <v>34.5</v>
      </c>
      <c r="J25" s="542">
        <v>31.9</v>
      </c>
      <c r="K25" s="543" t="s">
        <v>350</v>
      </c>
      <c r="L25" s="364">
        <v>-1.5</v>
      </c>
    </row>
    <row r="26" spans="1:12" s="110" customFormat="1" ht="15" customHeight="1" x14ac:dyDescent="0.2">
      <c r="A26" s="365" t="s">
        <v>105</v>
      </c>
      <c r="B26" s="366" t="s">
        <v>346</v>
      </c>
      <c r="C26" s="362"/>
      <c r="D26" s="362"/>
      <c r="E26" s="363"/>
      <c r="F26" s="542">
        <v>27.4</v>
      </c>
      <c r="G26" s="542">
        <v>37.4</v>
      </c>
      <c r="H26" s="542">
        <v>36.799999999999997</v>
      </c>
      <c r="I26" s="542">
        <v>32</v>
      </c>
      <c r="J26" s="544">
        <v>27.1</v>
      </c>
      <c r="K26" s="543" t="s">
        <v>350</v>
      </c>
      <c r="L26" s="364">
        <v>0.29999999999999716</v>
      </c>
    </row>
    <row r="27" spans="1:12" s="110" customFormat="1" ht="15" customHeight="1" x14ac:dyDescent="0.2">
      <c r="A27" s="365"/>
      <c r="B27" s="366" t="s">
        <v>347</v>
      </c>
      <c r="C27" s="362"/>
      <c r="D27" s="362"/>
      <c r="E27" s="363"/>
      <c r="F27" s="542">
        <v>34.4</v>
      </c>
      <c r="G27" s="542">
        <v>38.4</v>
      </c>
      <c r="H27" s="542">
        <v>42.5</v>
      </c>
      <c r="I27" s="542">
        <v>37.799999999999997</v>
      </c>
      <c r="J27" s="542">
        <v>38.299999999999997</v>
      </c>
      <c r="K27" s="543" t="s">
        <v>350</v>
      </c>
      <c r="L27" s="364">
        <v>-3.8999999999999986</v>
      </c>
    </row>
    <row r="28" spans="1:12" s="110" customFormat="1" ht="15" customHeight="1" x14ac:dyDescent="0.2">
      <c r="A28" s="365" t="s">
        <v>113</v>
      </c>
      <c r="B28" s="366" t="s">
        <v>108</v>
      </c>
      <c r="C28" s="362"/>
      <c r="D28" s="362"/>
      <c r="E28" s="363"/>
      <c r="F28" s="542">
        <v>42.5</v>
      </c>
      <c r="G28" s="542">
        <v>42.7</v>
      </c>
      <c r="H28" s="542">
        <v>50.8</v>
      </c>
      <c r="I28" s="542">
        <v>46.5</v>
      </c>
      <c r="J28" s="542">
        <v>42.9</v>
      </c>
      <c r="K28" s="543" t="s">
        <v>350</v>
      </c>
      <c r="L28" s="364">
        <v>-0.39999999999999858</v>
      </c>
    </row>
    <row r="29" spans="1:12" s="110" customFormat="1" ht="11.25" x14ac:dyDescent="0.2">
      <c r="A29" s="365"/>
      <c r="B29" s="366" t="s">
        <v>109</v>
      </c>
      <c r="C29" s="362"/>
      <c r="D29" s="362"/>
      <c r="E29" s="363"/>
      <c r="F29" s="542">
        <v>28.7</v>
      </c>
      <c r="G29" s="542">
        <v>37.1</v>
      </c>
      <c r="H29" s="542">
        <v>36.9</v>
      </c>
      <c r="I29" s="542">
        <v>31.3</v>
      </c>
      <c r="J29" s="544">
        <v>30.4</v>
      </c>
      <c r="K29" s="543" t="s">
        <v>350</v>
      </c>
      <c r="L29" s="364">
        <v>-1.6999999999999993</v>
      </c>
    </row>
    <row r="30" spans="1:12" s="110" customFormat="1" ht="15" customHeight="1" x14ac:dyDescent="0.2">
      <c r="A30" s="365"/>
      <c r="B30" s="366" t="s">
        <v>110</v>
      </c>
      <c r="C30" s="362"/>
      <c r="D30" s="362"/>
      <c r="E30" s="363"/>
      <c r="F30" s="542">
        <v>24.3</v>
      </c>
      <c r="G30" s="542">
        <v>32.200000000000003</v>
      </c>
      <c r="H30" s="542">
        <v>30.6</v>
      </c>
      <c r="I30" s="542">
        <v>34.9</v>
      </c>
      <c r="J30" s="542">
        <v>28.5</v>
      </c>
      <c r="K30" s="543" t="s">
        <v>350</v>
      </c>
      <c r="L30" s="364">
        <v>-4.1999999999999993</v>
      </c>
    </row>
    <row r="31" spans="1:12" s="110" customFormat="1" ht="15" customHeight="1" x14ac:dyDescent="0.2">
      <c r="A31" s="365"/>
      <c r="B31" s="366" t="s">
        <v>111</v>
      </c>
      <c r="C31" s="362"/>
      <c r="D31" s="362"/>
      <c r="E31" s="363"/>
      <c r="F31" s="542">
        <v>37.700000000000003</v>
      </c>
      <c r="G31" s="542">
        <v>58.9</v>
      </c>
      <c r="H31" s="542">
        <v>51.6</v>
      </c>
      <c r="I31" s="542">
        <v>55.2</v>
      </c>
      <c r="J31" s="542">
        <v>34.4</v>
      </c>
      <c r="K31" s="543" t="s">
        <v>350</v>
      </c>
      <c r="L31" s="364">
        <v>3.3000000000000043</v>
      </c>
    </row>
    <row r="32" spans="1:12" s="110" customFormat="1" ht="15" customHeight="1" x14ac:dyDescent="0.2">
      <c r="A32" s="367" t="s">
        <v>113</v>
      </c>
      <c r="B32" s="368" t="s">
        <v>181</v>
      </c>
      <c r="C32" s="362"/>
      <c r="D32" s="362"/>
      <c r="E32" s="363"/>
      <c r="F32" s="542">
        <v>29.7</v>
      </c>
      <c r="G32" s="542">
        <v>36.4</v>
      </c>
      <c r="H32" s="542">
        <v>37.9</v>
      </c>
      <c r="I32" s="542">
        <v>33.700000000000003</v>
      </c>
      <c r="J32" s="544">
        <v>28.9</v>
      </c>
      <c r="K32" s="543" t="s">
        <v>350</v>
      </c>
      <c r="L32" s="364">
        <v>0.80000000000000071</v>
      </c>
    </row>
    <row r="33" spans="1:12" s="110" customFormat="1" ht="15" customHeight="1" x14ac:dyDescent="0.2">
      <c r="A33" s="367"/>
      <c r="B33" s="368" t="s">
        <v>182</v>
      </c>
      <c r="C33" s="362"/>
      <c r="D33" s="362"/>
      <c r="E33" s="363"/>
      <c r="F33" s="542">
        <v>31.8</v>
      </c>
      <c r="G33" s="542">
        <v>40.700000000000003</v>
      </c>
      <c r="H33" s="542">
        <v>42.8</v>
      </c>
      <c r="I33" s="542">
        <v>36.1</v>
      </c>
      <c r="J33" s="542">
        <v>38.4</v>
      </c>
      <c r="K33" s="543" t="s">
        <v>350</v>
      </c>
      <c r="L33" s="364">
        <v>-6.5999999999999979</v>
      </c>
    </row>
    <row r="34" spans="1:12" s="369" customFormat="1" ht="15" customHeight="1" x14ac:dyDescent="0.2">
      <c r="A34" s="367" t="s">
        <v>113</v>
      </c>
      <c r="B34" s="368" t="s">
        <v>116</v>
      </c>
      <c r="C34" s="362"/>
      <c r="D34" s="362"/>
      <c r="E34" s="363"/>
      <c r="F34" s="542">
        <v>28.2</v>
      </c>
      <c r="G34" s="542">
        <v>33.700000000000003</v>
      </c>
      <c r="H34" s="542">
        <v>34.5</v>
      </c>
      <c r="I34" s="542">
        <v>32.4</v>
      </c>
      <c r="J34" s="542">
        <v>30.5</v>
      </c>
      <c r="K34" s="543" t="s">
        <v>350</v>
      </c>
      <c r="L34" s="364">
        <v>-2.3000000000000007</v>
      </c>
    </row>
    <row r="35" spans="1:12" s="369" customFormat="1" ht="11.25" x14ac:dyDescent="0.2">
      <c r="A35" s="370"/>
      <c r="B35" s="371" t="s">
        <v>117</v>
      </c>
      <c r="C35" s="372"/>
      <c r="D35" s="372"/>
      <c r="E35" s="373"/>
      <c r="F35" s="545">
        <v>41.5</v>
      </c>
      <c r="G35" s="545">
        <v>51</v>
      </c>
      <c r="H35" s="545">
        <v>53.9</v>
      </c>
      <c r="I35" s="545">
        <v>42.5</v>
      </c>
      <c r="J35" s="546">
        <v>39.4</v>
      </c>
      <c r="K35" s="547" t="s">
        <v>350</v>
      </c>
      <c r="L35" s="374">
        <v>2.1000000000000014</v>
      </c>
    </row>
    <row r="36" spans="1:12" s="369" customFormat="1" ht="15.95" customHeight="1" x14ac:dyDescent="0.2">
      <c r="A36" s="375" t="s">
        <v>351</v>
      </c>
      <c r="B36" s="376"/>
      <c r="C36" s="377"/>
      <c r="D36" s="376"/>
      <c r="E36" s="378"/>
      <c r="F36" s="548">
        <v>6142</v>
      </c>
      <c r="G36" s="548">
        <v>4408</v>
      </c>
      <c r="H36" s="548">
        <v>6426</v>
      </c>
      <c r="I36" s="548">
        <v>5561</v>
      </c>
      <c r="J36" s="548">
        <v>6548</v>
      </c>
      <c r="K36" s="549">
        <v>-406</v>
      </c>
      <c r="L36" s="380">
        <v>-6.200366524129505</v>
      </c>
    </row>
    <row r="37" spans="1:12" s="369" customFormat="1" ht="15.95" customHeight="1" x14ac:dyDescent="0.2">
      <c r="A37" s="381"/>
      <c r="B37" s="382" t="s">
        <v>113</v>
      </c>
      <c r="C37" s="382" t="s">
        <v>352</v>
      </c>
      <c r="D37" s="382"/>
      <c r="E37" s="383"/>
      <c r="F37" s="548">
        <v>1868</v>
      </c>
      <c r="G37" s="548">
        <v>1668</v>
      </c>
      <c r="H37" s="548">
        <v>2530</v>
      </c>
      <c r="I37" s="548">
        <v>1916</v>
      </c>
      <c r="J37" s="548">
        <v>2090</v>
      </c>
      <c r="K37" s="549">
        <v>-222</v>
      </c>
      <c r="L37" s="380">
        <v>-10.62200956937799</v>
      </c>
    </row>
    <row r="38" spans="1:12" s="369" customFormat="1" ht="15.95" customHeight="1" x14ac:dyDescent="0.2">
      <c r="A38" s="381"/>
      <c r="B38" s="384" t="s">
        <v>105</v>
      </c>
      <c r="C38" s="384" t="s">
        <v>106</v>
      </c>
      <c r="D38" s="385"/>
      <c r="E38" s="383"/>
      <c r="F38" s="548">
        <v>3504</v>
      </c>
      <c r="G38" s="548">
        <v>2382</v>
      </c>
      <c r="H38" s="548">
        <v>3559</v>
      </c>
      <c r="I38" s="548">
        <v>3208</v>
      </c>
      <c r="J38" s="550">
        <v>3743</v>
      </c>
      <c r="K38" s="549">
        <v>-239</v>
      </c>
      <c r="L38" s="380">
        <v>-6.3852524712797223</v>
      </c>
    </row>
    <row r="39" spans="1:12" s="369" customFormat="1" ht="15.95" customHeight="1" x14ac:dyDescent="0.2">
      <c r="A39" s="381"/>
      <c r="B39" s="385"/>
      <c r="C39" s="382" t="s">
        <v>353</v>
      </c>
      <c r="D39" s="385"/>
      <c r="E39" s="383"/>
      <c r="F39" s="548">
        <v>961</v>
      </c>
      <c r="G39" s="548">
        <v>890</v>
      </c>
      <c r="H39" s="548">
        <v>1311</v>
      </c>
      <c r="I39" s="548">
        <v>1026</v>
      </c>
      <c r="J39" s="548">
        <v>1016</v>
      </c>
      <c r="K39" s="549">
        <v>-55</v>
      </c>
      <c r="L39" s="380">
        <v>-5.4133858267716537</v>
      </c>
    </row>
    <row r="40" spans="1:12" s="369" customFormat="1" ht="15.95" customHeight="1" x14ac:dyDescent="0.2">
      <c r="A40" s="381"/>
      <c r="B40" s="384"/>
      <c r="C40" s="384" t="s">
        <v>107</v>
      </c>
      <c r="D40" s="385"/>
      <c r="E40" s="383"/>
      <c r="F40" s="548">
        <v>2638</v>
      </c>
      <c r="G40" s="548">
        <v>2026</v>
      </c>
      <c r="H40" s="548">
        <v>2867</v>
      </c>
      <c r="I40" s="548">
        <v>2353</v>
      </c>
      <c r="J40" s="548">
        <v>2805</v>
      </c>
      <c r="K40" s="549">
        <v>-167</v>
      </c>
      <c r="L40" s="380">
        <v>-5.953654188948307</v>
      </c>
    </row>
    <row r="41" spans="1:12" s="369" customFormat="1" ht="24" customHeight="1" x14ac:dyDescent="0.2">
      <c r="A41" s="381"/>
      <c r="B41" s="385"/>
      <c r="C41" s="382" t="s">
        <v>353</v>
      </c>
      <c r="D41" s="385"/>
      <c r="E41" s="383"/>
      <c r="F41" s="548">
        <v>907</v>
      </c>
      <c r="G41" s="548">
        <v>778</v>
      </c>
      <c r="H41" s="548">
        <v>1219</v>
      </c>
      <c r="I41" s="548">
        <v>890</v>
      </c>
      <c r="J41" s="550">
        <v>1074</v>
      </c>
      <c r="K41" s="549">
        <v>-167</v>
      </c>
      <c r="L41" s="380">
        <v>-15.549348230912477</v>
      </c>
    </row>
    <row r="42" spans="1:12" s="110" customFormat="1" ht="15" customHeight="1" x14ac:dyDescent="0.2">
      <c r="A42" s="381"/>
      <c r="B42" s="384" t="s">
        <v>113</v>
      </c>
      <c r="C42" s="384" t="s">
        <v>354</v>
      </c>
      <c r="D42" s="385"/>
      <c r="E42" s="383"/>
      <c r="F42" s="548">
        <v>992</v>
      </c>
      <c r="G42" s="548">
        <v>751</v>
      </c>
      <c r="H42" s="548">
        <v>1414</v>
      </c>
      <c r="I42" s="548">
        <v>888</v>
      </c>
      <c r="J42" s="548">
        <v>941</v>
      </c>
      <c r="K42" s="549">
        <v>51</v>
      </c>
      <c r="L42" s="380">
        <v>5.419766206163656</v>
      </c>
    </row>
    <row r="43" spans="1:12" s="110" customFormat="1" ht="15" customHeight="1" x14ac:dyDescent="0.2">
      <c r="A43" s="381"/>
      <c r="B43" s="385"/>
      <c r="C43" s="382" t="s">
        <v>353</v>
      </c>
      <c r="D43" s="385"/>
      <c r="E43" s="383"/>
      <c r="F43" s="548">
        <v>422</v>
      </c>
      <c r="G43" s="548">
        <v>321</v>
      </c>
      <c r="H43" s="548">
        <v>718</v>
      </c>
      <c r="I43" s="548">
        <v>413</v>
      </c>
      <c r="J43" s="548">
        <v>404</v>
      </c>
      <c r="K43" s="549">
        <v>18</v>
      </c>
      <c r="L43" s="380">
        <v>4.4554455445544559</v>
      </c>
    </row>
    <row r="44" spans="1:12" s="110" customFormat="1" ht="15" customHeight="1" x14ac:dyDescent="0.2">
      <c r="A44" s="381"/>
      <c r="B44" s="384"/>
      <c r="C44" s="366" t="s">
        <v>109</v>
      </c>
      <c r="D44" s="385"/>
      <c r="E44" s="383"/>
      <c r="F44" s="548">
        <v>4208</v>
      </c>
      <c r="G44" s="548">
        <v>3147</v>
      </c>
      <c r="H44" s="548">
        <v>4219</v>
      </c>
      <c r="I44" s="548">
        <v>3833</v>
      </c>
      <c r="J44" s="550">
        <v>4569</v>
      </c>
      <c r="K44" s="549">
        <v>-361</v>
      </c>
      <c r="L44" s="380">
        <v>-7.9010724447362666</v>
      </c>
    </row>
    <row r="45" spans="1:12" s="110" customFormat="1" ht="15" customHeight="1" x14ac:dyDescent="0.2">
      <c r="A45" s="381"/>
      <c r="B45" s="385"/>
      <c r="C45" s="382" t="s">
        <v>353</v>
      </c>
      <c r="D45" s="385"/>
      <c r="E45" s="383"/>
      <c r="F45" s="548">
        <v>1208</v>
      </c>
      <c r="G45" s="548">
        <v>1168</v>
      </c>
      <c r="H45" s="548">
        <v>1556</v>
      </c>
      <c r="I45" s="548">
        <v>1198</v>
      </c>
      <c r="J45" s="548">
        <v>1387</v>
      </c>
      <c r="K45" s="549">
        <v>-179</v>
      </c>
      <c r="L45" s="380">
        <v>-12.905551550108147</v>
      </c>
    </row>
    <row r="46" spans="1:12" s="110" customFormat="1" ht="15" customHeight="1" x14ac:dyDescent="0.2">
      <c r="A46" s="381"/>
      <c r="B46" s="384"/>
      <c r="C46" s="366" t="s">
        <v>110</v>
      </c>
      <c r="D46" s="385"/>
      <c r="E46" s="383"/>
      <c r="F46" s="548">
        <v>873</v>
      </c>
      <c r="G46" s="548">
        <v>454</v>
      </c>
      <c r="H46" s="548">
        <v>729</v>
      </c>
      <c r="I46" s="548">
        <v>782</v>
      </c>
      <c r="J46" s="548">
        <v>977</v>
      </c>
      <c r="K46" s="549">
        <v>-104</v>
      </c>
      <c r="L46" s="380">
        <v>-10.644831115660184</v>
      </c>
    </row>
    <row r="47" spans="1:12" s="110" customFormat="1" ht="15" customHeight="1" x14ac:dyDescent="0.2">
      <c r="A47" s="381"/>
      <c r="B47" s="385"/>
      <c r="C47" s="382" t="s">
        <v>353</v>
      </c>
      <c r="D47" s="385"/>
      <c r="E47" s="383"/>
      <c r="F47" s="548">
        <v>212</v>
      </c>
      <c r="G47" s="548">
        <v>146</v>
      </c>
      <c r="H47" s="548">
        <v>223</v>
      </c>
      <c r="I47" s="548">
        <v>273</v>
      </c>
      <c r="J47" s="550">
        <v>278</v>
      </c>
      <c r="K47" s="549">
        <v>-66</v>
      </c>
      <c r="L47" s="380">
        <v>-23.741007194244606</v>
      </c>
    </row>
    <row r="48" spans="1:12" s="110" customFormat="1" ht="15" customHeight="1" x14ac:dyDescent="0.2">
      <c r="A48" s="381"/>
      <c r="B48" s="385"/>
      <c r="C48" s="366" t="s">
        <v>111</v>
      </c>
      <c r="D48" s="386"/>
      <c r="E48" s="387"/>
      <c r="F48" s="548">
        <v>69</v>
      </c>
      <c r="G48" s="548">
        <v>56</v>
      </c>
      <c r="H48" s="548">
        <v>64</v>
      </c>
      <c r="I48" s="548">
        <v>58</v>
      </c>
      <c r="J48" s="548">
        <v>61</v>
      </c>
      <c r="K48" s="549">
        <v>8</v>
      </c>
      <c r="L48" s="380">
        <v>13.114754098360656</v>
      </c>
    </row>
    <row r="49" spans="1:12" s="110" customFormat="1" ht="15" customHeight="1" x14ac:dyDescent="0.2">
      <c r="A49" s="381"/>
      <c r="B49" s="385"/>
      <c r="C49" s="382" t="s">
        <v>353</v>
      </c>
      <c r="D49" s="385"/>
      <c r="E49" s="383"/>
      <c r="F49" s="548">
        <v>26</v>
      </c>
      <c r="G49" s="548">
        <v>33</v>
      </c>
      <c r="H49" s="548">
        <v>33</v>
      </c>
      <c r="I49" s="548">
        <v>32</v>
      </c>
      <c r="J49" s="548">
        <v>21</v>
      </c>
      <c r="K49" s="549">
        <v>5</v>
      </c>
      <c r="L49" s="380">
        <v>23.80952380952381</v>
      </c>
    </row>
    <row r="50" spans="1:12" s="110" customFormat="1" ht="15" customHeight="1" x14ac:dyDescent="0.2">
      <c r="A50" s="381"/>
      <c r="B50" s="384" t="s">
        <v>113</v>
      </c>
      <c r="C50" s="382" t="s">
        <v>181</v>
      </c>
      <c r="D50" s="385"/>
      <c r="E50" s="383"/>
      <c r="F50" s="548">
        <v>4104</v>
      </c>
      <c r="G50" s="548">
        <v>2922</v>
      </c>
      <c r="H50" s="548">
        <v>4509</v>
      </c>
      <c r="I50" s="548">
        <v>3822</v>
      </c>
      <c r="J50" s="550">
        <v>4469</v>
      </c>
      <c r="K50" s="549">
        <v>-365</v>
      </c>
      <c r="L50" s="380">
        <v>-8.1673752517341693</v>
      </c>
    </row>
    <row r="51" spans="1:12" s="110" customFormat="1" ht="15" customHeight="1" x14ac:dyDescent="0.2">
      <c r="A51" s="381"/>
      <c r="B51" s="385"/>
      <c r="C51" s="382" t="s">
        <v>353</v>
      </c>
      <c r="D51" s="385"/>
      <c r="E51" s="383"/>
      <c r="F51" s="548">
        <v>1219</v>
      </c>
      <c r="G51" s="548">
        <v>1063</v>
      </c>
      <c r="H51" s="548">
        <v>1710</v>
      </c>
      <c r="I51" s="548">
        <v>1288</v>
      </c>
      <c r="J51" s="548">
        <v>1291</v>
      </c>
      <c r="K51" s="549">
        <v>-72</v>
      </c>
      <c r="L51" s="380">
        <v>-5.5770720371804803</v>
      </c>
    </row>
    <row r="52" spans="1:12" s="110" customFormat="1" ht="15" customHeight="1" x14ac:dyDescent="0.2">
      <c r="A52" s="381"/>
      <c r="B52" s="384"/>
      <c r="C52" s="382" t="s">
        <v>182</v>
      </c>
      <c r="D52" s="385"/>
      <c r="E52" s="383"/>
      <c r="F52" s="548">
        <v>2038</v>
      </c>
      <c r="G52" s="548">
        <v>1486</v>
      </c>
      <c r="H52" s="548">
        <v>1917</v>
      </c>
      <c r="I52" s="548">
        <v>1739</v>
      </c>
      <c r="J52" s="548">
        <v>2079</v>
      </c>
      <c r="K52" s="549">
        <v>-41</v>
      </c>
      <c r="L52" s="380">
        <v>-1.9721019721019721</v>
      </c>
    </row>
    <row r="53" spans="1:12" s="269" customFormat="1" ht="11.25" customHeight="1" x14ac:dyDescent="0.2">
      <c r="A53" s="381"/>
      <c r="B53" s="385"/>
      <c r="C53" s="382" t="s">
        <v>353</v>
      </c>
      <c r="D53" s="385"/>
      <c r="E53" s="383"/>
      <c r="F53" s="548">
        <v>649</v>
      </c>
      <c r="G53" s="548">
        <v>605</v>
      </c>
      <c r="H53" s="548">
        <v>820</v>
      </c>
      <c r="I53" s="548">
        <v>628</v>
      </c>
      <c r="J53" s="550">
        <v>799</v>
      </c>
      <c r="K53" s="549">
        <v>-150</v>
      </c>
      <c r="L53" s="380">
        <v>-18.773466833541928</v>
      </c>
    </row>
    <row r="54" spans="1:12" s="151" customFormat="1" ht="12.75" customHeight="1" x14ac:dyDescent="0.2">
      <c r="A54" s="381"/>
      <c r="B54" s="384" t="s">
        <v>113</v>
      </c>
      <c r="C54" s="384" t="s">
        <v>116</v>
      </c>
      <c r="D54" s="385"/>
      <c r="E54" s="383"/>
      <c r="F54" s="548">
        <v>5113</v>
      </c>
      <c r="G54" s="548">
        <v>3353</v>
      </c>
      <c r="H54" s="548">
        <v>4811</v>
      </c>
      <c r="I54" s="548">
        <v>4443</v>
      </c>
      <c r="J54" s="548">
        <v>5539</v>
      </c>
      <c r="K54" s="549">
        <v>-426</v>
      </c>
      <c r="L54" s="380">
        <v>-7.6909189384365408</v>
      </c>
    </row>
    <row r="55" spans="1:12" ht="11.25" x14ac:dyDescent="0.2">
      <c r="A55" s="381"/>
      <c r="B55" s="385"/>
      <c r="C55" s="382" t="s">
        <v>353</v>
      </c>
      <c r="D55" s="385"/>
      <c r="E55" s="383"/>
      <c r="F55" s="548">
        <v>1441</v>
      </c>
      <c r="G55" s="548">
        <v>1130</v>
      </c>
      <c r="H55" s="548">
        <v>1660</v>
      </c>
      <c r="I55" s="548">
        <v>1440</v>
      </c>
      <c r="J55" s="548">
        <v>1692</v>
      </c>
      <c r="K55" s="549">
        <v>-251</v>
      </c>
      <c r="L55" s="380">
        <v>-14.83451536643026</v>
      </c>
    </row>
    <row r="56" spans="1:12" ht="14.25" customHeight="1" x14ac:dyDescent="0.2">
      <c r="A56" s="381"/>
      <c r="B56" s="385"/>
      <c r="C56" s="384" t="s">
        <v>117</v>
      </c>
      <c r="D56" s="385"/>
      <c r="E56" s="383"/>
      <c r="F56" s="548">
        <v>1028</v>
      </c>
      <c r="G56" s="548">
        <v>1055</v>
      </c>
      <c r="H56" s="548">
        <v>1611</v>
      </c>
      <c r="I56" s="548">
        <v>1116</v>
      </c>
      <c r="J56" s="548">
        <v>1009</v>
      </c>
      <c r="K56" s="549">
        <v>19</v>
      </c>
      <c r="L56" s="380">
        <v>1.8830525272547076</v>
      </c>
    </row>
    <row r="57" spans="1:12" ht="18.75" customHeight="1" x14ac:dyDescent="0.2">
      <c r="A57" s="388"/>
      <c r="B57" s="389"/>
      <c r="C57" s="390" t="s">
        <v>353</v>
      </c>
      <c r="D57" s="389"/>
      <c r="E57" s="391"/>
      <c r="F57" s="551">
        <v>427</v>
      </c>
      <c r="G57" s="552">
        <v>538</v>
      </c>
      <c r="H57" s="552">
        <v>868</v>
      </c>
      <c r="I57" s="552">
        <v>474</v>
      </c>
      <c r="J57" s="552">
        <v>398</v>
      </c>
      <c r="K57" s="553">
        <f t="shared" ref="K57" si="0">IF(OR(F57=".",J57=".")=TRUE,".",IF(OR(F57="*",J57="*")=TRUE,"*",IF(AND(F57="-",J57="-")=TRUE,"-",IF(AND(ISNUMBER(J57),ISNUMBER(F57))=TRUE,IF(F57-J57=0,0,F57-J57),IF(ISNUMBER(F57)=TRUE,F57,-J57)))))</f>
        <v>29</v>
      </c>
      <c r="L57" s="392">
        <f t="shared" ref="L57" si="1">IF(K57 =".",".",IF(K57 ="*","*",IF(K57="-","-",IF(K57=0,0,IF(OR(J57="-",J57=".",F57="-",F57=".")=TRUE,"X",IF(J57=0,"0,0",IF(ABS(K57*100/J57)&gt;250,".X",(K57*100/J57))))))))</f>
        <v>7.2864321608040203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6303</v>
      </c>
      <c r="E11" s="114">
        <v>4614</v>
      </c>
      <c r="F11" s="114">
        <v>8042</v>
      </c>
      <c r="G11" s="114">
        <v>5653</v>
      </c>
      <c r="H11" s="140">
        <v>6741</v>
      </c>
      <c r="I11" s="115">
        <v>-438</v>
      </c>
      <c r="J11" s="116">
        <v>-6.4975522919448157</v>
      </c>
    </row>
    <row r="12" spans="1:15" s="110" customFormat="1" ht="24.95" customHeight="1" x14ac:dyDescent="0.2">
      <c r="A12" s="193" t="s">
        <v>132</v>
      </c>
      <c r="B12" s="194" t="s">
        <v>133</v>
      </c>
      <c r="C12" s="113">
        <v>3.728383309535142</v>
      </c>
      <c r="D12" s="115">
        <v>235</v>
      </c>
      <c r="E12" s="114">
        <v>109</v>
      </c>
      <c r="F12" s="114">
        <v>238</v>
      </c>
      <c r="G12" s="114">
        <v>248</v>
      </c>
      <c r="H12" s="140">
        <v>201</v>
      </c>
      <c r="I12" s="115">
        <v>34</v>
      </c>
      <c r="J12" s="116">
        <v>16.915422885572138</v>
      </c>
    </row>
    <row r="13" spans="1:15" s="110" customFormat="1" ht="24.95" customHeight="1" x14ac:dyDescent="0.2">
      <c r="A13" s="193" t="s">
        <v>134</v>
      </c>
      <c r="B13" s="199" t="s">
        <v>214</v>
      </c>
      <c r="C13" s="113">
        <v>1.3802950975725845</v>
      </c>
      <c r="D13" s="115">
        <v>87</v>
      </c>
      <c r="E13" s="114">
        <v>41</v>
      </c>
      <c r="F13" s="114">
        <v>112</v>
      </c>
      <c r="G13" s="114">
        <v>80</v>
      </c>
      <c r="H13" s="140">
        <v>133</v>
      </c>
      <c r="I13" s="115">
        <v>-46</v>
      </c>
      <c r="J13" s="116">
        <v>-34.586466165413533</v>
      </c>
    </row>
    <row r="14" spans="1:15" s="287" customFormat="1" ht="24.95" customHeight="1" x14ac:dyDescent="0.2">
      <c r="A14" s="193" t="s">
        <v>215</v>
      </c>
      <c r="B14" s="199" t="s">
        <v>137</v>
      </c>
      <c r="C14" s="113">
        <v>13.8664128192924</v>
      </c>
      <c r="D14" s="115">
        <v>874</v>
      </c>
      <c r="E14" s="114">
        <v>676</v>
      </c>
      <c r="F14" s="114">
        <v>1283</v>
      </c>
      <c r="G14" s="114">
        <v>757</v>
      </c>
      <c r="H14" s="140">
        <v>1385</v>
      </c>
      <c r="I14" s="115">
        <v>-511</v>
      </c>
      <c r="J14" s="116">
        <v>-36.895306859205775</v>
      </c>
      <c r="K14" s="110"/>
      <c r="L14" s="110"/>
      <c r="M14" s="110"/>
      <c r="N14" s="110"/>
      <c r="O14" s="110"/>
    </row>
    <row r="15" spans="1:15" s="110" customFormat="1" ht="24.95" customHeight="1" x14ac:dyDescent="0.2">
      <c r="A15" s="193" t="s">
        <v>216</v>
      </c>
      <c r="B15" s="199" t="s">
        <v>217</v>
      </c>
      <c r="C15" s="113">
        <v>4.1250198318261146</v>
      </c>
      <c r="D15" s="115">
        <v>260</v>
      </c>
      <c r="E15" s="114">
        <v>290</v>
      </c>
      <c r="F15" s="114">
        <v>457</v>
      </c>
      <c r="G15" s="114">
        <v>238</v>
      </c>
      <c r="H15" s="140">
        <v>237</v>
      </c>
      <c r="I15" s="115">
        <v>23</v>
      </c>
      <c r="J15" s="116">
        <v>9.7046413502109701</v>
      </c>
    </row>
    <row r="16" spans="1:15" s="287" customFormat="1" ht="24.95" customHeight="1" x14ac:dyDescent="0.2">
      <c r="A16" s="193" t="s">
        <v>218</v>
      </c>
      <c r="B16" s="199" t="s">
        <v>141</v>
      </c>
      <c r="C16" s="113">
        <v>6.5207044264635892</v>
      </c>
      <c r="D16" s="115">
        <v>411</v>
      </c>
      <c r="E16" s="114">
        <v>271</v>
      </c>
      <c r="F16" s="114">
        <v>538</v>
      </c>
      <c r="G16" s="114">
        <v>351</v>
      </c>
      <c r="H16" s="140">
        <v>719</v>
      </c>
      <c r="I16" s="115">
        <v>-308</v>
      </c>
      <c r="J16" s="116">
        <v>-42.837273991655074</v>
      </c>
      <c r="K16" s="110"/>
      <c r="L16" s="110"/>
      <c r="M16" s="110"/>
      <c r="N16" s="110"/>
      <c r="O16" s="110"/>
    </row>
    <row r="17" spans="1:15" s="110" customFormat="1" ht="24.95" customHeight="1" x14ac:dyDescent="0.2">
      <c r="A17" s="193" t="s">
        <v>142</v>
      </c>
      <c r="B17" s="199" t="s">
        <v>220</v>
      </c>
      <c r="C17" s="113">
        <v>3.2206885610026972</v>
      </c>
      <c r="D17" s="115">
        <v>203</v>
      </c>
      <c r="E17" s="114">
        <v>115</v>
      </c>
      <c r="F17" s="114">
        <v>288</v>
      </c>
      <c r="G17" s="114">
        <v>168</v>
      </c>
      <c r="H17" s="140">
        <v>429</v>
      </c>
      <c r="I17" s="115">
        <v>-226</v>
      </c>
      <c r="J17" s="116">
        <v>-52.680652680652678</v>
      </c>
    </row>
    <row r="18" spans="1:15" s="287" customFormat="1" ht="24.95" customHeight="1" x14ac:dyDescent="0.2">
      <c r="A18" s="201" t="s">
        <v>144</v>
      </c>
      <c r="B18" s="202" t="s">
        <v>145</v>
      </c>
      <c r="C18" s="113">
        <v>6.2192606695224493</v>
      </c>
      <c r="D18" s="115">
        <v>392</v>
      </c>
      <c r="E18" s="114">
        <v>238</v>
      </c>
      <c r="F18" s="114">
        <v>544</v>
      </c>
      <c r="G18" s="114">
        <v>467</v>
      </c>
      <c r="H18" s="140">
        <v>457</v>
      </c>
      <c r="I18" s="115">
        <v>-65</v>
      </c>
      <c r="J18" s="116">
        <v>-14.223194748358862</v>
      </c>
      <c r="K18" s="110"/>
      <c r="L18" s="110"/>
      <c r="M18" s="110"/>
      <c r="N18" s="110"/>
      <c r="O18" s="110"/>
    </row>
    <row r="19" spans="1:15" s="110" customFormat="1" ht="24.95" customHeight="1" x14ac:dyDescent="0.2">
      <c r="A19" s="193" t="s">
        <v>146</v>
      </c>
      <c r="B19" s="199" t="s">
        <v>147</v>
      </c>
      <c r="C19" s="113">
        <v>13.104870696493734</v>
      </c>
      <c r="D19" s="115">
        <v>826</v>
      </c>
      <c r="E19" s="114">
        <v>546</v>
      </c>
      <c r="F19" s="114">
        <v>893</v>
      </c>
      <c r="G19" s="114">
        <v>605</v>
      </c>
      <c r="H19" s="140">
        <v>640</v>
      </c>
      <c r="I19" s="115">
        <v>186</v>
      </c>
      <c r="J19" s="116">
        <v>29.0625</v>
      </c>
    </row>
    <row r="20" spans="1:15" s="287" customFormat="1" ht="24.95" customHeight="1" x14ac:dyDescent="0.2">
      <c r="A20" s="193" t="s">
        <v>148</v>
      </c>
      <c r="B20" s="199" t="s">
        <v>149</v>
      </c>
      <c r="C20" s="113">
        <v>7.8851340631445339</v>
      </c>
      <c r="D20" s="115">
        <v>497</v>
      </c>
      <c r="E20" s="114">
        <v>366</v>
      </c>
      <c r="F20" s="114">
        <v>729</v>
      </c>
      <c r="G20" s="114">
        <v>319</v>
      </c>
      <c r="H20" s="140">
        <v>379</v>
      </c>
      <c r="I20" s="115">
        <v>118</v>
      </c>
      <c r="J20" s="116">
        <v>31.134564643799472</v>
      </c>
      <c r="K20" s="110"/>
      <c r="L20" s="110"/>
      <c r="M20" s="110"/>
      <c r="N20" s="110"/>
      <c r="O20" s="110"/>
    </row>
    <row r="21" spans="1:15" s="110" customFormat="1" ht="24.95" customHeight="1" x14ac:dyDescent="0.2">
      <c r="A21" s="201" t="s">
        <v>150</v>
      </c>
      <c r="B21" s="202" t="s">
        <v>151</v>
      </c>
      <c r="C21" s="113">
        <v>4.1726162145010308</v>
      </c>
      <c r="D21" s="115">
        <v>263</v>
      </c>
      <c r="E21" s="114">
        <v>305</v>
      </c>
      <c r="F21" s="114">
        <v>409</v>
      </c>
      <c r="G21" s="114">
        <v>311</v>
      </c>
      <c r="H21" s="140">
        <v>328</v>
      </c>
      <c r="I21" s="115">
        <v>-65</v>
      </c>
      <c r="J21" s="116">
        <v>-19.817073170731707</v>
      </c>
    </row>
    <row r="22" spans="1:15" s="110" customFormat="1" ht="24.95" customHeight="1" x14ac:dyDescent="0.2">
      <c r="A22" s="201" t="s">
        <v>152</v>
      </c>
      <c r="B22" s="199" t="s">
        <v>153</v>
      </c>
      <c r="C22" s="113">
        <v>0.52356020942408377</v>
      </c>
      <c r="D22" s="115">
        <v>33</v>
      </c>
      <c r="E22" s="114">
        <v>36</v>
      </c>
      <c r="F22" s="114">
        <v>27</v>
      </c>
      <c r="G22" s="114">
        <v>23</v>
      </c>
      <c r="H22" s="140">
        <v>32</v>
      </c>
      <c r="I22" s="115">
        <v>1</v>
      </c>
      <c r="J22" s="116">
        <v>3.125</v>
      </c>
    </row>
    <row r="23" spans="1:15" s="110" customFormat="1" ht="24.95" customHeight="1" x14ac:dyDescent="0.2">
      <c r="A23" s="193" t="s">
        <v>154</v>
      </c>
      <c r="B23" s="199" t="s">
        <v>155</v>
      </c>
      <c r="C23" s="113">
        <v>0.46009836585752817</v>
      </c>
      <c r="D23" s="115">
        <v>29</v>
      </c>
      <c r="E23" s="114">
        <v>23</v>
      </c>
      <c r="F23" s="114">
        <v>58</v>
      </c>
      <c r="G23" s="114">
        <v>30</v>
      </c>
      <c r="H23" s="140">
        <v>24</v>
      </c>
      <c r="I23" s="115">
        <v>5</v>
      </c>
      <c r="J23" s="116">
        <v>20.833333333333332</v>
      </c>
    </row>
    <row r="24" spans="1:15" s="110" customFormat="1" ht="24.95" customHeight="1" x14ac:dyDescent="0.2">
      <c r="A24" s="193" t="s">
        <v>156</v>
      </c>
      <c r="B24" s="199" t="s">
        <v>221</v>
      </c>
      <c r="C24" s="113">
        <v>3.3317467872441693</v>
      </c>
      <c r="D24" s="115">
        <v>210</v>
      </c>
      <c r="E24" s="114">
        <v>157</v>
      </c>
      <c r="F24" s="114">
        <v>227</v>
      </c>
      <c r="G24" s="114">
        <v>209</v>
      </c>
      <c r="H24" s="140">
        <v>158</v>
      </c>
      <c r="I24" s="115">
        <v>52</v>
      </c>
      <c r="J24" s="116">
        <v>32.911392405063289</v>
      </c>
    </row>
    <row r="25" spans="1:15" s="110" customFormat="1" ht="24.95" customHeight="1" x14ac:dyDescent="0.2">
      <c r="A25" s="193" t="s">
        <v>222</v>
      </c>
      <c r="B25" s="204" t="s">
        <v>159</v>
      </c>
      <c r="C25" s="113">
        <v>6.5207044264635892</v>
      </c>
      <c r="D25" s="115">
        <v>411</v>
      </c>
      <c r="E25" s="114">
        <v>235</v>
      </c>
      <c r="F25" s="114">
        <v>448</v>
      </c>
      <c r="G25" s="114">
        <v>359</v>
      </c>
      <c r="H25" s="140">
        <v>324</v>
      </c>
      <c r="I25" s="115">
        <v>87</v>
      </c>
      <c r="J25" s="116">
        <v>26.851851851851851</v>
      </c>
    </row>
    <row r="26" spans="1:15" s="110" customFormat="1" ht="24.95" customHeight="1" x14ac:dyDescent="0.2">
      <c r="A26" s="201">
        <v>782.78300000000002</v>
      </c>
      <c r="B26" s="203" t="s">
        <v>160</v>
      </c>
      <c r="C26" s="113">
        <v>14.231318419800095</v>
      </c>
      <c r="D26" s="115">
        <v>897</v>
      </c>
      <c r="E26" s="114">
        <v>765</v>
      </c>
      <c r="F26" s="114">
        <v>1135</v>
      </c>
      <c r="G26" s="114">
        <v>950</v>
      </c>
      <c r="H26" s="140">
        <v>809</v>
      </c>
      <c r="I26" s="115">
        <v>88</v>
      </c>
      <c r="J26" s="116">
        <v>10.877626699629172</v>
      </c>
    </row>
    <row r="27" spans="1:15" s="110" customFormat="1" ht="24.95" customHeight="1" x14ac:dyDescent="0.2">
      <c r="A27" s="193" t="s">
        <v>161</v>
      </c>
      <c r="B27" s="199" t="s">
        <v>162</v>
      </c>
      <c r="C27" s="113">
        <v>5.6639695383150883</v>
      </c>
      <c r="D27" s="115">
        <v>357</v>
      </c>
      <c r="E27" s="114">
        <v>102</v>
      </c>
      <c r="F27" s="114">
        <v>175</v>
      </c>
      <c r="G27" s="114">
        <v>173</v>
      </c>
      <c r="H27" s="140">
        <v>534</v>
      </c>
      <c r="I27" s="115">
        <v>-177</v>
      </c>
      <c r="J27" s="116">
        <v>-33.146067415730336</v>
      </c>
    </row>
    <row r="28" spans="1:15" s="110" customFormat="1" ht="24.95" customHeight="1" x14ac:dyDescent="0.2">
      <c r="A28" s="193" t="s">
        <v>163</v>
      </c>
      <c r="B28" s="199" t="s">
        <v>164</v>
      </c>
      <c r="C28" s="113">
        <v>2.8557829604950022</v>
      </c>
      <c r="D28" s="115">
        <v>180</v>
      </c>
      <c r="E28" s="114">
        <v>101</v>
      </c>
      <c r="F28" s="114">
        <v>265</v>
      </c>
      <c r="G28" s="114">
        <v>250</v>
      </c>
      <c r="H28" s="140">
        <v>159</v>
      </c>
      <c r="I28" s="115">
        <v>21</v>
      </c>
      <c r="J28" s="116">
        <v>13.20754716981132</v>
      </c>
    </row>
    <row r="29" spans="1:15" s="110" customFormat="1" ht="24.95" customHeight="1" x14ac:dyDescent="0.2">
      <c r="A29" s="193">
        <v>86</v>
      </c>
      <c r="B29" s="199" t="s">
        <v>165</v>
      </c>
      <c r="C29" s="113">
        <v>5.1404093288910042</v>
      </c>
      <c r="D29" s="115">
        <v>324</v>
      </c>
      <c r="E29" s="114">
        <v>309</v>
      </c>
      <c r="F29" s="114">
        <v>475</v>
      </c>
      <c r="G29" s="114">
        <v>272</v>
      </c>
      <c r="H29" s="140">
        <v>362</v>
      </c>
      <c r="I29" s="115">
        <v>-38</v>
      </c>
      <c r="J29" s="116">
        <v>-10.497237569060774</v>
      </c>
    </row>
    <row r="30" spans="1:15" s="110" customFormat="1" ht="24.95" customHeight="1" x14ac:dyDescent="0.2">
      <c r="A30" s="193">
        <v>87.88</v>
      </c>
      <c r="B30" s="204" t="s">
        <v>166</v>
      </c>
      <c r="C30" s="113">
        <v>7.7264794542281452</v>
      </c>
      <c r="D30" s="115">
        <v>487</v>
      </c>
      <c r="E30" s="114">
        <v>439</v>
      </c>
      <c r="F30" s="114">
        <v>766</v>
      </c>
      <c r="G30" s="114">
        <v>419</v>
      </c>
      <c r="H30" s="140">
        <v>556</v>
      </c>
      <c r="I30" s="115">
        <v>-69</v>
      </c>
      <c r="J30" s="116">
        <v>-12.410071942446043</v>
      </c>
    </row>
    <row r="31" spans="1:15" s="110" customFormat="1" ht="24.95" customHeight="1" x14ac:dyDescent="0.2">
      <c r="A31" s="193" t="s">
        <v>167</v>
      </c>
      <c r="B31" s="199" t="s">
        <v>168</v>
      </c>
      <c r="C31" s="113">
        <v>3.1889576392194194</v>
      </c>
      <c r="D31" s="115">
        <v>201</v>
      </c>
      <c r="E31" s="114">
        <v>166</v>
      </c>
      <c r="F31" s="114">
        <v>258</v>
      </c>
      <c r="G31" s="114">
        <v>181</v>
      </c>
      <c r="H31" s="140">
        <v>260</v>
      </c>
      <c r="I31" s="115">
        <v>-59</v>
      </c>
      <c r="J31" s="116">
        <v>-22.692307692307693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3.728383309535142</v>
      </c>
      <c r="D34" s="115">
        <v>235</v>
      </c>
      <c r="E34" s="114">
        <v>109</v>
      </c>
      <c r="F34" s="114">
        <v>238</v>
      </c>
      <c r="G34" s="114">
        <v>248</v>
      </c>
      <c r="H34" s="140">
        <v>201</v>
      </c>
      <c r="I34" s="115">
        <v>34</v>
      </c>
      <c r="J34" s="116">
        <v>16.915422885572138</v>
      </c>
    </row>
    <row r="35" spans="1:10" s="110" customFormat="1" ht="24.95" customHeight="1" x14ac:dyDescent="0.2">
      <c r="A35" s="292" t="s">
        <v>171</v>
      </c>
      <c r="B35" s="293" t="s">
        <v>172</v>
      </c>
      <c r="C35" s="113">
        <v>21.465968586387433</v>
      </c>
      <c r="D35" s="115">
        <v>1353</v>
      </c>
      <c r="E35" s="114">
        <v>955</v>
      </c>
      <c r="F35" s="114">
        <v>1939</v>
      </c>
      <c r="G35" s="114">
        <v>1304</v>
      </c>
      <c r="H35" s="140">
        <v>1975</v>
      </c>
      <c r="I35" s="115">
        <v>-622</v>
      </c>
      <c r="J35" s="116">
        <v>-31.49367088607595</v>
      </c>
    </row>
    <row r="36" spans="1:10" s="110" customFormat="1" ht="24.95" customHeight="1" x14ac:dyDescent="0.2">
      <c r="A36" s="294" t="s">
        <v>173</v>
      </c>
      <c r="B36" s="295" t="s">
        <v>174</v>
      </c>
      <c r="C36" s="125">
        <v>74.80564810407742</v>
      </c>
      <c r="D36" s="143">
        <v>4715</v>
      </c>
      <c r="E36" s="144">
        <v>3550</v>
      </c>
      <c r="F36" s="144">
        <v>5865</v>
      </c>
      <c r="G36" s="144">
        <v>4101</v>
      </c>
      <c r="H36" s="145">
        <v>4565</v>
      </c>
      <c r="I36" s="143">
        <v>150</v>
      </c>
      <c r="J36" s="146">
        <v>3.285870755750274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6303</v>
      </c>
      <c r="F11" s="264">
        <v>4614</v>
      </c>
      <c r="G11" s="264">
        <v>8042</v>
      </c>
      <c r="H11" s="264">
        <v>5653</v>
      </c>
      <c r="I11" s="265">
        <v>6741</v>
      </c>
      <c r="J11" s="263">
        <v>-438</v>
      </c>
      <c r="K11" s="266">
        <v>-6.4975522919448157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28.097731239092496</v>
      </c>
      <c r="E13" s="115">
        <v>1771</v>
      </c>
      <c r="F13" s="114">
        <v>1557</v>
      </c>
      <c r="G13" s="114">
        <v>2518</v>
      </c>
      <c r="H13" s="114">
        <v>1912</v>
      </c>
      <c r="I13" s="140">
        <v>1737</v>
      </c>
      <c r="J13" s="115">
        <v>34</v>
      </c>
      <c r="K13" s="116">
        <v>1.9573978123200921</v>
      </c>
    </row>
    <row r="14" spans="1:15" ht="15.95" customHeight="1" x14ac:dyDescent="0.2">
      <c r="A14" s="306" t="s">
        <v>230</v>
      </c>
      <c r="B14" s="307"/>
      <c r="C14" s="308"/>
      <c r="D14" s="113">
        <v>58.79739806441377</v>
      </c>
      <c r="E14" s="115">
        <v>3706</v>
      </c>
      <c r="F14" s="114">
        <v>2420</v>
      </c>
      <c r="G14" s="114">
        <v>4631</v>
      </c>
      <c r="H14" s="114">
        <v>3147</v>
      </c>
      <c r="I14" s="140">
        <v>4059</v>
      </c>
      <c r="J14" s="115">
        <v>-353</v>
      </c>
      <c r="K14" s="116">
        <v>-8.6967233308696716</v>
      </c>
    </row>
    <row r="15" spans="1:15" ht="15.95" customHeight="1" x14ac:dyDescent="0.2">
      <c r="A15" s="306" t="s">
        <v>231</v>
      </c>
      <c r="B15" s="307"/>
      <c r="C15" s="308"/>
      <c r="D15" s="113">
        <v>6.2827225130890056</v>
      </c>
      <c r="E15" s="115">
        <v>396</v>
      </c>
      <c r="F15" s="114">
        <v>279</v>
      </c>
      <c r="G15" s="114">
        <v>402</v>
      </c>
      <c r="H15" s="114">
        <v>288</v>
      </c>
      <c r="I15" s="140">
        <v>486</v>
      </c>
      <c r="J15" s="115">
        <v>-90</v>
      </c>
      <c r="K15" s="116">
        <v>-18.518518518518519</v>
      </c>
    </row>
    <row r="16" spans="1:15" ht="15.95" customHeight="1" x14ac:dyDescent="0.2">
      <c r="A16" s="306" t="s">
        <v>232</v>
      </c>
      <c r="B16" s="307"/>
      <c r="C16" s="308"/>
      <c r="D16" s="113">
        <v>6.5841662700301447</v>
      </c>
      <c r="E16" s="115">
        <v>415</v>
      </c>
      <c r="F16" s="114">
        <v>337</v>
      </c>
      <c r="G16" s="114">
        <v>408</v>
      </c>
      <c r="H16" s="114">
        <v>297</v>
      </c>
      <c r="I16" s="140">
        <v>444</v>
      </c>
      <c r="J16" s="115">
        <v>-29</v>
      </c>
      <c r="K16" s="116">
        <v>-6.5315315315315319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2.9509757258448359</v>
      </c>
      <c r="E18" s="115">
        <v>186</v>
      </c>
      <c r="F18" s="114">
        <v>80</v>
      </c>
      <c r="G18" s="114">
        <v>237</v>
      </c>
      <c r="H18" s="114">
        <v>174</v>
      </c>
      <c r="I18" s="140">
        <v>151</v>
      </c>
      <c r="J18" s="115">
        <v>35</v>
      </c>
      <c r="K18" s="116">
        <v>23.178807947019866</v>
      </c>
    </row>
    <row r="19" spans="1:11" ht="14.1" customHeight="1" x14ac:dyDescent="0.2">
      <c r="A19" s="306" t="s">
        <v>235</v>
      </c>
      <c r="B19" s="307" t="s">
        <v>236</v>
      </c>
      <c r="C19" s="308"/>
      <c r="D19" s="113">
        <v>1.7610661589719181</v>
      </c>
      <c r="E19" s="115">
        <v>111</v>
      </c>
      <c r="F19" s="114">
        <v>56</v>
      </c>
      <c r="G19" s="114">
        <v>184</v>
      </c>
      <c r="H19" s="114">
        <v>132</v>
      </c>
      <c r="I19" s="140">
        <v>104</v>
      </c>
      <c r="J19" s="115">
        <v>7</v>
      </c>
      <c r="K19" s="116">
        <v>6.7307692307692308</v>
      </c>
    </row>
    <row r="20" spans="1:11" ht="14.1" customHeight="1" x14ac:dyDescent="0.2">
      <c r="A20" s="306">
        <v>12</v>
      </c>
      <c r="B20" s="307" t="s">
        <v>237</v>
      </c>
      <c r="C20" s="308"/>
      <c r="D20" s="113">
        <v>1.776931619863557</v>
      </c>
      <c r="E20" s="115">
        <v>112</v>
      </c>
      <c r="F20" s="114">
        <v>49</v>
      </c>
      <c r="G20" s="114">
        <v>70</v>
      </c>
      <c r="H20" s="114">
        <v>116</v>
      </c>
      <c r="I20" s="140">
        <v>150</v>
      </c>
      <c r="J20" s="115">
        <v>-38</v>
      </c>
      <c r="K20" s="116">
        <v>-25.333333333333332</v>
      </c>
    </row>
    <row r="21" spans="1:11" ht="14.1" customHeight="1" x14ac:dyDescent="0.2">
      <c r="A21" s="306">
        <v>21</v>
      </c>
      <c r="B21" s="307" t="s">
        <v>238</v>
      </c>
      <c r="C21" s="308"/>
      <c r="D21" s="113">
        <v>0.49182928764080597</v>
      </c>
      <c r="E21" s="115">
        <v>31</v>
      </c>
      <c r="F21" s="114">
        <v>15</v>
      </c>
      <c r="G21" s="114">
        <v>49</v>
      </c>
      <c r="H21" s="114">
        <v>43</v>
      </c>
      <c r="I21" s="140">
        <v>144</v>
      </c>
      <c r="J21" s="115">
        <v>-113</v>
      </c>
      <c r="K21" s="116">
        <v>-78.472222222222229</v>
      </c>
    </row>
    <row r="22" spans="1:11" ht="14.1" customHeight="1" x14ac:dyDescent="0.2">
      <c r="A22" s="306">
        <v>22</v>
      </c>
      <c r="B22" s="307" t="s">
        <v>239</v>
      </c>
      <c r="C22" s="308"/>
      <c r="D22" s="113">
        <v>3.1254957956528635</v>
      </c>
      <c r="E22" s="115">
        <v>197</v>
      </c>
      <c r="F22" s="114">
        <v>122</v>
      </c>
      <c r="G22" s="114">
        <v>305</v>
      </c>
      <c r="H22" s="114">
        <v>179</v>
      </c>
      <c r="I22" s="140">
        <v>171</v>
      </c>
      <c r="J22" s="115">
        <v>26</v>
      </c>
      <c r="K22" s="116">
        <v>15.2046783625731</v>
      </c>
    </row>
    <row r="23" spans="1:11" ht="14.1" customHeight="1" x14ac:dyDescent="0.2">
      <c r="A23" s="306">
        <v>23</v>
      </c>
      <c r="B23" s="307" t="s">
        <v>240</v>
      </c>
      <c r="C23" s="308"/>
      <c r="D23" s="113">
        <v>0.60288751388227824</v>
      </c>
      <c r="E23" s="115">
        <v>38</v>
      </c>
      <c r="F23" s="114">
        <v>18</v>
      </c>
      <c r="G23" s="114">
        <v>49</v>
      </c>
      <c r="H23" s="114">
        <v>24</v>
      </c>
      <c r="I23" s="140">
        <v>25</v>
      </c>
      <c r="J23" s="115">
        <v>13</v>
      </c>
      <c r="K23" s="116">
        <v>52</v>
      </c>
    </row>
    <row r="24" spans="1:11" ht="14.1" customHeight="1" x14ac:dyDescent="0.2">
      <c r="A24" s="306">
        <v>24</v>
      </c>
      <c r="B24" s="307" t="s">
        <v>241</v>
      </c>
      <c r="C24" s="308"/>
      <c r="D24" s="113">
        <v>5.4418530858321432</v>
      </c>
      <c r="E24" s="115">
        <v>343</v>
      </c>
      <c r="F24" s="114">
        <v>226</v>
      </c>
      <c r="G24" s="114">
        <v>411</v>
      </c>
      <c r="H24" s="114">
        <v>354</v>
      </c>
      <c r="I24" s="140">
        <v>396</v>
      </c>
      <c r="J24" s="115">
        <v>-53</v>
      </c>
      <c r="K24" s="116">
        <v>-13.383838383838384</v>
      </c>
    </row>
    <row r="25" spans="1:11" ht="14.1" customHeight="1" x14ac:dyDescent="0.2">
      <c r="A25" s="306">
        <v>25</v>
      </c>
      <c r="B25" s="307" t="s">
        <v>242</v>
      </c>
      <c r="C25" s="308"/>
      <c r="D25" s="113">
        <v>6.1399333650642554</v>
      </c>
      <c r="E25" s="115">
        <v>387</v>
      </c>
      <c r="F25" s="114">
        <v>218</v>
      </c>
      <c r="G25" s="114">
        <v>432</v>
      </c>
      <c r="H25" s="114">
        <v>268</v>
      </c>
      <c r="I25" s="140">
        <v>505</v>
      </c>
      <c r="J25" s="115">
        <v>-118</v>
      </c>
      <c r="K25" s="116">
        <v>-23.366336633663366</v>
      </c>
    </row>
    <row r="26" spans="1:11" ht="14.1" customHeight="1" x14ac:dyDescent="0.2">
      <c r="A26" s="306">
        <v>26</v>
      </c>
      <c r="B26" s="307" t="s">
        <v>243</v>
      </c>
      <c r="C26" s="308"/>
      <c r="D26" s="113">
        <v>2.7764556560368079</v>
      </c>
      <c r="E26" s="115">
        <v>175</v>
      </c>
      <c r="F26" s="114">
        <v>94</v>
      </c>
      <c r="G26" s="114">
        <v>244</v>
      </c>
      <c r="H26" s="114">
        <v>121</v>
      </c>
      <c r="I26" s="140">
        <v>191</v>
      </c>
      <c r="J26" s="115">
        <v>-16</v>
      </c>
      <c r="K26" s="116">
        <v>-8.3769633507853403</v>
      </c>
    </row>
    <row r="27" spans="1:11" ht="14.1" customHeight="1" x14ac:dyDescent="0.2">
      <c r="A27" s="306">
        <v>27</v>
      </c>
      <c r="B27" s="307" t="s">
        <v>244</v>
      </c>
      <c r="C27" s="308"/>
      <c r="D27" s="113">
        <v>1.475487862922418</v>
      </c>
      <c r="E27" s="115">
        <v>93</v>
      </c>
      <c r="F27" s="114">
        <v>66</v>
      </c>
      <c r="G27" s="114">
        <v>116</v>
      </c>
      <c r="H27" s="114">
        <v>66</v>
      </c>
      <c r="I27" s="140">
        <v>189</v>
      </c>
      <c r="J27" s="115">
        <v>-96</v>
      </c>
      <c r="K27" s="116">
        <v>-50.793650793650791</v>
      </c>
    </row>
    <row r="28" spans="1:11" ht="14.1" customHeight="1" x14ac:dyDescent="0.2">
      <c r="A28" s="306">
        <v>28</v>
      </c>
      <c r="B28" s="307" t="s">
        <v>245</v>
      </c>
      <c r="C28" s="308"/>
      <c r="D28" s="113">
        <v>0.26971283515786132</v>
      </c>
      <c r="E28" s="115">
        <v>17</v>
      </c>
      <c r="F28" s="114">
        <v>11</v>
      </c>
      <c r="G28" s="114">
        <v>23</v>
      </c>
      <c r="H28" s="114">
        <v>15</v>
      </c>
      <c r="I28" s="140">
        <v>22</v>
      </c>
      <c r="J28" s="115">
        <v>-5</v>
      </c>
      <c r="K28" s="116">
        <v>-22.727272727272727</v>
      </c>
    </row>
    <row r="29" spans="1:11" ht="14.1" customHeight="1" x14ac:dyDescent="0.2">
      <c r="A29" s="306">
        <v>29</v>
      </c>
      <c r="B29" s="307" t="s">
        <v>246</v>
      </c>
      <c r="C29" s="308"/>
      <c r="D29" s="113">
        <v>3.6966523877518642</v>
      </c>
      <c r="E29" s="115">
        <v>233</v>
      </c>
      <c r="F29" s="114">
        <v>238</v>
      </c>
      <c r="G29" s="114">
        <v>392</v>
      </c>
      <c r="H29" s="114">
        <v>241</v>
      </c>
      <c r="I29" s="140">
        <v>245</v>
      </c>
      <c r="J29" s="115">
        <v>-12</v>
      </c>
      <c r="K29" s="116">
        <v>-4.8979591836734695</v>
      </c>
    </row>
    <row r="30" spans="1:11" ht="14.1" customHeight="1" x14ac:dyDescent="0.2">
      <c r="A30" s="306" t="s">
        <v>247</v>
      </c>
      <c r="B30" s="307" t="s">
        <v>248</v>
      </c>
      <c r="C30" s="308"/>
      <c r="D30" s="113">
        <v>1.7927970807551958</v>
      </c>
      <c r="E30" s="115">
        <v>113</v>
      </c>
      <c r="F30" s="114" t="s">
        <v>514</v>
      </c>
      <c r="G30" s="114">
        <v>198</v>
      </c>
      <c r="H30" s="114">
        <v>108</v>
      </c>
      <c r="I30" s="140" t="s">
        <v>514</v>
      </c>
      <c r="J30" s="115" t="s">
        <v>514</v>
      </c>
      <c r="K30" s="116" t="s">
        <v>514</v>
      </c>
    </row>
    <row r="31" spans="1:11" ht="14.1" customHeight="1" x14ac:dyDescent="0.2">
      <c r="A31" s="306" t="s">
        <v>249</v>
      </c>
      <c r="B31" s="307" t="s">
        <v>250</v>
      </c>
      <c r="C31" s="308"/>
      <c r="D31" s="113">
        <v>1.9038553069966682</v>
      </c>
      <c r="E31" s="115">
        <v>120</v>
      </c>
      <c r="F31" s="114">
        <v>128</v>
      </c>
      <c r="G31" s="114" t="s">
        <v>514</v>
      </c>
      <c r="H31" s="114">
        <v>133</v>
      </c>
      <c r="I31" s="140">
        <v>160</v>
      </c>
      <c r="J31" s="115">
        <v>-40</v>
      </c>
      <c r="K31" s="116">
        <v>-25</v>
      </c>
    </row>
    <row r="32" spans="1:11" ht="14.1" customHeight="1" x14ac:dyDescent="0.2">
      <c r="A32" s="306">
        <v>31</v>
      </c>
      <c r="B32" s="307" t="s">
        <v>251</v>
      </c>
      <c r="C32" s="308"/>
      <c r="D32" s="113">
        <v>0.76154212279866729</v>
      </c>
      <c r="E32" s="115">
        <v>48</v>
      </c>
      <c r="F32" s="114">
        <v>58</v>
      </c>
      <c r="G32" s="114">
        <v>55</v>
      </c>
      <c r="H32" s="114">
        <v>29</v>
      </c>
      <c r="I32" s="140">
        <v>29</v>
      </c>
      <c r="J32" s="115">
        <v>19</v>
      </c>
      <c r="K32" s="116">
        <v>65.517241379310349</v>
      </c>
    </row>
    <row r="33" spans="1:11" ht="14.1" customHeight="1" x14ac:dyDescent="0.2">
      <c r="A33" s="306">
        <v>32</v>
      </c>
      <c r="B33" s="307" t="s">
        <v>252</v>
      </c>
      <c r="C33" s="308"/>
      <c r="D33" s="113">
        <v>2.3004918292876408</v>
      </c>
      <c r="E33" s="115">
        <v>145</v>
      </c>
      <c r="F33" s="114">
        <v>71</v>
      </c>
      <c r="G33" s="114">
        <v>200</v>
      </c>
      <c r="H33" s="114">
        <v>264</v>
      </c>
      <c r="I33" s="140">
        <v>186</v>
      </c>
      <c r="J33" s="115">
        <v>-41</v>
      </c>
      <c r="K33" s="116">
        <v>-22.043010752688172</v>
      </c>
    </row>
    <row r="34" spans="1:11" ht="14.1" customHeight="1" x14ac:dyDescent="0.2">
      <c r="A34" s="306">
        <v>33</v>
      </c>
      <c r="B34" s="307" t="s">
        <v>253</v>
      </c>
      <c r="C34" s="308"/>
      <c r="D34" s="113">
        <v>1.8403934634301127</v>
      </c>
      <c r="E34" s="115">
        <v>116</v>
      </c>
      <c r="F34" s="114">
        <v>37</v>
      </c>
      <c r="G34" s="114">
        <v>123</v>
      </c>
      <c r="H34" s="114">
        <v>111</v>
      </c>
      <c r="I34" s="140">
        <v>170</v>
      </c>
      <c r="J34" s="115">
        <v>-54</v>
      </c>
      <c r="K34" s="116">
        <v>-31.764705882352942</v>
      </c>
    </row>
    <row r="35" spans="1:11" ht="14.1" customHeight="1" x14ac:dyDescent="0.2">
      <c r="A35" s="306">
        <v>34</v>
      </c>
      <c r="B35" s="307" t="s">
        <v>254</v>
      </c>
      <c r="C35" s="308"/>
      <c r="D35" s="113">
        <v>3.90290337934317</v>
      </c>
      <c r="E35" s="115">
        <v>246</v>
      </c>
      <c r="F35" s="114">
        <v>134</v>
      </c>
      <c r="G35" s="114">
        <v>279</v>
      </c>
      <c r="H35" s="114">
        <v>220</v>
      </c>
      <c r="I35" s="140">
        <v>270</v>
      </c>
      <c r="J35" s="115">
        <v>-24</v>
      </c>
      <c r="K35" s="116">
        <v>-8.8888888888888893</v>
      </c>
    </row>
    <row r="36" spans="1:11" ht="14.1" customHeight="1" x14ac:dyDescent="0.2">
      <c r="A36" s="306">
        <v>41</v>
      </c>
      <c r="B36" s="307" t="s">
        <v>255</v>
      </c>
      <c r="C36" s="308"/>
      <c r="D36" s="113">
        <v>7.9327304458194511E-2</v>
      </c>
      <c r="E36" s="115">
        <v>5</v>
      </c>
      <c r="F36" s="114">
        <v>12</v>
      </c>
      <c r="G36" s="114">
        <v>15</v>
      </c>
      <c r="H36" s="114">
        <v>9</v>
      </c>
      <c r="I36" s="140">
        <v>15</v>
      </c>
      <c r="J36" s="115">
        <v>-10</v>
      </c>
      <c r="K36" s="116">
        <v>-66.666666666666671</v>
      </c>
    </row>
    <row r="37" spans="1:11" ht="14.1" customHeight="1" x14ac:dyDescent="0.2">
      <c r="A37" s="306">
        <v>42</v>
      </c>
      <c r="B37" s="307" t="s">
        <v>256</v>
      </c>
      <c r="C37" s="308"/>
      <c r="D37" s="113">
        <v>0.14278914802475012</v>
      </c>
      <c r="E37" s="115">
        <v>9</v>
      </c>
      <c r="F37" s="114" t="s">
        <v>514</v>
      </c>
      <c r="G37" s="114" t="s">
        <v>514</v>
      </c>
      <c r="H37" s="114">
        <v>3</v>
      </c>
      <c r="I37" s="140" t="s">
        <v>514</v>
      </c>
      <c r="J37" s="115" t="s">
        <v>514</v>
      </c>
      <c r="K37" s="116" t="s">
        <v>514</v>
      </c>
    </row>
    <row r="38" spans="1:11" ht="14.1" customHeight="1" x14ac:dyDescent="0.2">
      <c r="A38" s="306">
        <v>43</v>
      </c>
      <c r="B38" s="307" t="s">
        <v>257</v>
      </c>
      <c r="C38" s="308"/>
      <c r="D38" s="113">
        <v>0.33317467872441692</v>
      </c>
      <c r="E38" s="115">
        <v>21</v>
      </c>
      <c r="F38" s="114">
        <v>24</v>
      </c>
      <c r="G38" s="114">
        <v>31</v>
      </c>
      <c r="H38" s="114">
        <v>23</v>
      </c>
      <c r="I38" s="140">
        <v>32</v>
      </c>
      <c r="J38" s="115">
        <v>-11</v>
      </c>
      <c r="K38" s="116">
        <v>-34.375</v>
      </c>
    </row>
    <row r="39" spans="1:11" ht="14.1" customHeight="1" x14ac:dyDescent="0.2">
      <c r="A39" s="306">
        <v>51</v>
      </c>
      <c r="B39" s="307" t="s">
        <v>258</v>
      </c>
      <c r="C39" s="308"/>
      <c r="D39" s="113">
        <v>11.70871013802951</v>
      </c>
      <c r="E39" s="115">
        <v>738</v>
      </c>
      <c r="F39" s="114">
        <v>865</v>
      </c>
      <c r="G39" s="114">
        <v>1388</v>
      </c>
      <c r="H39" s="114">
        <v>735</v>
      </c>
      <c r="I39" s="140">
        <v>665</v>
      </c>
      <c r="J39" s="115">
        <v>73</v>
      </c>
      <c r="K39" s="116">
        <v>10.977443609022556</v>
      </c>
    </row>
    <row r="40" spans="1:11" ht="14.1" customHeight="1" x14ac:dyDescent="0.2">
      <c r="A40" s="306" t="s">
        <v>259</v>
      </c>
      <c r="B40" s="307" t="s">
        <v>260</v>
      </c>
      <c r="C40" s="308"/>
      <c r="D40" s="113">
        <v>11.089957163255592</v>
      </c>
      <c r="E40" s="115">
        <v>699</v>
      </c>
      <c r="F40" s="114">
        <v>837</v>
      </c>
      <c r="G40" s="114">
        <v>1322</v>
      </c>
      <c r="H40" s="114">
        <v>696</v>
      </c>
      <c r="I40" s="140">
        <v>612</v>
      </c>
      <c r="J40" s="115">
        <v>87</v>
      </c>
      <c r="K40" s="116">
        <v>14.215686274509803</v>
      </c>
    </row>
    <row r="41" spans="1:11" ht="14.1" customHeight="1" x14ac:dyDescent="0.2">
      <c r="A41" s="306"/>
      <c r="B41" s="307" t="s">
        <v>261</v>
      </c>
      <c r="C41" s="308"/>
      <c r="D41" s="113">
        <v>10.518800571156593</v>
      </c>
      <c r="E41" s="115">
        <v>663</v>
      </c>
      <c r="F41" s="114">
        <v>755</v>
      </c>
      <c r="G41" s="114">
        <v>1228</v>
      </c>
      <c r="H41" s="114">
        <v>646</v>
      </c>
      <c r="I41" s="140">
        <v>541</v>
      </c>
      <c r="J41" s="115">
        <v>122</v>
      </c>
      <c r="K41" s="116">
        <v>22.55083179297597</v>
      </c>
    </row>
    <row r="42" spans="1:11" ht="14.1" customHeight="1" x14ac:dyDescent="0.2">
      <c r="A42" s="306">
        <v>52</v>
      </c>
      <c r="B42" s="307" t="s">
        <v>262</v>
      </c>
      <c r="C42" s="308"/>
      <c r="D42" s="113">
        <v>5.6005076947485328</v>
      </c>
      <c r="E42" s="115">
        <v>353</v>
      </c>
      <c r="F42" s="114">
        <v>191</v>
      </c>
      <c r="G42" s="114">
        <v>327</v>
      </c>
      <c r="H42" s="114">
        <v>301</v>
      </c>
      <c r="I42" s="140">
        <v>308</v>
      </c>
      <c r="J42" s="115">
        <v>45</v>
      </c>
      <c r="K42" s="116">
        <v>14.61038961038961</v>
      </c>
    </row>
    <row r="43" spans="1:11" ht="14.1" customHeight="1" x14ac:dyDescent="0.2">
      <c r="A43" s="306" t="s">
        <v>263</v>
      </c>
      <c r="B43" s="307" t="s">
        <v>264</v>
      </c>
      <c r="C43" s="308"/>
      <c r="D43" s="113">
        <v>4.8072346501665875</v>
      </c>
      <c r="E43" s="115">
        <v>303</v>
      </c>
      <c r="F43" s="114">
        <v>161</v>
      </c>
      <c r="G43" s="114">
        <v>290</v>
      </c>
      <c r="H43" s="114">
        <v>243</v>
      </c>
      <c r="I43" s="140">
        <v>272</v>
      </c>
      <c r="J43" s="115">
        <v>31</v>
      </c>
      <c r="K43" s="116">
        <v>11.397058823529411</v>
      </c>
    </row>
    <row r="44" spans="1:11" ht="14.1" customHeight="1" x14ac:dyDescent="0.2">
      <c r="A44" s="306">
        <v>53</v>
      </c>
      <c r="B44" s="307" t="s">
        <v>265</v>
      </c>
      <c r="C44" s="308"/>
      <c r="D44" s="113">
        <v>0.38077106139933364</v>
      </c>
      <c r="E44" s="115">
        <v>24</v>
      </c>
      <c r="F44" s="114">
        <v>21</v>
      </c>
      <c r="G44" s="114">
        <v>27</v>
      </c>
      <c r="H44" s="114">
        <v>30</v>
      </c>
      <c r="I44" s="140">
        <v>36</v>
      </c>
      <c r="J44" s="115">
        <v>-12</v>
      </c>
      <c r="K44" s="116">
        <v>-33.333333333333336</v>
      </c>
    </row>
    <row r="45" spans="1:11" ht="14.1" customHeight="1" x14ac:dyDescent="0.2">
      <c r="A45" s="306" t="s">
        <v>266</v>
      </c>
      <c r="B45" s="307" t="s">
        <v>267</v>
      </c>
      <c r="C45" s="308"/>
      <c r="D45" s="113">
        <v>0.36490560050769477</v>
      </c>
      <c r="E45" s="115">
        <v>23</v>
      </c>
      <c r="F45" s="114">
        <v>20</v>
      </c>
      <c r="G45" s="114">
        <v>26</v>
      </c>
      <c r="H45" s="114">
        <v>29</v>
      </c>
      <c r="I45" s="140">
        <v>34</v>
      </c>
      <c r="J45" s="115">
        <v>-11</v>
      </c>
      <c r="K45" s="116">
        <v>-32.352941176470587</v>
      </c>
    </row>
    <row r="46" spans="1:11" ht="14.1" customHeight="1" x14ac:dyDescent="0.2">
      <c r="A46" s="306">
        <v>54</v>
      </c>
      <c r="B46" s="307" t="s">
        <v>268</v>
      </c>
      <c r="C46" s="308"/>
      <c r="D46" s="113">
        <v>4.5692527367920039</v>
      </c>
      <c r="E46" s="115">
        <v>288</v>
      </c>
      <c r="F46" s="114">
        <v>107</v>
      </c>
      <c r="G46" s="114">
        <v>157</v>
      </c>
      <c r="H46" s="114">
        <v>162</v>
      </c>
      <c r="I46" s="140">
        <v>237</v>
      </c>
      <c r="J46" s="115">
        <v>51</v>
      </c>
      <c r="K46" s="116">
        <v>21.518987341772153</v>
      </c>
    </row>
    <row r="47" spans="1:11" ht="14.1" customHeight="1" x14ac:dyDescent="0.2">
      <c r="A47" s="306">
        <v>61</v>
      </c>
      <c r="B47" s="307" t="s">
        <v>269</v>
      </c>
      <c r="C47" s="308"/>
      <c r="D47" s="113">
        <v>1.3485641757893068</v>
      </c>
      <c r="E47" s="115">
        <v>85</v>
      </c>
      <c r="F47" s="114">
        <v>42</v>
      </c>
      <c r="G47" s="114">
        <v>80</v>
      </c>
      <c r="H47" s="114">
        <v>61</v>
      </c>
      <c r="I47" s="140">
        <v>71</v>
      </c>
      <c r="J47" s="115">
        <v>14</v>
      </c>
      <c r="K47" s="116">
        <v>19.718309859154928</v>
      </c>
    </row>
    <row r="48" spans="1:11" ht="14.1" customHeight="1" x14ac:dyDescent="0.2">
      <c r="A48" s="306">
        <v>62</v>
      </c>
      <c r="B48" s="307" t="s">
        <v>270</v>
      </c>
      <c r="C48" s="308"/>
      <c r="D48" s="113">
        <v>7.5836903062033949</v>
      </c>
      <c r="E48" s="115">
        <v>478</v>
      </c>
      <c r="F48" s="114">
        <v>332</v>
      </c>
      <c r="G48" s="114">
        <v>511</v>
      </c>
      <c r="H48" s="114">
        <v>477</v>
      </c>
      <c r="I48" s="140">
        <v>351</v>
      </c>
      <c r="J48" s="115">
        <v>127</v>
      </c>
      <c r="K48" s="116">
        <v>36.182336182336179</v>
      </c>
    </row>
    <row r="49" spans="1:11" ht="14.1" customHeight="1" x14ac:dyDescent="0.2">
      <c r="A49" s="306">
        <v>63</v>
      </c>
      <c r="B49" s="307" t="s">
        <v>271</v>
      </c>
      <c r="C49" s="308"/>
      <c r="D49" s="113">
        <v>2.4432809773123911</v>
      </c>
      <c r="E49" s="115">
        <v>154</v>
      </c>
      <c r="F49" s="114">
        <v>212</v>
      </c>
      <c r="G49" s="114">
        <v>230</v>
      </c>
      <c r="H49" s="114">
        <v>182</v>
      </c>
      <c r="I49" s="140">
        <v>176</v>
      </c>
      <c r="J49" s="115">
        <v>-22</v>
      </c>
      <c r="K49" s="116">
        <v>-12.5</v>
      </c>
    </row>
    <row r="50" spans="1:11" ht="14.1" customHeight="1" x14ac:dyDescent="0.2">
      <c r="A50" s="306" t="s">
        <v>272</v>
      </c>
      <c r="B50" s="307" t="s">
        <v>273</v>
      </c>
      <c r="C50" s="308"/>
      <c r="D50" s="113">
        <v>0.55529113120736162</v>
      </c>
      <c r="E50" s="115">
        <v>35</v>
      </c>
      <c r="F50" s="114">
        <v>38</v>
      </c>
      <c r="G50" s="114">
        <v>72</v>
      </c>
      <c r="H50" s="114">
        <v>43</v>
      </c>
      <c r="I50" s="140">
        <v>34</v>
      </c>
      <c r="J50" s="115">
        <v>1</v>
      </c>
      <c r="K50" s="116">
        <v>2.9411764705882355</v>
      </c>
    </row>
    <row r="51" spans="1:11" ht="14.1" customHeight="1" x14ac:dyDescent="0.2">
      <c r="A51" s="306" t="s">
        <v>274</v>
      </c>
      <c r="B51" s="307" t="s">
        <v>275</v>
      </c>
      <c r="C51" s="308"/>
      <c r="D51" s="113">
        <v>1.7452006980802792</v>
      </c>
      <c r="E51" s="115">
        <v>110</v>
      </c>
      <c r="F51" s="114">
        <v>151</v>
      </c>
      <c r="G51" s="114">
        <v>128</v>
      </c>
      <c r="H51" s="114">
        <v>136</v>
      </c>
      <c r="I51" s="140">
        <v>134</v>
      </c>
      <c r="J51" s="115">
        <v>-24</v>
      </c>
      <c r="K51" s="116">
        <v>-17.910447761194028</v>
      </c>
    </row>
    <row r="52" spans="1:11" ht="14.1" customHeight="1" x14ac:dyDescent="0.2">
      <c r="A52" s="306">
        <v>71</v>
      </c>
      <c r="B52" s="307" t="s">
        <v>276</v>
      </c>
      <c r="C52" s="308"/>
      <c r="D52" s="113">
        <v>6.8538791051880059</v>
      </c>
      <c r="E52" s="115">
        <v>432</v>
      </c>
      <c r="F52" s="114">
        <v>363</v>
      </c>
      <c r="G52" s="114">
        <v>500</v>
      </c>
      <c r="H52" s="114">
        <v>339</v>
      </c>
      <c r="I52" s="140">
        <v>473</v>
      </c>
      <c r="J52" s="115">
        <v>-41</v>
      </c>
      <c r="K52" s="116">
        <v>-8.6680761099365746</v>
      </c>
    </row>
    <row r="53" spans="1:11" ht="14.1" customHeight="1" x14ac:dyDescent="0.2">
      <c r="A53" s="306" t="s">
        <v>277</v>
      </c>
      <c r="B53" s="307" t="s">
        <v>278</v>
      </c>
      <c r="C53" s="308"/>
      <c r="D53" s="113">
        <v>2.5702046644455021</v>
      </c>
      <c r="E53" s="115">
        <v>162</v>
      </c>
      <c r="F53" s="114">
        <v>125</v>
      </c>
      <c r="G53" s="114">
        <v>176</v>
      </c>
      <c r="H53" s="114">
        <v>120</v>
      </c>
      <c r="I53" s="140">
        <v>164</v>
      </c>
      <c r="J53" s="115">
        <v>-2</v>
      </c>
      <c r="K53" s="116">
        <v>-1.2195121951219512</v>
      </c>
    </row>
    <row r="54" spans="1:11" ht="14.1" customHeight="1" x14ac:dyDescent="0.2">
      <c r="A54" s="306" t="s">
        <v>279</v>
      </c>
      <c r="B54" s="307" t="s">
        <v>280</v>
      </c>
      <c r="C54" s="308"/>
      <c r="D54" s="113">
        <v>3.6331905441853087</v>
      </c>
      <c r="E54" s="115">
        <v>229</v>
      </c>
      <c r="F54" s="114">
        <v>208</v>
      </c>
      <c r="G54" s="114">
        <v>293</v>
      </c>
      <c r="H54" s="114">
        <v>198</v>
      </c>
      <c r="I54" s="140">
        <v>249</v>
      </c>
      <c r="J54" s="115">
        <v>-20</v>
      </c>
      <c r="K54" s="116">
        <v>-8.0321285140562253</v>
      </c>
    </row>
    <row r="55" spans="1:11" ht="14.1" customHeight="1" x14ac:dyDescent="0.2">
      <c r="A55" s="306">
        <v>72</v>
      </c>
      <c r="B55" s="307" t="s">
        <v>281</v>
      </c>
      <c r="C55" s="308"/>
      <c r="D55" s="113">
        <v>1.142313184198001</v>
      </c>
      <c r="E55" s="115">
        <v>72</v>
      </c>
      <c r="F55" s="114">
        <v>50</v>
      </c>
      <c r="G55" s="114">
        <v>101</v>
      </c>
      <c r="H55" s="114">
        <v>61</v>
      </c>
      <c r="I55" s="140">
        <v>75</v>
      </c>
      <c r="J55" s="115">
        <v>-3</v>
      </c>
      <c r="K55" s="116">
        <v>-4</v>
      </c>
    </row>
    <row r="56" spans="1:11" ht="14.1" customHeight="1" x14ac:dyDescent="0.2">
      <c r="A56" s="306" t="s">
        <v>282</v>
      </c>
      <c r="B56" s="307" t="s">
        <v>283</v>
      </c>
      <c r="C56" s="308"/>
      <c r="D56" s="113">
        <v>0.25384737426622245</v>
      </c>
      <c r="E56" s="115">
        <v>16</v>
      </c>
      <c r="F56" s="114">
        <v>13</v>
      </c>
      <c r="G56" s="114">
        <v>43</v>
      </c>
      <c r="H56" s="114">
        <v>16</v>
      </c>
      <c r="I56" s="140">
        <v>15</v>
      </c>
      <c r="J56" s="115">
        <v>1</v>
      </c>
      <c r="K56" s="116">
        <v>6.666666666666667</v>
      </c>
    </row>
    <row r="57" spans="1:11" ht="14.1" customHeight="1" x14ac:dyDescent="0.2">
      <c r="A57" s="306" t="s">
        <v>284</v>
      </c>
      <c r="B57" s="307" t="s">
        <v>285</v>
      </c>
      <c r="C57" s="308"/>
      <c r="D57" s="113">
        <v>0.65048389655719496</v>
      </c>
      <c r="E57" s="115">
        <v>41</v>
      </c>
      <c r="F57" s="114">
        <v>27</v>
      </c>
      <c r="G57" s="114">
        <v>34</v>
      </c>
      <c r="H57" s="114">
        <v>28</v>
      </c>
      <c r="I57" s="140">
        <v>45</v>
      </c>
      <c r="J57" s="115">
        <v>-4</v>
      </c>
      <c r="K57" s="116">
        <v>-8.8888888888888893</v>
      </c>
    </row>
    <row r="58" spans="1:11" ht="14.1" customHeight="1" x14ac:dyDescent="0.2">
      <c r="A58" s="306">
        <v>73</v>
      </c>
      <c r="B58" s="307" t="s">
        <v>286</v>
      </c>
      <c r="C58" s="308"/>
      <c r="D58" s="113">
        <v>1.44375694113914</v>
      </c>
      <c r="E58" s="115">
        <v>91</v>
      </c>
      <c r="F58" s="114">
        <v>40</v>
      </c>
      <c r="G58" s="114">
        <v>72</v>
      </c>
      <c r="H58" s="114">
        <v>55</v>
      </c>
      <c r="I58" s="140">
        <v>111</v>
      </c>
      <c r="J58" s="115">
        <v>-20</v>
      </c>
      <c r="K58" s="116">
        <v>-18.018018018018019</v>
      </c>
    </row>
    <row r="59" spans="1:11" ht="14.1" customHeight="1" x14ac:dyDescent="0.2">
      <c r="A59" s="306" t="s">
        <v>287</v>
      </c>
      <c r="B59" s="307" t="s">
        <v>288</v>
      </c>
      <c r="C59" s="308"/>
      <c r="D59" s="113">
        <v>1.1581786450896399</v>
      </c>
      <c r="E59" s="115">
        <v>73</v>
      </c>
      <c r="F59" s="114">
        <v>30</v>
      </c>
      <c r="G59" s="114">
        <v>51</v>
      </c>
      <c r="H59" s="114">
        <v>39</v>
      </c>
      <c r="I59" s="140">
        <v>98</v>
      </c>
      <c r="J59" s="115">
        <v>-25</v>
      </c>
      <c r="K59" s="116">
        <v>-25.510204081632654</v>
      </c>
    </row>
    <row r="60" spans="1:11" ht="14.1" customHeight="1" x14ac:dyDescent="0.2">
      <c r="A60" s="306">
        <v>81</v>
      </c>
      <c r="B60" s="307" t="s">
        <v>289</v>
      </c>
      <c r="C60" s="308"/>
      <c r="D60" s="113">
        <v>5.6163731556401713</v>
      </c>
      <c r="E60" s="115">
        <v>354</v>
      </c>
      <c r="F60" s="114">
        <v>341</v>
      </c>
      <c r="G60" s="114">
        <v>586</v>
      </c>
      <c r="H60" s="114">
        <v>301</v>
      </c>
      <c r="I60" s="140">
        <v>371</v>
      </c>
      <c r="J60" s="115">
        <v>-17</v>
      </c>
      <c r="K60" s="116">
        <v>-4.5822102425876015</v>
      </c>
    </row>
    <row r="61" spans="1:11" ht="14.1" customHeight="1" x14ac:dyDescent="0.2">
      <c r="A61" s="306" t="s">
        <v>290</v>
      </c>
      <c r="B61" s="307" t="s">
        <v>291</v>
      </c>
      <c r="C61" s="308"/>
      <c r="D61" s="113">
        <v>0.93606219260669521</v>
      </c>
      <c r="E61" s="115">
        <v>59</v>
      </c>
      <c r="F61" s="114">
        <v>55</v>
      </c>
      <c r="G61" s="114">
        <v>101</v>
      </c>
      <c r="H61" s="114">
        <v>67</v>
      </c>
      <c r="I61" s="140">
        <v>75</v>
      </c>
      <c r="J61" s="115">
        <v>-16</v>
      </c>
      <c r="K61" s="116">
        <v>-21.333333333333332</v>
      </c>
    </row>
    <row r="62" spans="1:11" ht="14.1" customHeight="1" x14ac:dyDescent="0.2">
      <c r="A62" s="306" t="s">
        <v>292</v>
      </c>
      <c r="B62" s="307" t="s">
        <v>293</v>
      </c>
      <c r="C62" s="308"/>
      <c r="D62" s="113">
        <v>1.951451689671585</v>
      </c>
      <c r="E62" s="115">
        <v>123</v>
      </c>
      <c r="F62" s="114">
        <v>126</v>
      </c>
      <c r="G62" s="114">
        <v>307</v>
      </c>
      <c r="H62" s="114">
        <v>108</v>
      </c>
      <c r="I62" s="140">
        <v>117</v>
      </c>
      <c r="J62" s="115">
        <v>6</v>
      </c>
      <c r="K62" s="116">
        <v>5.1282051282051286</v>
      </c>
    </row>
    <row r="63" spans="1:11" ht="14.1" customHeight="1" x14ac:dyDescent="0.2">
      <c r="A63" s="306"/>
      <c r="B63" s="307" t="s">
        <v>294</v>
      </c>
      <c r="C63" s="308"/>
      <c r="D63" s="113">
        <v>1.6976043154053626</v>
      </c>
      <c r="E63" s="115">
        <v>107</v>
      </c>
      <c r="F63" s="114">
        <v>107</v>
      </c>
      <c r="G63" s="114">
        <v>266</v>
      </c>
      <c r="H63" s="114">
        <v>90</v>
      </c>
      <c r="I63" s="140">
        <v>102</v>
      </c>
      <c r="J63" s="115">
        <v>5</v>
      </c>
      <c r="K63" s="116">
        <v>4.9019607843137258</v>
      </c>
    </row>
    <row r="64" spans="1:11" ht="14.1" customHeight="1" x14ac:dyDescent="0.2">
      <c r="A64" s="306" t="s">
        <v>295</v>
      </c>
      <c r="B64" s="307" t="s">
        <v>296</v>
      </c>
      <c r="C64" s="308"/>
      <c r="D64" s="113">
        <v>1.3326987148976677</v>
      </c>
      <c r="E64" s="115">
        <v>84</v>
      </c>
      <c r="F64" s="114">
        <v>88</v>
      </c>
      <c r="G64" s="114">
        <v>74</v>
      </c>
      <c r="H64" s="114">
        <v>57</v>
      </c>
      <c r="I64" s="140">
        <v>78</v>
      </c>
      <c r="J64" s="115">
        <v>6</v>
      </c>
      <c r="K64" s="116">
        <v>7.6923076923076925</v>
      </c>
    </row>
    <row r="65" spans="1:11" ht="14.1" customHeight="1" x14ac:dyDescent="0.2">
      <c r="A65" s="306" t="s">
        <v>297</v>
      </c>
      <c r="B65" s="307" t="s">
        <v>298</v>
      </c>
      <c r="C65" s="308"/>
      <c r="D65" s="113">
        <v>0.79327304458194514</v>
      </c>
      <c r="E65" s="115">
        <v>50</v>
      </c>
      <c r="F65" s="114">
        <v>38</v>
      </c>
      <c r="G65" s="114">
        <v>64</v>
      </c>
      <c r="H65" s="114">
        <v>37</v>
      </c>
      <c r="I65" s="140">
        <v>72</v>
      </c>
      <c r="J65" s="115">
        <v>-22</v>
      </c>
      <c r="K65" s="116">
        <v>-30.555555555555557</v>
      </c>
    </row>
    <row r="66" spans="1:11" ht="14.1" customHeight="1" x14ac:dyDescent="0.2">
      <c r="A66" s="306">
        <v>82</v>
      </c>
      <c r="B66" s="307" t="s">
        <v>299</v>
      </c>
      <c r="C66" s="308"/>
      <c r="D66" s="113">
        <v>4.1408852927177531</v>
      </c>
      <c r="E66" s="115">
        <v>261</v>
      </c>
      <c r="F66" s="114">
        <v>231</v>
      </c>
      <c r="G66" s="114">
        <v>382</v>
      </c>
      <c r="H66" s="114">
        <v>222</v>
      </c>
      <c r="I66" s="140">
        <v>223</v>
      </c>
      <c r="J66" s="115">
        <v>38</v>
      </c>
      <c r="K66" s="116">
        <v>17.04035874439462</v>
      </c>
    </row>
    <row r="67" spans="1:11" ht="14.1" customHeight="1" x14ac:dyDescent="0.2">
      <c r="A67" s="306" t="s">
        <v>300</v>
      </c>
      <c r="B67" s="307" t="s">
        <v>301</v>
      </c>
      <c r="C67" s="308"/>
      <c r="D67" s="113">
        <v>3.4428050134856418</v>
      </c>
      <c r="E67" s="115">
        <v>217</v>
      </c>
      <c r="F67" s="114">
        <v>207</v>
      </c>
      <c r="G67" s="114">
        <v>308</v>
      </c>
      <c r="H67" s="114">
        <v>178</v>
      </c>
      <c r="I67" s="140">
        <v>192</v>
      </c>
      <c r="J67" s="115">
        <v>25</v>
      </c>
      <c r="K67" s="116">
        <v>13.020833333333334</v>
      </c>
    </row>
    <row r="68" spans="1:11" ht="14.1" customHeight="1" x14ac:dyDescent="0.2">
      <c r="A68" s="306" t="s">
        <v>302</v>
      </c>
      <c r="B68" s="307" t="s">
        <v>303</v>
      </c>
      <c r="C68" s="308"/>
      <c r="D68" s="113">
        <v>0.52356020942408377</v>
      </c>
      <c r="E68" s="115">
        <v>33</v>
      </c>
      <c r="F68" s="114">
        <v>16</v>
      </c>
      <c r="G68" s="114">
        <v>49</v>
      </c>
      <c r="H68" s="114">
        <v>25</v>
      </c>
      <c r="I68" s="140">
        <v>16</v>
      </c>
      <c r="J68" s="115">
        <v>17</v>
      </c>
      <c r="K68" s="116">
        <v>106.25</v>
      </c>
    </row>
    <row r="69" spans="1:11" ht="14.1" customHeight="1" x14ac:dyDescent="0.2">
      <c r="A69" s="306">
        <v>83</v>
      </c>
      <c r="B69" s="307" t="s">
        <v>304</v>
      </c>
      <c r="C69" s="308"/>
      <c r="D69" s="113">
        <v>6.4889735046803105</v>
      </c>
      <c r="E69" s="115">
        <v>409</v>
      </c>
      <c r="F69" s="114">
        <v>218</v>
      </c>
      <c r="G69" s="114">
        <v>363</v>
      </c>
      <c r="H69" s="114">
        <v>355</v>
      </c>
      <c r="I69" s="140">
        <v>562</v>
      </c>
      <c r="J69" s="115">
        <v>-153</v>
      </c>
      <c r="K69" s="116">
        <v>-27.224199288256226</v>
      </c>
    </row>
    <row r="70" spans="1:11" ht="14.1" customHeight="1" x14ac:dyDescent="0.2">
      <c r="A70" s="306" t="s">
        <v>305</v>
      </c>
      <c r="B70" s="307" t="s">
        <v>306</v>
      </c>
      <c r="C70" s="308"/>
      <c r="D70" s="113">
        <v>5.6639695383150883</v>
      </c>
      <c r="E70" s="115">
        <v>357</v>
      </c>
      <c r="F70" s="114">
        <v>183</v>
      </c>
      <c r="G70" s="114">
        <v>293</v>
      </c>
      <c r="H70" s="114">
        <v>297</v>
      </c>
      <c r="I70" s="140">
        <v>485</v>
      </c>
      <c r="J70" s="115">
        <v>-128</v>
      </c>
      <c r="K70" s="116">
        <v>-26.391752577319586</v>
      </c>
    </row>
    <row r="71" spans="1:11" ht="14.1" customHeight="1" x14ac:dyDescent="0.2">
      <c r="A71" s="306"/>
      <c r="B71" s="307" t="s">
        <v>307</v>
      </c>
      <c r="C71" s="308"/>
      <c r="D71" s="113">
        <v>4.2995399016341427</v>
      </c>
      <c r="E71" s="115">
        <v>271</v>
      </c>
      <c r="F71" s="114">
        <v>97</v>
      </c>
      <c r="G71" s="114">
        <v>202</v>
      </c>
      <c r="H71" s="114">
        <v>204</v>
      </c>
      <c r="I71" s="140">
        <v>374</v>
      </c>
      <c r="J71" s="115">
        <v>-103</v>
      </c>
      <c r="K71" s="116">
        <v>-27.540106951871657</v>
      </c>
    </row>
    <row r="72" spans="1:11" ht="14.1" customHeight="1" x14ac:dyDescent="0.2">
      <c r="A72" s="306">
        <v>84</v>
      </c>
      <c r="B72" s="307" t="s">
        <v>308</v>
      </c>
      <c r="C72" s="308"/>
      <c r="D72" s="113">
        <v>1.4596224020307791</v>
      </c>
      <c r="E72" s="115">
        <v>92</v>
      </c>
      <c r="F72" s="114">
        <v>49</v>
      </c>
      <c r="G72" s="114">
        <v>138</v>
      </c>
      <c r="H72" s="114">
        <v>45</v>
      </c>
      <c r="I72" s="140">
        <v>91</v>
      </c>
      <c r="J72" s="115">
        <v>1</v>
      </c>
      <c r="K72" s="116">
        <v>1.098901098901099</v>
      </c>
    </row>
    <row r="73" spans="1:11" ht="14.1" customHeight="1" x14ac:dyDescent="0.2">
      <c r="A73" s="306" t="s">
        <v>309</v>
      </c>
      <c r="B73" s="307" t="s">
        <v>310</v>
      </c>
      <c r="C73" s="308"/>
      <c r="D73" s="113">
        <v>0.60288751388227824</v>
      </c>
      <c r="E73" s="115">
        <v>38</v>
      </c>
      <c r="F73" s="114">
        <v>17</v>
      </c>
      <c r="G73" s="114">
        <v>74</v>
      </c>
      <c r="H73" s="114">
        <v>17</v>
      </c>
      <c r="I73" s="140">
        <v>34</v>
      </c>
      <c r="J73" s="115">
        <v>4</v>
      </c>
      <c r="K73" s="116">
        <v>11.764705882352942</v>
      </c>
    </row>
    <row r="74" spans="1:11" ht="14.1" customHeight="1" x14ac:dyDescent="0.2">
      <c r="A74" s="306" t="s">
        <v>311</v>
      </c>
      <c r="B74" s="307" t="s">
        <v>312</v>
      </c>
      <c r="C74" s="308"/>
      <c r="D74" s="113">
        <v>0.33317467872441692</v>
      </c>
      <c r="E74" s="115">
        <v>21</v>
      </c>
      <c r="F74" s="114">
        <v>20</v>
      </c>
      <c r="G74" s="114">
        <v>24</v>
      </c>
      <c r="H74" s="114">
        <v>12</v>
      </c>
      <c r="I74" s="140">
        <v>17</v>
      </c>
      <c r="J74" s="115">
        <v>4</v>
      </c>
      <c r="K74" s="116">
        <v>23.529411764705884</v>
      </c>
    </row>
    <row r="75" spans="1:11" ht="14.1" customHeight="1" x14ac:dyDescent="0.2">
      <c r="A75" s="306" t="s">
        <v>313</v>
      </c>
      <c r="B75" s="307" t="s">
        <v>314</v>
      </c>
      <c r="C75" s="308"/>
      <c r="D75" s="113">
        <v>4.7596382674916705E-2</v>
      </c>
      <c r="E75" s="115">
        <v>3</v>
      </c>
      <c r="F75" s="114" t="s">
        <v>514</v>
      </c>
      <c r="G75" s="114">
        <v>3</v>
      </c>
      <c r="H75" s="114">
        <v>0</v>
      </c>
      <c r="I75" s="140" t="s">
        <v>514</v>
      </c>
      <c r="J75" s="115" t="s">
        <v>514</v>
      </c>
      <c r="K75" s="116" t="s">
        <v>514</v>
      </c>
    </row>
    <row r="76" spans="1:11" ht="14.1" customHeight="1" x14ac:dyDescent="0.2">
      <c r="A76" s="306">
        <v>91</v>
      </c>
      <c r="B76" s="307" t="s">
        <v>315</v>
      </c>
      <c r="C76" s="308"/>
      <c r="D76" s="113">
        <v>0.20625099159130572</v>
      </c>
      <c r="E76" s="115">
        <v>13</v>
      </c>
      <c r="F76" s="114">
        <v>7</v>
      </c>
      <c r="G76" s="114">
        <v>12</v>
      </c>
      <c r="H76" s="114">
        <v>16</v>
      </c>
      <c r="I76" s="140">
        <v>10</v>
      </c>
      <c r="J76" s="115">
        <v>3</v>
      </c>
      <c r="K76" s="116">
        <v>30</v>
      </c>
    </row>
    <row r="77" spans="1:11" ht="14.1" customHeight="1" x14ac:dyDescent="0.2">
      <c r="A77" s="306">
        <v>92</v>
      </c>
      <c r="B77" s="307" t="s">
        <v>316</v>
      </c>
      <c r="C77" s="308"/>
      <c r="D77" s="113">
        <v>0.44423290496588924</v>
      </c>
      <c r="E77" s="115">
        <v>28</v>
      </c>
      <c r="F77" s="114">
        <v>30</v>
      </c>
      <c r="G77" s="114">
        <v>23</v>
      </c>
      <c r="H77" s="114">
        <v>23</v>
      </c>
      <c r="I77" s="140">
        <v>46</v>
      </c>
      <c r="J77" s="115">
        <v>-18</v>
      </c>
      <c r="K77" s="116">
        <v>-39.130434782608695</v>
      </c>
    </row>
    <row r="78" spans="1:11" ht="14.1" customHeight="1" x14ac:dyDescent="0.2">
      <c r="A78" s="306">
        <v>93</v>
      </c>
      <c r="B78" s="307" t="s">
        <v>317</v>
      </c>
      <c r="C78" s="308"/>
      <c r="D78" s="113" t="s">
        <v>514</v>
      </c>
      <c r="E78" s="115" t="s">
        <v>514</v>
      </c>
      <c r="F78" s="114" t="s">
        <v>514</v>
      </c>
      <c r="G78" s="114">
        <v>8</v>
      </c>
      <c r="H78" s="114">
        <v>7</v>
      </c>
      <c r="I78" s="140" t="s">
        <v>514</v>
      </c>
      <c r="J78" s="115" t="s">
        <v>514</v>
      </c>
      <c r="K78" s="116" t="s">
        <v>514</v>
      </c>
    </row>
    <row r="79" spans="1:11" ht="14.1" customHeight="1" x14ac:dyDescent="0.2">
      <c r="A79" s="306">
        <v>94</v>
      </c>
      <c r="B79" s="307" t="s">
        <v>318</v>
      </c>
      <c r="C79" s="308"/>
      <c r="D79" s="113">
        <v>0.17452006980802792</v>
      </c>
      <c r="E79" s="115">
        <v>11</v>
      </c>
      <c r="F79" s="114">
        <v>16</v>
      </c>
      <c r="G79" s="114">
        <v>14</v>
      </c>
      <c r="H79" s="114">
        <v>12</v>
      </c>
      <c r="I79" s="140">
        <v>24</v>
      </c>
      <c r="J79" s="115">
        <v>-13</v>
      </c>
      <c r="K79" s="116">
        <v>-54.166666666666664</v>
      </c>
    </row>
    <row r="80" spans="1:11" ht="14.1" customHeight="1" x14ac:dyDescent="0.2">
      <c r="A80" s="306" t="s">
        <v>319</v>
      </c>
      <c r="B80" s="307" t="s">
        <v>320</v>
      </c>
      <c r="C80" s="308"/>
      <c r="D80" s="113" t="s">
        <v>514</v>
      </c>
      <c r="E80" s="115" t="s">
        <v>514</v>
      </c>
      <c r="F80" s="114">
        <v>0</v>
      </c>
      <c r="G80" s="114" t="s">
        <v>514</v>
      </c>
      <c r="H80" s="114">
        <v>0</v>
      </c>
      <c r="I80" s="140">
        <v>0</v>
      </c>
      <c r="J80" s="115" t="s">
        <v>514</v>
      </c>
      <c r="K80" s="116" t="s">
        <v>514</v>
      </c>
    </row>
    <row r="81" spans="1:11" ht="14.1" customHeight="1" x14ac:dyDescent="0.2">
      <c r="A81" s="310" t="s">
        <v>321</v>
      </c>
      <c r="B81" s="311" t="s">
        <v>334</v>
      </c>
      <c r="C81" s="312"/>
      <c r="D81" s="125">
        <v>0.23798191337458352</v>
      </c>
      <c r="E81" s="143">
        <v>15</v>
      </c>
      <c r="F81" s="144">
        <v>21</v>
      </c>
      <c r="G81" s="144">
        <v>83</v>
      </c>
      <c r="H81" s="144">
        <v>9</v>
      </c>
      <c r="I81" s="145">
        <v>15</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6997</v>
      </c>
      <c r="E11" s="114">
        <v>5923</v>
      </c>
      <c r="F11" s="114">
        <v>7133</v>
      </c>
      <c r="G11" s="114">
        <v>5661</v>
      </c>
      <c r="H11" s="140">
        <v>7559</v>
      </c>
      <c r="I11" s="115">
        <v>-562</v>
      </c>
      <c r="J11" s="116">
        <v>-7.4348458790845351</v>
      </c>
    </row>
    <row r="12" spans="1:15" s="110" customFormat="1" ht="24.95" customHeight="1" x14ac:dyDescent="0.2">
      <c r="A12" s="193" t="s">
        <v>132</v>
      </c>
      <c r="B12" s="194" t="s">
        <v>133</v>
      </c>
      <c r="C12" s="113">
        <v>2.7869086751464915</v>
      </c>
      <c r="D12" s="115">
        <v>195</v>
      </c>
      <c r="E12" s="114">
        <v>273</v>
      </c>
      <c r="F12" s="114">
        <v>208</v>
      </c>
      <c r="G12" s="114">
        <v>179</v>
      </c>
      <c r="H12" s="140">
        <v>148</v>
      </c>
      <c r="I12" s="115">
        <v>47</v>
      </c>
      <c r="J12" s="116">
        <v>31.756756756756758</v>
      </c>
    </row>
    <row r="13" spans="1:15" s="110" customFormat="1" ht="24.95" customHeight="1" x14ac:dyDescent="0.2">
      <c r="A13" s="193" t="s">
        <v>134</v>
      </c>
      <c r="B13" s="199" t="s">
        <v>214</v>
      </c>
      <c r="C13" s="113">
        <v>1.1004716306988709</v>
      </c>
      <c r="D13" s="115">
        <v>77</v>
      </c>
      <c r="E13" s="114">
        <v>81</v>
      </c>
      <c r="F13" s="114">
        <v>77</v>
      </c>
      <c r="G13" s="114">
        <v>82</v>
      </c>
      <c r="H13" s="140">
        <v>131</v>
      </c>
      <c r="I13" s="115">
        <v>-54</v>
      </c>
      <c r="J13" s="116">
        <v>-41.221374045801525</v>
      </c>
    </row>
    <row r="14" spans="1:15" s="287" customFormat="1" ht="24.95" customHeight="1" x14ac:dyDescent="0.2">
      <c r="A14" s="193" t="s">
        <v>215</v>
      </c>
      <c r="B14" s="199" t="s">
        <v>137</v>
      </c>
      <c r="C14" s="113">
        <v>14.934972130913248</v>
      </c>
      <c r="D14" s="115">
        <v>1045</v>
      </c>
      <c r="E14" s="114">
        <v>896</v>
      </c>
      <c r="F14" s="114">
        <v>1132</v>
      </c>
      <c r="G14" s="114">
        <v>888</v>
      </c>
      <c r="H14" s="140">
        <v>1485</v>
      </c>
      <c r="I14" s="115">
        <v>-440</v>
      </c>
      <c r="J14" s="116">
        <v>-29.62962962962963</v>
      </c>
      <c r="K14" s="110"/>
      <c r="L14" s="110"/>
      <c r="M14" s="110"/>
      <c r="N14" s="110"/>
      <c r="O14" s="110"/>
    </row>
    <row r="15" spans="1:15" s="110" customFormat="1" ht="24.95" customHeight="1" x14ac:dyDescent="0.2">
      <c r="A15" s="193" t="s">
        <v>216</v>
      </c>
      <c r="B15" s="199" t="s">
        <v>217</v>
      </c>
      <c r="C15" s="113">
        <v>4.0874660568815209</v>
      </c>
      <c r="D15" s="115">
        <v>286</v>
      </c>
      <c r="E15" s="114">
        <v>286</v>
      </c>
      <c r="F15" s="114">
        <v>325</v>
      </c>
      <c r="G15" s="114">
        <v>231</v>
      </c>
      <c r="H15" s="140">
        <v>284</v>
      </c>
      <c r="I15" s="115">
        <v>2</v>
      </c>
      <c r="J15" s="116">
        <v>0.70422535211267601</v>
      </c>
    </row>
    <row r="16" spans="1:15" s="287" customFormat="1" ht="24.95" customHeight="1" x14ac:dyDescent="0.2">
      <c r="A16" s="193" t="s">
        <v>218</v>
      </c>
      <c r="B16" s="199" t="s">
        <v>141</v>
      </c>
      <c r="C16" s="113">
        <v>7.5317993425753897</v>
      </c>
      <c r="D16" s="115">
        <v>527</v>
      </c>
      <c r="E16" s="114">
        <v>390</v>
      </c>
      <c r="F16" s="114">
        <v>505</v>
      </c>
      <c r="G16" s="114">
        <v>434</v>
      </c>
      <c r="H16" s="140">
        <v>734</v>
      </c>
      <c r="I16" s="115">
        <v>-207</v>
      </c>
      <c r="J16" s="116">
        <v>-28.201634877384198</v>
      </c>
      <c r="K16" s="110"/>
      <c r="L16" s="110"/>
      <c r="M16" s="110"/>
      <c r="N16" s="110"/>
      <c r="O16" s="110"/>
    </row>
    <row r="17" spans="1:15" s="110" customFormat="1" ht="24.95" customHeight="1" x14ac:dyDescent="0.2">
      <c r="A17" s="193" t="s">
        <v>142</v>
      </c>
      <c r="B17" s="199" t="s">
        <v>220</v>
      </c>
      <c r="C17" s="113">
        <v>3.3157067314563387</v>
      </c>
      <c r="D17" s="115">
        <v>232</v>
      </c>
      <c r="E17" s="114">
        <v>220</v>
      </c>
      <c r="F17" s="114">
        <v>302</v>
      </c>
      <c r="G17" s="114">
        <v>223</v>
      </c>
      <c r="H17" s="140">
        <v>467</v>
      </c>
      <c r="I17" s="115">
        <v>-235</v>
      </c>
      <c r="J17" s="116">
        <v>-50.321199143468952</v>
      </c>
    </row>
    <row r="18" spans="1:15" s="287" customFormat="1" ht="24.95" customHeight="1" x14ac:dyDescent="0.2">
      <c r="A18" s="201" t="s">
        <v>144</v>
      </c>
      <c r="B18" s="202" t="s">
        <v>145</v>
      </c>
      <c r="C18" s="113">
        <v>5.4880663141346293</v>
      </c>
      <c r="D18" s="115">
        <v>384</v>
      </c>
      <c r="E18" s="114">
        <v>429</v>
      </c>
      <c r="F18" s="114">
        <v>443</v>
      </c>
      <c r="G18" s="114">
        <v>415</v>
      </c>
      <c r="H18" s="140">
        <v>446</v>
      </c>
      <c r="I18" s="115">
        <v>-62</v>
      </c>
      <c r="J18" s="116">
        <v>-13.901345291479821</v>
      </c>
      <c r="K18" s="110"/>
      <c r="L18" s="110"/>
      <c r="M18" s="110"/>
      <c r="N18" s="110"/>
      <c r="O18" s="110"/>
    </row>
    <row r="19" spans="1:15" s="110" customFormat="1" ht="24.95" customHeight="1" x14ac:dyDescent="0.2">
      <c r="A19" s="193" t="s">
        <v>146</v>
      </c>
      <c r="B19" s="199" t="s">
        <v>147</v>
      </c>
      <c r="C19" s="113">
        <v>12.519651279119623</v>
      </c>
      <c r="D19" s="115">
        <v>876</v>
      </c>
      <c r="E19" s="114">
        <v>614</v>
      </c>
      <c r="F19" s="114">
        <v>772</v>
      </c>
      <c r="G19" s="114">
        <v>672</v>
      </c>
      <c r="H19" s="140">
        <v>753</v>
      </c>
      <c r="I19" s="115">
        <v>123</v>
      </c>
      <c r="J19" s="116">
        <v>16.334661354581673</v>
      </c>
    </row>
    <row r="20" spans="1:15" s="287" customFormat="1" ht="24.95" customHeight="1" x14ac:dyDescent="0.2">
      <c r="A20" s="193" t="s">
        <v>148</v>
      </c>
      <c r="B20" s="199" t="s">
        <v>149</v>
      </c>
      <c r="C20" s="113">
        <v>8.2178076318422182</v>
      </c>
      <c r="D20" s="115">
        <v>575</v>
      </c>
      <c r="E20" s="114">
        <v>499</v>
      </c>
      <c r="F20" s="114">
        <v>635</v>
      </c>
      <c r="G20" s="114">
        <v>420</v>
      </c>
      <c r="H20" s="140">
        <v>557</v>
      </c>
      <c r="I20" s="115">
        <v>18</v>
      </c>
      <c r="J20" s="116">
        <v>3.2315978456014363</v>
      </c>
      <c r="K20" s="110"/>
      <c r="L20" s="110"/>
      <c r="M20" s="110"/>
      <c r="N20" s="110"/>
      <c r="O20" s="110"/>
    </row>
    <row r="21" spans="1:15" s="110" customFormat="1" ht="24.95" customHeight="1" x14ac:dyDescent="0.2">
      <c r="A21" s="201" t="s">
        <v>150</v>
      </c>
      <c r="B21" s="202" t="s">
        <v>151</v>
      </c>
      <c r="C21" s="113">
        <v>4.7877661855080751</v>
      </c>
      <c r="D21" s="115">
        <v>335</v>
      </c>
      <c r="E21" s="114">
        <v>307</v>
      </c>
      <c r="F21" s="114">
        <v>370</v>
      </c>
      <c r="G21" s="114">
        <v>266</v>
      </c>
      <c r="H21" s="140">
        <v>331</v>
      </c>
      <c r="I21" s="115">
        <v>4</v>
      </c>
      <c r="J21" s="116">
        <v>1.2084592145015105</v>
      </c>
    </row>
    <row r="22" spans="1:15" s="110" customFormat="1" ht="24.95" customHeight="1" x14ac:dyDescent="0.2">
      <c r="A22" s="201" t="s">
        <v>152</v>
      </c>
      <c r="B22" s="199" t="s">
        <v>153</v>
      </c>
      <c r="C22" s="113">
        <v>0.41446334143204233</v>
      </c>
      <c r="D22" s="115">
        <v>29</v>
      </c>
      <c r="E22" s="114">
        <v>31</v>
      </c>
      <c r="F22" s="114">
        <v>24</v>
      </c>
      <c r="G22" s="114">
        <v>41</v>
      </c>
      <c r="H22" s="140">
        <v>35</v>
      </c>
      <c r="I22" s="115">
        <v>-6</v>
      </c>
      <c r="J22" s="116">
        <v>-17.142857142857142</v>
      </c>
    </row>
    <row r="23" spans="1:15" s="110" customFormat="1" ht="24.95" customHeight="1" x14ac:dyDescent="0.2">
      <c r="A23" s="193" t="s">
        <v>154</v>
      </c>
      <c r="B23" s="199" t="s">
        <v>155</v>
      </c>
      <c r="C23" s="113">
        <v>0.57167357438902389</v>
      </c>
      <c r="D23" s="115">
        <v>40</v>
      </c>
      <c r="E23" s="114">
        <v>31</v>
      </c>
      <c r="F23" s="114">
        <v>38</v>
      </c>
      <c r="G23" s="114">
        <v>41</v>
      </c>
      <c r="H23" s="140">
        <v>40</v>
      </c>
      <c r="I23" s="115">
        <v>0</v>
      </c>
      <c r="J23" s="116">
        <v>0</v>
      </c>
    </row>
    <row r="24" spans="1:15" s="110" customFormat="1" ht="24.95" customHeight="1" x14ac:dyDescent="0.2">
      <c r="A24" s="193" t="s">
        <v>156</v>
      </c>
      <c r="B24" s="199" t="s">
        <v>221</v>
      </c>
      <c r="C24" s="113">
        <v>3.7158782335286551</v>
      </c>
      <c r="D24" s="115">
        <v>260</v>
      </c>
      <c r="E24" s="114">
        <v>168</v>
      </c>
      <c r="F24" s="114">
        <v>176</v>
      </c>
      <c r="G24" s="114">
        <v>204</v>
      </c>
      <c r="H24" s="140">
        <v>192</v>
      </c>
      <c r="I24" s="115">
        <v>68</v>
      </c>
      <c r="J24" s="116">
        <v>35.416666666666664</v>
      </c>
    </row>
    <row r="25" spans="1:15" s="110" customFormat="1" ht="24.95" customHeight="1" x14ac:dyDescent="0.2">
      <c r="A25" s="193" t="s">
        <v>222</v>
      </c>
      <c r="B25" s="204" t="s">
        <v>159</v>
      </c>
      <c r="C25" s="113">
        <v>8.3464341860797493</v>
      </c>
      <c r="D25" s="115">
        <v>584</v>
      </c>
      <c r="E25" s="114">
        <v>391</v>
      </c>
      <c r="F25" s="114">
        <v>302</v>
      </c>
      <c r="G25" s="114">
        <v>229</v>
      </c>
      <c r="H25" s="140">
        <v>480</v>
      </c>
      <c r="I25" s="115">
        <v>104</v>
      </c>
      <c r="J25" s="116">
        <v>21.666666666666668</v>
      </c>
    </row>
    <row r="26" spans="1:15" s="110" customFormat="1" ht="24.95" customHeight="1" x14ac:dyDescent="0.2">
      <c r="A26" s="201">
        <v>782.78300000000002</v>
      </c>
      <c r="B26" s="203" t="s">
        <v>160</v>
      </c>
      <c r="C26" s="113">
        <v>14.091753608689439</v>
      </c>
      <c r="D26" s="115">
        <v>986</v>
      </c>
      <c r="E26" s="114">
        <v>1054</v>
      </c>
      <c r="F26" s="114">
        <v>1064</v>
      </c>
      <c r="G26" s="114">
        <v>877</v>
      </c>
      <c r="H26" s="140">
        <v>929</v>
      </c>
      <c r="I26" s="115">
        <v>57</v>
      </c>
      <c r="J26" s="116">
        <v>6.1356297093649088</v>
      </c>
    </row>
    <row r="27" spans="1:15" s="110" customFormat="1" ht="24.95" customHeight="1" x14ac:dyDescent="0.2">
      <c r="A27" s="193" t="s">
        <v>161</v>
      </c>
      <c r="B27" s="199" t="s">
        <v>162</v>
      </c>
      <c r="C27" s="113">
        <v>4.7020151493497213</v>
      </c>
      <c r="D27" s="115">
        <v>329</v>
      </c>
      <c r="E27" s="114">
        <v>123</v>
      </c>
      <c r="F27" s="114">
        <v>182</v>
      </c>
      <c r="G27" s="114">
        <v>132</v>
      </c>
      <c r="H27" s="140">
        <v>563</v>
      </c>
      <c r="I27" s="115">
        <v>-234</v>
      </c>
      <c r="J27" s="116">
        <v>-41.56305506216696</v>
      </c>
    </row>
    <row r="28" spans="1:15" s="110" customFormat="1" ht="24.95" customHeight="1" x14ac:dyDescent="0.2">
      <c r="A28" s="193" t="s">
        <v>163</v>
      </c>
      <c r="B28" s="199" t="s">
        <v>164</v>
      </c>
      <c r="C28" s="113">
        <v>3.1442046591396311</v>
      </c>
      <c r="D28" s="115">
        <v>220</v>
      </c>
      <c r="E28" s="114">
        <v>136</v>
      </c>
      <c r="F28" s="114">
        <v>273</v>
      </c>
      <c r="G28" s="114">
        <v>276</v>
      </c>
      <c r="H28" s="140">
        <v>190</v>
      </c>
      <c r="I28" s="115">
        <v>30</v>
      </c>
      <c r="J28" s="116">
        <v>15.789473684210526</v>
      </c>
    </row>
    <row r="29" spans="1:15" s="110" customFormat="1" ht="24.95" customHeight="1" x14ac:dyDescent="0.2">
      <c r="A29" s="193">
        <v>86</v>
      </c>
      <c r="B29" s="199" t="s">
        <v>165</v>
      </c>
      <c r="C29" s="113">
        <v>4.9592682578247818</v>
      </c>
      <c r="D29" s="115">
        <v>347</v>
      </c>
      <c r="E29" s="114">
        <v>279</v>
      </c>
      <c r="F29" s="114">
        <v>357</v>
      </c>
      <c r="G29" s="114">
        <v>351</v>
      </c>
      <c r="H29" s="140">
        <v>404</v>
      </c>
      <c r="I29" s="115">
        <v>-57</v>
      </c>
      <c r="J29" s="116">
        <v>-14.108910891089108</v>
      </c>
    </row>
    <row r="30" spans="1:15" s="110" customFormat="1" ht="24.95" customHeight="1" x14ac:dyDescent="0.2">
      <c r="A30" s="193">
        <v>87.88</v>
      </c>
      <c r="B30" s="204" t="s">
        <v>166</v>
      </c>
      <c r="C30" s="113">
        <v>6.9887094469058164</v>
      </c>
      <c r="D30" s="115">
        <v>489</v>
      </c>
      <c r="E30" s="114">
        <v>443</v>
      </c>
      <c r="F30" s="114">
        <v>794</v>
      </c>
      <c r="G30" s="114">
        <v>442</v>
      </c>
      <c r="H30" s="140">
        <v>605</v>
      </c>
      <c r="I30" s="115">
        <v>-116</v>
      </c>
      <c r="J30" s="116">
        <v>-19.173553719008265</v>
      </c>
    </row>
    <row r="31" spans="1:15" s="110" customFormat="1" ht="24.95" customHeight="1" x14ac:dyDescent="0.2">
      <c r="A31" s="193" t="s">
        <v>167</v>
      </c>
      <c r="B31" s="199" t="s">
        <v>168</v>
      </c>
      <c r="C31" s="113">
        <v>3.2299556952979849</v>
      </c>
      <c r="D31" s="115">
        <v>226</v>
      </c>
      <c r="E31" s="114">
        <v>168</v>
      </c>
      <c r="F31" s="114">
        <v>286</v>
      </c>
      <c r="G31" s="114">
        <v>146</v>
      </c>
      <c r="H31" s="140">
        <v>270</v>
      </c>
      <c r="I31" s="115">
        <v>-44</v>
      </c>
      <c r="J31" s="116">
        <v>-16.296296296296298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2.7869086751464915</v>
      </c>
      <c r="D34" s="115">
        <v>195</v>
      </c>
      <c r="E34" s="114">
        <v>273</v>
      </c>
      <c r="F34" s="114">
        <v>208</v>
      </c>
      <c r="G34" s="114">
        <v>179</v>
      </c>
      <c r="H34" s="140">
        <v>148</v>
      </c>
      <c r="I34" s="115">
        <v>47</v>
      </c>
      <c r="J34" s="116">
        <v>31.756756756756758</v>
      </c>
    </row>
    <row r="35" spans="1:10" s="110" customFormat="1" ht="24.95" customHeight="1" x14ac:dyDescent="0.2">
      <c r="A35" s="292" t="s">
        <v>171</v>
      </c>
      <c r="B35" s="293" t="s">
        <v>172</v>
      </c>
      <c r="C35" s="113">
        <v>21.523510075746749</v>
      </c>
      <c r="D35" s="115">
        <v>1506</v>
      </c>
      <c r="E35" s="114">
        <v>1406</v>
      </c>
      <c r="F35" s="114">
        <v>1652</v>
      </c>
      <c r="G35" s="114">
        <v>1385</v>
      </c>
      <c r="H35" s="140">
        <v>2062</v>
      </c>
      <c r="I35" s="115">
        <v>-556</v>
      </c>
      <c r="J35" s="116">
        <v>-26.964112512124153</v>
      </c>
    </row>
    <row r="36" spans="1:10" s="110" customFormat="1" ht="24.95" customHeight="1" x14ac:dyDescent="0.2">
      <c r="A36" s="294" t="s">
        <v>173</v>
      </c>
      <c r="B36" s="295" t="s">
        <v>174</v>
      </c>
      <c r="C36" s="125">
        <v>75.689581249106766</v>
      </c>
      <c r="D36" s="143">
        <v>5296</v>
      </c>
      <c r="E36" s="144">
        <v>4244</v>
      </c>
      <c r="F36" s="144">
        <v>5273</v>
      </c>
      <c r="G36" s="144">
        <v>4097</v>
      </c>
      <c r="H36" s="145">
        <v>5349</v>
      </c>
      <c r="I36" s="143">
        <v>-53</v>
      </c>
      <c r="J36" s="146">
        <v>-0.99083940923537106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6997</v>
      </c>
      <c r="F11" s="264">
        <v>5923</v>
      </c>
      <c r="G11" s="264">
        <v>7133</v>
      </c>
      <c r="H11" s="264">
        <v>5661</v>
      </c>
      <c r="I11" s="265">
        <v>7559</v>
      </c>
      <c r="J11" s="263">
        <v>-562</v>
      </c>
      <c r="K11" s="266">
        <v>-7.4348458790845351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27.983421466342719</v>
      </c>
      <c r="E13" s="115">
        <v>1958</v>
      </c>
      <c r="F13" s="114">
        <v>2139</v>
      </c>
      <c r="G13" s="114">
        <v>2315</v>
      </c>
      <c r="H13" s="114">
        <v>1612</v>
      </c>
      <c r="I13" s="140">
        <v>2094</v>
      </c>
      <c r="J13" s="115">
        <v>-136</v>
      </c>
      <c r="K13" s="116">
        <v>-6.4947468958930274</v>
      </c>
    </row>
    <row r="14" spans="1:17" ht="15.95" customHeight="1" x14ac:dyDescent="0.2">
      <c r="A14" s="306" t="s">
        <v>230</v>
      </c>
      <c r="B14" s="307"/>
      <c r="C14" s="308"/>
      <c r="D14" s="113">
        <v>58.439331141917968</v>
      </c>
      <c r="E14" s="115">
        <v>4089</v>
      </c>
      <c r="F14" s="114">
        <v>3055</v>
      </c>
      <c r="G14" s="114">
        <v>3919</v>
      </c>
      <c r="H14" s="114">
        <v>3320</v>
      </c>
      <c r="I14" s="140">
        <v>4396</v>
      </c>
      <c r="J14" s="115">
        <v>-307</v>
      </c>
      <c r="K14" s="116">
        <v>-6.9836214740673341</v>
      </c>
    </row>
    <row r="15" spans="1:17" ht="15.95" customHeight="1" x14ac:dyDescent="0.2">
      <c r="A15" s="306" t="s">
        <v>231</v>
      </c>
      <c r="B15" s="307"/>
      <c r="C15" s="308"/>
      <c r="D15" s="113">
        <v>6.1169072459625555</v>
      </c>
      <c r="E15" s="115">
        <v>428</v>
      </c>
      <c r="F15" s="114">
        <v>346</v>
      </c>
      <c r="G15" s="114">
        <v>365</v>
      </c>
      <c r="H15" s="114">
        <v>349</v>
      </c>
      <c r="I15" s="140">
        <v>529</v>
      </c>
      <c r="J15" s="115">
        <v>-101</v>
      </c>
      <c r="K15" s="116">
        <v>-19.092627599243855</v>
      </c>
    </row>
    <row r="16" spans="1:17" ht="15.95" customHeight="1" x14ac:dyDescent="0.2">
      <c r="A16" s="306" t="s">
        <v>232</v>
      </c>
      <c r="B16" s="307"/>
      <c r="C16" s="308"/>
      <c r="D16" s="113">
        <v>7.1173360011433475</v>
      </c>
      <c r="E16" s="115">
        <v>498</v>
      </c>
      <c r="F16" s="114">
        <v>360</v>
      </c>
      <c r="G16" s="114">
        <v>475</v>
      </c>
      <c r="H16" s="114">
        <v>361</v>
      </c>
      <c r="I16" s="140">
        <v>517</v>
      </c>
      <c r="J16" s="115">
        <v>-19</v>
      </c>
      <c r="K16" s="116">
        <v>-3.6750483558994196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2.0294411890810347</v>
      </c>
      <c r="E18" s="115">
        <v>142</v>
      </c>
      <c r="F18" s="114">
        <v>233</v>
      </c>
      <c r="G18" s="114">
        <v>185</v>
      </c>
      <c r="H18" s="114">
        <v>112</v>
      </c>
      <c r="I18" s="140">
        <v>96</v>
      </c>
      <c r="J18" s="115">
        <v>46</v>
      </c>
      <c r="K18" s="116">
        <v>47.916666666666664</v>
      </c>
    </row>
    <row r="19" spans="1:11" ht="14.1" customHeight="1" x14ac:dyDescent="0.2">
      <c r="A19" s="306" t="s">
        <v>235</v>
      </c>
      <c r="B19" s="307" t="s">
        <v>236</v>
      </c>
      <c r="C19" s="308"/>
      <c r="D19" s="113">
        <v>1.0433042732599687</v>
      </c>
      <c r="E19" s="115">
        <v>73</v>
      </c>
      <c r="F19" s="114">
        <v>198</v>
      </c>
      <c r="G19" s="114">
        <v>144</v>
      </c>
      <c r="H19" s="114">
        <v>69</v>
      </c>
      <c r="I19" s="140">
        <v>50</v>
      </c>
      <c r="J19" s="115">
        <v>23</v>
      </c>
      <c r="K19" s="116">
        <v>46</v>
      </c>
    </row>
    <row r="20" spans="1:11" ht="14.1" customHeight="1" x14ac:dyDescent="0.2">
      <c r="A20" s="306">
        <v>12</v>
      </c>
      <c r="B20" s="307" t="s">
        <v>237</v>
      </c>
      <c r="C20" s="308"/>
      <c r="D20" s="113">
        <v>1.6006860082892669</v>
      </c>
      <c r="E20" s="115">
        <v>112</v>
      </c>
      <c r="F20" s="114">
        <v>114</v>
      </c>
      <c r="G20" s="114">
        <v>60</v>
      </c>
      <c r="H20" s="114">
        <v>74</v>
      </c>
      <c r="I20" s="140">
        <v>129</v>
      </c>
      <c r="J20" s="115">
        <v>-17</v>
      </c>
      <c r="K20" s="116">
        <v>-13.178294573643411</v>
      </c>
    </row>
    <row r="21" spans="1:11" ht="14.1" customHeight="1" x14ac:dyDescent="0.2">
      <c r="A21" s="306">
        <v>21</v>
      </c>
      <c r="B21" s="307" t="s">
        <v>238</v>
      </c>
      <c r="C21" s="308"/>
      <c r="D21" s="113">
        <v>0.34300414463341433</v>
      </c>
      <c r="E21" s="115">
        <v>24</v>
      </c>
      <c r="F21" s="114">
        <v>40</v>
      </c>
      <c r="G21" s="114">
        <v>37</v>
      </c>
      <c r="H21" s="114">
        <v>34</v>
      </c>
      <c r="I21" s="140">
        <v>146</v>
      </c>
      <c r="J21" s="115">
        <v>-122</v>
      </c>
      <c r="K21" s="116">
        <v>-83.561643835616437</v>
      </c>
    </row>
    <row r="22" spans="1:11" ht="14.1" customHeight="1" x14ac:dyDescent="0.2">
      <c r="A22" s="306">
        <v>22</v>
      </c>
      <c r="B22" s="307" t="s">
        <v>239</v>
      </c>
      <c r="C22" s="308"/>
      <c r="D22" s="113">
        <v>3.3442904101757898</v>
      </c>
      <c r="E22" s="115">
        <v>234</v>
      </c>
      <c r="F22" s="114">
        <v>230</v>
      </c>
      <c r="G22" s="114">
        <v>326</v>
      </c>
      <c r="H22" s="114">
        <v>207</v>
      </c>
      <c r="I22" s="140">
        <v>245</v>
      </c>
      <c r="J22" s="115">
        <v>-11</v>
      </c>
      <c r="K22" s="116">
        <v>-4.4897959183673466</v>
      </c>
    </row>
    <row r="23" spans="1:11" ht="14.1" customHeight="1" x14ac:dyDescent="0.2">
      <c r="A23" s="306">
        <v>23</v>
      </c>
      <c r="B23" s="307" t="s">
        <v>240</v>
      </c>
      <c r="C23" s="308"/>
      <c r="D23" s="113">
        <v>0.48592253823067028</v>
      </c>
      <c r="E23" s="115">
        <v>34</v>
      </c>
      <c r="F23" s="114">
        <v>29</v>
      </c>
      <c r="G23" s="114">
        <v>27</v>
      </c>
      <c r="H23" s="114">
        <v>35</v>
      </c>
      <c r="I23" s="140">
        <v>34</v>
      </c>
      <c r="J23" s="115">
        <v>0</v>
      </c>
      <c r="K23" s="116">
        <v>0</v>
      </c>
    </row>
    <row r="24" spans="1:11" ht="14.1" customHeight="1" x14ac:dyDescent="0.2">
      <c r="A24" s="306">
        <v>24</v>
      </c>
      <c r="B24" s="307" t="s">
        <v>241</v>
      </c>
      <c r="C24" s="308"/>
      <c r="D24" s="113">
        <v>5.8596541374874942</v>
      </c>
      <c r="E24" s="115">
        <v>410</v>
      </c>
      <c r="F24" s="114">
        <v>358</v>
      </c>
      <c r="G24" s="114">
        <v>394</v>
      </c>
      <c r="H24" s="114">
        <v>316</v>
      </c>
      <c r="I24" s="140">
        <v>377</v>
      </c>
      <c r="J24" s="115">
        <v>33</v>
      </c>
      <c r="K24" s="116">
        <v>8.7533156498673748</v>
      </c>
    </row>
    <row r="25" spans="1:11" ht="14.1" customHeight="1" x14ac:dyDescent="0.2">
      <c r="A25" s="306">
        <v>25</v>
      </c>
      <c r="B25" s="307" t="s">
        <v>242</v>
      </c>
      <c r="C25" s="308"/>
      <c r="D25" s="113">
        <v>5.2451050450192938</v>
      </c>
      <c r="E25" s="115">
        <v>367</v>
      </c>
      <c r="F25" s="114">
        <v>320</v>
      </c>
      <c r="G25" s="114">
        <v>378</v>
      </c>
      <c r="H25" s="114">
        <v>343</v>
      </c>
      <c r="I25" s="140">
        <v>507</v>
      </c>
      <c r="J25" s="115">
        <v>-140</v>
      </c>
      <c r="K25" s="116">
        <v>-27.613412228796843</v>
      </c>
    </row>
    <row r="26" spans="1:11" ht="14.1" customHeight="1" x14ac:dyDescent="0.2">
      <c r="A26" s="306">
        <v>26</v>
      </c>
      <c r="B26" s="307" t="s">
        <v>243</v>
      </c>
      <c r="C26" s="308"/>
      <c r="D26" s="113">
        <v>2.4581963698728027</v>
      </c>
      <c r="E26" s="115">
        <v>172</v>
      </c>
      <c r="F26" s="114">
        <v>134</v>
      </c>
      <c r="G26" s="114">
        <v>162</v>
      </c>
      <c r="H26" s="114">
        <v>114</v>
      </c>
      <c r="I26" s="140">
        <v>212</v>
      </c>
      <c r="J26" s="115">
        <v>-40</v>
      </c>
      <c r="K26" s="116">
        <v>-18.867924528301888</v>
      </c>
    </row>
    <row r="27" spans="1:11" ht="14.1" customHeight="1" x14ac:dyDescent="0.2">
      <c r="A27" s="306">
        <v>27</v>
      </c>
      <c r="B27" s="307" t="s">
        <v>244</v>
      </c>
      <c r="C27" s="308"/>
      <c r="D27" s="113">
        <v>1.5006431327711875</v>
      </c>
      <c r="E27" s="115">
        <v>105</v>
      </c>
      <c r="F27" s="114">
        <v>95</v>
      </c>
      <c r="G27" s="114">
        <v>105</v>
      </c>
      <c r="H27" s="114">
        <v>91</v>
      </c>
      <c r="I27" s="140">
        <v>191</v>
      </c>
      <c r="J27" s="115">
        <v>-86</v>
      </c>
      <c r="K27" s="116">
        <v>-45.026178010471206</v>
      </c>
    </row>
    <row r="28" spans="1:11" ht="14.1" customHeight="1" x14ac:dyDescent="0.2">
      <c r="A28" s="306">
        <v>28</v>
      </c>
      <c r="B28" s="307" t="s">
        <v>245</v>
      </c>
      <c r="C28" s="308"/>
      <c r="D28" s="113">
        <v>0.68600828926682866</v>
      </c>
      <c r="E28" s="115">
        <v>48</v>
      </c>
      <c r="F28" s="114">
        <v>23</v>
      </c>
      <c r="G28" s="114">
        <v>19</v>
      </c>
      <c r="H28" s="114">
        <v>22</v>
      </c>
      <c r="I28" s="140">
        <v>36</v>
      </c>
      <c r="J28" s="115">
        <v>12</v>
      </c>
      <c r="K28" s="116">
        <v>33.333333333333336</v>
      </c>
    </row>
    <row r="29" spans="1:11" ht="14.1" customHeight="1" x14ac:dyDescent="0.2">
      <c r="A29" s="306">
        <v>29</v>
      </c>
      <c r="B29" s="307" t="s">
        <v>246</v>
      </c>
      <c r="C29" s="308"/>
      <c r="D29" s="113">
        <v>3.8730884664856369</v>
      </c>
      <c r="E29" s="115">
        <v>271</v>
      </c>
      <c r="F29" s="114">
        <v>238</v>
      </c>
      <c r="G29" s="114">
        <v>296</v>
      </c>
      <c r="H29" s="114">
        <v>230</v>
      </c>
      <c r="I29" s="140">
        <v>283</v>
      </c>
      <c r="J29" s="115">
        <v>-12</v>
      </c>
      <c r="K29" s="116">
        <v>-4.2402826855123674</v>
      </c>
    </row>
    <row r="30" spans="1:11" ht="14.1" customHeight="1" x14ac:dyDescent="0.2">
      <c r="A30" s="306" t="s">
        <v>247</v>
      </c>
      <c r="B30" s="307" t="s">
        <v>248</v>
      </c>
      <c r="C30" s="308"/>
      <c r="D30" s="113" t="s">
        <v>514</v>
      </c>
      <c r="E30" s="115" t="s">
        <v>514</v>
      </c>
      <c r="F30" s="114">
        <v>101</v>
      </c>
      <c r="G30" s="114" t="s">
        <v>514</v>
      </c>
      <c r="H30" s="114" t="s">
        <v>514</v>
      </c>
      <c r="I30" s="140">
        <v>110</v>
      </c>
      <c r="J30" s="115" t="s">
        <v>514</v>
      </c>
      <c r="K30" s="116" t="s">
        <v>514</v>
      </c>
    </row>
    <row r="31" spans="1:11" ht="14.1" customHeight="1" x14ac:dyDescent="0.2">
      <c r="A31" s="306" t="s">
        <v>249</v>
      </c>
      <c r="B31" s="307" t="s">
        <v>250</v>
      </c>
      <c r="C31" s="308"/>
      <c r="D31" s="113">
        <v>2.1151922252393884</v>
      </c>
      <c r="E31" s="115">
        <v>148</v>
      </c>
      <c r="F31" s="114">
        <v>137</v>
      </c>
      <c r="G31" s="114">
        <v>166</v>
      </c>
      <c r="H31" s="114">
        <v>136</v>
      </c>
      <c r="I31" s="140">
        <v>173</v>
      </c>
      <c r="J31" s="115">
        <v>-25</v>
      </c>
      <c r="K31" s="116">
        <v>-14.450867052023121</v>
      </c>
    </row>
    <row r="32" spans="1:11" ht="14.1" customHeight="1" x14ac:dyDescent="0.2">
      <c r="A32" s="306">
        <v>31</v>
      </c>
      <c r="B32" s="307" t="s">
        <v>251</v>
      </c>
      <c r="C32" s="308"/>
      <c r="D32" s="113">
        <v>1.2862655423753038</v>
      </c>
      <c r="E32" s="115">
        <v>90</v>
      </c>
      <c r="F32" s="114">
        <v>46</v>
      </c>
      <c r="G32" s="114">
        <v>28</v>
      </c>
      <c r="H32" s="114">
        <v>26</v>
      </c>
      <c r="I32" s="140">
        <v>39</v>
      </c>
      <c r="J32" s="115">
        <v>51</v>
      </c>
      <c r="K32" s="116">
        <v>130.76923076923077</v>
      </c>
    </row>
    <row r="33" spans="1:11" ht="14.1" customHeight="1" x14ac:dyDescent="0.2">
      <c r="A33" s="306">
        <v>32</v>
      </c>
      <c r="B33" s="307" t="s">
        <v>252</v>
      </c>
      <c r="C33" s="308"/>
      <c r="D33" s="113">
        <v>2.0294411890810347</v>
      </c>
      <c r="E33" s="115">
        <v>142</v>
      </c>
      <c r="F33" s="114">
        <v>199</v>
      </c>
      <c r="G33" s="114">
        <v>165</v>
      </c>
      <c r="H33" s="114">
        <v>165</v>
      </c>
      <c r="I33" s="140">
        <v>152</v>
      </c>
      <c r="J33" s="115">
        <v>-10</v>
      </c>
      <c r="K33" s="116">
        <v>-6.5789473684210522</v>
      </c>
    </row>
    <row r="34" spans="1:11" ht="14.1" customHeight="1" x14ac:dyDescent="0.2">
      <c r="A34" s="306">
        <v>33</v>
      </c>
      <c r="B34" s="307" t="s">
        <v>253</v>
      </c>
      <c r="C34" s="308"/>
      <c r="D34" s="113">
        <v>1.343432899814206</v>
      </c>
      <c r="E34" s="115">
        <v>94</v>
      </c>
      <c r="F34" s="114">
        <v>110</v>
      </c>
      <c r="G34" s="114">
        <v>108</v>
      </c>
      <c r="H34" s="114">
        <v>91</v>
      </c>
      <c r="I34" s="140">
        <v>132</v>
      </c>
      <c r="J34" s="115">
        <v>-38</v>
      </c>
      <c r="K34" s="116">
        <v>-28.787878787878789</v>
      </c>
    </row>
    <row r="35" spans="1:11" ht="14.1" customHeight="1" x14ac:dyDescent="0.2">
      <c r="A35" s="306">
        <v>34</v>
      </c>
      <c r="B35" s="307" t="s">
        <v>254</v>
      </c>
      <c r="C35" s="308"/>
      <c r="D35" s="113">
        <v>3.1299128197799058</v>
      </c>
      <c r="E35" s="115">
        <v>219</v>
      </c>
      <c r="F35" s="114">
        <v>156</v>
      </c>
      <c r="G35" s="114">
        <v>225</v>
      </c>
      <c r="H35" s="114">
        <v>151</v>
      </c>
      <c r="I35" s="140">
        <v>257</v>
      </c>
      <c r="J35" s="115">
        <v>-38</v>
      </c>
      <c r="K35" s="116">
        <v>-14.785992217898833</v>
      </c>
    </row>
    <row r="36" spans="1:11" ht="14.1" customHeight="1" x14ac:dyDescent="0.2">
      <c r="A36" s="306">
        <v>41</v>
      </c>
      <c r="B36" s="307" t="s">
        <v>255</v>
      </c>
      <c r="C36" s="308"/>
      <c r="D36" s="113">
        <v>0.24296126911533514</v>
      </c>
      <c r="E36" s="115">
        <v>17</v>
      </c>
      <c r="F36" s="114">
        <v>18</v>
      </c>
      <c r="G36" s="114">
        <v>11</v>
      </c>
      <c r="H36" s="114">
        <v>17</v>
      </c>
      <c r="I36" s="140">
        <v>26</v>
      </c>
      <c r="J36" s="115">
        <v>-9</v>
      </c>
      <c r="K36" s="116">
        <v>-34.615384615384613</v>
      </c>
    </row>
    <row r="37" spans="1:11" ht="14.1" customHeight="1" x14ac:dyDescent="0.2">
      <c r="A37" s="306">
        <v>42</v>
      </c>
      <c r="B37" s="307" t="s">
        <v>256</v>
      </c>
      <c r="C37" s="308"/>
      <c r="D37" s="113">
        <v>0.10004287551807918</v>
      </c>
      <c r="E37" s="115">
        <v>7</v>
      </c>
      <c r="F37" s="114">
        <v>5</v>
      </c>
      <c r="G37" s="114">
        <v>7</v>
      </c>
      <c r="H37" s="114">
        <v>10</v>
      </c>
      <c r="I37" s="140">
        <v>17</v>
      </c>
      <c r="J37" s="115">
        <v>-10</v>
      </c>
      <c r="K37" s="116">
        <v>-58.823529411764703</v>
      </c>
    </row>
    <row r="38" spans="1:11" ht="14.1" customHeight="1" x14ac:dyDescent="0.2">
      <c r="A38" s="306">
        <v>43</v>
      </c>
      <c r="B38" s="307" t="s">
        <v>257</v>
      </c>
      <c r="C38" s="308"/>
      <c r="D38" s="113">
        <v>0.31442046591396311</v>
      </c>
      <c r="E38" s="115">
        <v>22</v>
      </c>
      <c r="F38" s="114">
        <v>20</v>
      </c>
      <c r="G38" s="114">
        <v>30</v>
      </c>
      <c r="H38" s="114">
        <v>27</v>
      </c>
      <c r="I38" s="140">
        <v>36</v>
      </c>
      <c r="J38" s="115">
        <v>-14</v>
      </c>
      <c r="K38" s="116">
        <v>-38.888888888888886</v>
      </c>
    </row>
    <row r="39" spans="1:11" ht="14.1" customHeight="1" x14ac:dyDescent="0.2">
      <c r="A39" s="306">
        <v>51</v>
      </c>
      <c r="B39" s="307" t="s">
        <v>258</v>
      </c>
      <c r="C39" s="308"/>
      <c r="D39" s="113">
        <v>15.378019151064741</v>
      </c>
      <c r="E39" s="115">
        <v>1076</v>
      </c>
      <c r="F39" s="114">
        <v>1113</v>
      </c>
      <c r="G39" s="114">
        <v>1159</v>
      </c>
      <c r="H39" s="114">
        <v>748</v>
      </c>
      <c r="I39" s="140">
        <v>1127</v>
      </c>
      <c r="J39" s="115">
        <v>-51</v>
      </c>
      <c r="K39" s="116">
        <v>-4.5252883762200531</v>
      </c>
    </row>
    <row r="40" spans="1:11" ht="14.1" customHeight="1" x14ac:dyDescent="0.2">
      <c r="A40" s="306" t="s">
        <v>259</v>
      </c>
      <c r="B40" s="307" t="s">
        <v>260</v>
      </c>
      <c r="C40" s="308"/>
      <c r="D40" s="113">
        <v>14.663427183078463</v>
      </c>
      <c r="E40" s="115">
        <v>1026</v>
      </c>
      <c r="F40" s="114">
        <v>1083</v>
      </c>
      <c r="G40" s="114">
        <v>1107</v>
      </c>
      <c r="H40" s="114">
        <v>716</v>
      </c>
      <c r="I40" s="140">
        <v>1081</v>
      </c>
      <c r="J40" s="115">
        <v>-55</v>
      </c>
      <c r="K40" s="116">
        <v>-5.0878815911193342</v>
      </c>
    </row>
    <row r="41" spans="1:11" ht="14.1" customHeight="1" x14ac:dyDescent="0.2">
      <c r="A41" s="306"/>
      <c r="B41" s="307" t="s">
        <v>261</v>
      </c>
      <c r="C41" s="308"/>
      <c r="D41" s="113">
        <v>13.462912676861512</v>
      </c>
      <c r="E41" s="115">
        <v>942</v>
      </c>
      <c r="F41" s="114">
        <v>966</v>
      </c>
      <c r="G41" s="114">
        <v>1012</v>
      </c>
      <c r="H41" s="114">
        <v>640</v>
      </c>
      <c r="I41" s="140">
        <v>972</v>
      </c>
      <c r="J41" s="115">
        <v>-30</v>
      </c>
      <c r="K41" s="116">
        <v>-3.0864197530864197</v>
      </c>
    </row>
    <row r="42" spans="1:11" ht="14.1" customHeight="1" x14ac:dyDescent="0.2">
      <c r="A42" s="306">
        <v>52</v>
      </c>
      <c r="B42" s="307" t="s">
        <v>262</v>
      </c>
      <c r="C42" s="308"/>
      <c r="D42" s="113">
        <v>4.7591825067886235</v>
      </c>
      <c r="E42" s="115">
        <v>333</v>
      </c>
      <c r="F42" s="114">
        <v>291</v>
      </c>
      <c r="G42" s="114">
        <v>283</v>
      </c>
      <c r="H42" s="114">
        <v>258</v>
      </c>
      <c r="I42" s="140">
        <v>329</v>
      </c>
      <c r="J42" s="115">
        <v>4</v>
      </c>
      <c r="K42" s="116">
        <v>1.21580547112462</v>
      </c>
    </row>
    <row r="43" spans="1:11" ht="14.1" customHeight="1" x14ac:dyDescent="0.2">
      <c r="A43" s="306" t="s">
        <v>263</v>
      </c>
      <c r="B43" s="307" t="s">
        <v>264</v>
      </c>
      <c r="C43" s="308"/>
      <c r="D43" s="113">
        <v>4.1446334143204231</v>
      </c>
      <c r="E43" s="115">
        <v>290</v>
      </c>
      <c r="F43" s="114">
        <v>249</v>
      </c>
      <c r="G43" s="114">
        <v>241</v>
      </c>
      <c r="H43" s="114">
        <v>220</v>
      </c>
      <c r="I43" s="140">
        <v>291</v>
      </c>
      <c r="J43" s="115">
        <v>-1</v>
      </c>
      <c r="K43" s="116">
        <v>-0.3436426116838488</v>
      </c>
    </row>
    <row r="44" spans="1:11" ht="14.1" customHeight="1" x14ac:dyDescent="0.2">
      <c r="A44" s="306">
        <v>53</v>
      </c>
      <c r="B44" s="307" t="s">
        <v>265</v>
      </c>
      <c r="C44" s="308"/>
      <c r="D44" s="113">
        <v>0.51450621695012144</v>
      </c>
      <c r="E44" s="115">
        <v>36</v>
      </c>
      <c r="F44" s="114">
        <v>30</v>
      </c>
      <c r="G44" s="114">
        <v>39</v>
      </c>
      <c r="H44" s="114">
        <v>19</v>
      </c>
      <c r="I44" s="140">
        <v>35</v>
      </c>
      <c r="J44" s="115">
        <v>1</v>
      </c>
      <c r="K44" s="116">
        <v>2.8571428571428572</v>
      </c>
    </row>
    <row r="45" spans="1:11" ht="14.1" customHeight="1" x14ac:dyDescent="0.2">
      <c r="A45" s="306" t="s">
        <v>266</v>
      </c>
      <c r="B45" s="307" t="s">
        <v>267</v>
      </c>
      <c r="C45" s="308"/>
      <c r="D45" s="113">
        <v>0.48592253823067028</v>
      </c>
      <c r="E45" s="115">
        <v>34</v>
      </c>
      <c r="F45" s="114">
        <v>27</v>
      </c>
      <c r="G45" s="114">
        <v>36</v>
      </c>
      <c r="H45" s="114">
        <v>15</v>
      </c>
      <c r="I45" s="140">
        <v>35</v>
      </c>
      <c r="J45" s="115">
        <v>-1</v>
      </c>
      <c r="K45" s="116">
        <v>-2.8571428571428572</v>
      </c>
    </row>
    <row r="46" spans="1:11" ht="14.1" customHeight="1" x14ac:dyDescent="0.2">
      <c r="A46" s="306">
        <v>54</v>
      </c>
      <c r="B46" s="307" t="s">
        <v>268</v>
      </c>
      <c r="C46" s="308"/>
      <c r="D46" s="113">
        <v>4.2446762898385026</v>
      </c>
      <c r="E46" s="115">
        <v>297</v>
      </c>
      <c r="F46" s="114">
        <v>135</v>
      </c>
      <c r="G46" s="114">
        <v>129</v>
      </c>
      <c r="H46" s="114">
        <v>148</v>
      </c>
      <c r="I46" s="140">
        <v>229</v>
      </c>
      <c r="J46" s="115">
        <v>68</v>
      </c>
      <c r="K46" s="116">
        <v>29.694323144104803</v>
      </c>
    </row>
    <row r="47" spans="1:11" ht="14.1" customHeight="1" x14ac:dyDescent="0.2">
      <c r="A47" s="306">
        <v>61</v>
      </c>
      <c r="B47" s="307" t="s">
        <v>269</v>
      </c>
      <c r="C47" s="308"/>
      <c r="D47" s="113">
        <v>1.5721023295698155</v>
      </c>
      <c r="E47" s="115">
        <v>110</v>
      </c>
      <c r="F47" s="114">
        <v>55</v>
      </c>
      <c r="G47" s="114">
        <v>97</v>
      </c>
      <c r="H47" s="114">
        <v>66</v>
      </c>
      <c r="I47" s="140">
        <v>83</v>
      </c>
      <c r="J47" s="115">
        <v>27</v>
      </c>
      <c r="K47" s="116">
        <v>32.53012048192771</v>
      </c>
    </row>
    <row r="48" spans="1:11" ht="14.1" customHeight="1" x14ac:dyDescent="0.2">
      <c r="A48" s="306">
        <v>62</v>
      </c>
      <c r="B48" s="307" t="s">
        <v>270</v>
      </c>
      <c r="C48" s="308"/>
      <c r="D48" s="113">
        <v>7.66042589681292</v>
      </c>
      <c r="E48" s="115">
        <v>536</v>
      </c>
      <c r="F48" s="114">
        <v>353</v>
      </c>
      <c r="G48" s="114">
        <v>479</v>
      </c>
      <c r="H48" s="114">
        <v>511</v>
      </c>
      <c r="I48" s="140">
        <v>445</v>
      </c>
      <c r="J48" s="115">
        <v>91</v>
      </c>
      <c r="K48" s="116">
        <v>20.44943820224719</v>
      </c>
    </row>
    <row r="49" spans="1:11" ht="14.1" customHeight="1" x14ac:dyDescent="0.2">
      <c r="A49" s="306">
        <v>63</v>
      </c>
      <c r="B49" s="307" t="s">
        <v>271</v>
      </c>
      <c r="C49" s="308"/>
      <c r="D49" s="113">
        <v>3.1299128197799058</v>
      </c>
      <c r="E49" s="115">
        <v>219</v>
      </c>
      <c r="F49" s="114">
        <v>192</v>
      </c>
      <c r="G49" s="114">
        <v>231</v>
      </c>
      <c r="H49" s="114">
        <v>150</v>
      </c>
      <c r="I49" s="140">
        <v>215</v>
      </c>
      <c r="J49" s="115">
        <v>4</v>
      </c>
      <c r="K49" s="116">
        <v>1.8604651162790697</v>
      </c>
    </row>
    <row r="50" spans="1:11" ht="14.1" customHeight="1" x14ac:dyDescent="0.2">
      <c r="A50" s="306" t="s">
        <v>272</v>
      </c>
      <c r="B50" s="307" t="s">
        <v>273</v>
      </c>
      <c r="C50" s="308"/>
      <c r="D50" s="113">
        <v>0.78605116478490777</v>
      </c>
      <c r="E50" s="115">
        <v>55</v>
      </c>
      <c r="F50" s="114">
        <v>50</v>
      </c>
      <c r="G50" s="114">
        <v>52</v>
      </c>
      <c r="H50" s="114">
        <v>36</v>
      </c>
      <c r="I50" s="140">
        <v>60</v>
      </c>
      <c r="J50" s="115">
        <v>-5</v>
      </c>
      <c r="K50" s="116">
        <v>-8.3333333333333339</v>
      </c>
    </row>
    <row r="51" spans="1:11" ht="14.1" customHeight="1" x14ac:dyDescent="0.2">
      <c r="A51" s="306" t="s">
        <v>274</v>
      </c>
      <c r="B51" s="307" t="s">
        <v>275</v>
      </c>
      <c r="C51" s="308"/>
      <c r="D51" s="113">
        <v>2.0437330284407604</v>
      </c>
      <c r="E51" s="115">
        <v>143</v>
      </c>
      <c r="F51" s="114">
        <v>130</v>
      </c>
      <c r="G51" s="114">
        <v>153</v>
      </c>
      <c r="H51" s="114">
        <v>101</v>
      </c>
      <c r="I51" s="140">
        <v>141</v>
      </c>
      <c r="J51" s="115">
        <v>2</v>
      </c>
      <c r="K51" s="116">
        <v>1.4184397163120568</v>
      </c>
    </row>
    <row r="52" spans="1:11" ht="14.1" customHeight="1" x14ac:dyDescent="0.2">
      <c r="A52" s="306">
        <v>71</v>
      </c>
      <c r="B52" s="307" t="s">
        <v>276</v>
      </c>
      <c r="C52" s="308"/>
      <c r="D52" s="113">
        <v>7.588966700014292</v>
      </c>
      <c r="E52" s="115">
        <v>531</v>
      </c>
      <c r="F52" s="114">
        <v>339</v>
      </c>
      <c r="G52" s="114">
        <v>409</v>
      </c>
      <c r="H52" s="114">
        <v>460</v>
      </c>
      <c r="I52" s="140">
        <v>545</v>
      </c>
      <c r="J52" s="115">
        <v>-14</v>
      </c>
      <c r="K52" s="116">
        <v>-2.5688073394495414</v>
      </c>
    </row>
    <row r="53" spans="1:11" ht="14.1" customHeight="1" x14ac:dyDescent="0.2">
      <c r="A53" s="306" t="s">
        <v>277</v>
      </c>
      <c r="B53" s="307" t="s">
        <v>278</v>
      </c>
      <c r="C53" s="308"/>
      <c r="D53" s="113">
        <v>2.7297413177075889</v>
      </c>
      <c r="E53" s="115">
        <v>191</v>
      </c>
      <c r="F53" s="114">
        <v>115</v>
      </c>
      <c r="G53" s="114">
        <v>118</v>
      </c>
      <c r="H53" s="114">
        <v>183</v>
      </c>
      <c r="I53" s="140">
        <v>185</v>
      </c>
      <c r="J53" s="115">
        <v>6</v>
      </c>
      <c r="K53" s="116">
        <v>3.2432432432432434</v>
      </c>
    </row>
    <row r="54" spans="1:11" ht="14.1" customHeight="1" x14ac:dyDescent="0.2">
      <c r="A54" s="306" t="s">
        <v>279</v>
      </c>
      <c r="B54" s="307" t="s">
        <v>280</v>
      </c>
      <c r="C54" s="308"/>
      <c r="D54" s="113">
        <v>3.9874231813634413</v>
      </c>
      <c r="E54" s="115">
        <v>279</v>
      </c>
      <c r="F54" s="114">
        <v>184</v>
      </c>
      <c r="G54" s="114">
        <v>262</v>
      </c>
      <c r="H54" s="114">
        <v>236</v>
      </c>
      <c r="I54" s="140">
        <v>301</v>
      </c>
      <c r="J54" s="115">
        <v>-22</v>
      </c>
      <c r="K54" s="116">
        <v>-7.308970099667774</v>
      </c>
    </row>
    <row r="55" spans="1:11" ht="14.1" customHeight="1" x14ac:dyDescent="0.2">
      <c r="A55" s="306">
        <v>72</v>
      </c>
      <c r="B55" s="307" t="s">
        <v>281</v>
      </c>
      <c r="C55" s="308"/>
      <c r="D55" s="113">
        <v>1.1719308274974989</v>
      </c>
      <c r="E55" s="115">
        <v>82</v>
      </c>
      <c r="F55" s="114">
        <v>69</v>
      </c>
      <c r="G55" s="114">
        <v>84</v>
      </c>
      <c r="H55" s="114">
        <v>91</v>
      </c>
      <c r="I55" s="140">
        <v>84</v>
      </c>
      <c r="J55" s="115">
        <v>-2</v>
      </c>
      <c r="K55" s="116">
        <v>-2.3809523809523809</v>
      </c>
    </row>
    <row r="56" spans="1:11" ht="14.1" customHeight="1" x14ac:dyDescent="0.2">
      <c r="A56" s="306" t="s">
        <v>282</v>
      </c>
      <c r="B56" s="307" t="s">
        <v>283</v>
      </c>
      <c r="C56" s="308"/>
      <c r="D56" s="113">
        <v>0.34300414463341433</v>
      </c>
      <c r="E56" s="115">
        <v>24</v>
      </c>
      <c r="F56" s="114">
        <v>26</v>
      </c>
      <c r="G56" s="114">
        <v>28</v>
      </c>
      <c r="H56" s="114">
        <v>32</v>
      </c>
      <c r="I56" s="140">
        <v>30</v>
      </c>
      <c r="J56" s="115">
        <v>-6</v>
      </c>
      <c r="K56" s="116">
        <v>-20</v>
      </c>
    </row>
    <row r="57" spans="1:11" ht="14.1" customHeight="1" x14ac:dyDescent="0.2">
      <c r="A57" s="306" t="s">
        <v>284</v>
      </c>
      <c r="B57" s="307" t="s">
        <v>285</v>
      </c>
      <c r="C57" s="308"/>
      <c r="D57" s="113">
        <v>0.58596541374874944</v>
      </c>
      <c r="E57" s="115">
        <v>41</v>
      </c>
      <c r="F57" s="114">
        <v>34</v>
      </c>
      <c r="G57" s="114">
        <v>39</v>
      </c>
      <c r="H57" s="114">
        <v>33</v>
      </c>
      <c r="I57" s="140">
        <v>39</v>
      </c>
      <c r="J57" s="115">
        <v>2</v>
      </c>
      <c r="K57" s="116">
        <v>5.1282051282051286</v>
      </c>
    </row>
    <row r="58" spans="1:11" ht="14.1" customHeight="1" x14ac:dyDescent="0.2">
      <c r="A58" s="306">
        <v>73</v>
      </c>
      <c r="B58" s="307" t="s">
        <v>286</v>
      </c>
      <c r="C58" s="308"/>
      <c r="D58" s="113">
        <v>1.343432899814206</v>
      </c>
      <c r="E58" s="115">
        <v>94</v>
      </c>
      <c r="F58" s="114">
        <v>41</v>
      </c>
      <c r="G58" s="114">
        <v>83</v>
      </c>
      <c r="H58" s="114">
        <v>79</v>
      </c>
      <c r="I58" s="140">
        <v>140</v>
      </c>
      <c r="J58" s="115">
        <v>-46</v>
      </c>
      <c r="K58" s="116">
        <v>-32.857142857142854</v>
      </c>
    </row>
    <row r="59" spans="1:11" ht="14.1" customHeight="1" x14ac:dyDescent="0.2">
      <c r="A59" s="306" t="s">
        <v>287</v>
      </c>
      <c r="B59" s="307" t="s">
        <v>288</v>
      </c>
      <c r="C59" s="308"/>
      <c r="D59" s="113">
        <v>0.97184507646134055</v>
      </c>
      <c r="E59" s="115">
        <v>68</v>
      </c>
      <c r="F59" s="114">
        <v>26</v>
      </c>
      <c r="G59" s="114">
        <v>59</v>
      </c>
      <c r="H59" s="114">
        <v>57</v>
      </c>
      <c r="I59" s="140">
        <v>117</v>
      </c>
      <c r="J59" s="115">
        <v>-49</v>
      </c>
      <c r="K59" s="116">
        <v>-41.880341880341881</v>
      </c>
    </row>
    <row r="60" spans="1:11" ht="14.1" customHeight="1" x14ac:dyDescent="0.2">
      <c r="A60" s="306">
        <v>81</v>
      </c>
      <c r="B60" s="307" t="s">
        <v>289</v>
      </c>
      <c r="C60" s="308"/>
      <c r="D60" s="113">
        <v>5.6881520651707875</v>
      </c>
      <c r="E60" s="115">
        <v>398</v>
      </c>
      <c r="F60" s="114">
        <v>360</v>
      </c>
      <c r="G60" s="114">
        <v>437</v>
      </c>
      <c r="H60" s="114">
        <v>372</v>
      </c>
      <c r="I60" s="140">
        <v>421</v>
      </c>
      <c r="J60" s="115">
        <v>-23</v>
      </c>
      <c r="K60" s="116">
        <v>-5.4631828978622332</v>
      </c>
    </row>
    <row r="61" spans="1:11" ht="14.1" customHeight="1" x14ac:dyDescent="0.2">
      <c r="A61" s="306" t="s">
        <v>290</v>
      </c>
      <c r="B61" s="307" t="s">
        <v>291</v>
      </c>
      <c r="C61" s="308"/>
      <c r="D61" s="113">
        <v>1.0147205945405173</v>
      </c>
      <c r="E61" s="115">
        <v>71</v>
      </c>
      <c r="F61" s="114">
        <v>49</v>
      </c>
      <c r="G61" s="114">
        <v>75</v>
      </c>
      <c r="H61" s="114">
        <v>87</v>
      </c>
      <c r="I61" s="140">
        <v>76</v>
      </c>
      <c r="J61" s="115">
        <v>-5</v>
      </c>
      <c r="K61" s="116">
        <v>-6.5789473684210522</v>
      </c>
    </row>
    <row r="62" spans="1:11" ht="14.1" customHeight="1" x14ac:dyDescent="0.2">
      <c r="A62" s="306" t="s">
        <v>292</v>
      </c>
      <c r="B62" s="307" t="s">
        <v>293</v>
      </c>
      <c r="C62" s="308"/>
      <c r="D62" s="113">
        <v>2.2581106188366444</v>
      </c>
      <c r="E62" s="115">
        <v>158</v>
      </c>
      <c r="F62" s="114">
        <v>160</v>
      </c>
      <c r="G62" s="114">
        <v>221</v>
      </c>
      <c r="H62" s="114">
        <v>134</v>
      </c>
      <c r="I62" s="140">
        <v>146</v>
      </c>
      <c r="J62" s="115">
        <v>12</v>
      </c>
      <c r="K62" s="116">
        <v>8.2191780821917817</v>
      </c>
    </row>
    <row r="63" spans="1:11" ht="14.1" customHeight="1" x14ac:dyDescent="0.2">
      <c r="A63" s="306"/>
      <c r="B63" s="307" t="s">
        <v>294</v>
      </c>
      <c r="C63" s="308"/>
      <c r="D63" s="113">
        <v>1.9293983135629555</v>
      </c>
      <c r="E63" s="115">
        <v>135</v>
      </c>
      <c r="F63" s="114">
        <v>140</v>
      </c>
      <c r="G63" s="114">
        <v>195</v>
      </c>
      <c r="H63" s="114">
        <v>113</v>
      </c>
      <c r="I63" s="140">
        <v>128</v>
      </c>
      <c r="J63" s="115">
        <v>7</v>
      </c>
      <c r="K63" s="116">
        <v>5.46875</v>
      </c>
    </row>
    <row r="64" spans="1:11" ht="14.1" customHeight="1" x14ac:dyDescent="0.2">
      <c r="A64" s="306" t="s">
        <v>295</v>
      </c>
      <c r="B64" s="307" t="s">
        <v>296</v>
      </c>
      <c r="C64" s="308"/>
      <c r="D64" s="113">
        <v>1.0147205945405173</v>
      </c>
      <c r="E64" s="115">
        <v>71</v>
      </c>
      <c r="F64" s="114">
        <v>87</v>
      </c>
      <c r="G64" s="114">
        <v>67</v>
      </c>
      <c r="H64" s="114">
        <v>80</v>
      </c>
      <c r="I64" s="140">
        <v>87</v>
      </c>
      <c r="J64" s="115">
        <v>-16</v>
      </c>
      <c r="K64" s="116">
        <v>-18.390804597701148</v>
      </c>
    </row>
    <row r="65" spans="1:11" ht="14.1" customHeight="1" x14ac:dyDescent="0.2">
      <c r="A65" s="306" t="s">
        <v>297</v>
      </c>
      <c r="B65" s="307" t="s">
        <v>298</v>
      </c>
      <c r="C65" s="308"/>
      <c r="D65" s="113">
        <v>0.85751036158353577</v>
      </c>
      <c r="E65" s="115">
        <v>60</v>
      </c>
      <c r="F65" s="114">
        <v>31</v>
      </c>
      <c r="G65" s="114">
        <v>38</v>
      </c>
      <c r="H65" s="114">
        <v>41</v>
      </c>
      <c r="I65" s="140">
        <v>70</v>
      </c>
      <c r="J65" s="115">
        <v>-10</v>
      </c>
      <c r="K65" s="116">
        <v>-14.285714285714286</v>
      </c>
    </row>
    <row r="66" spans="1:11" ht="14.1" customHeight="1" x14ac:dyDescent="0.2">
      <c r="A66" s="306">
        <v>82</v>
      </c>
      <c r="B66" s="307" t="s">
        <v>299</v>
      </c>
      <c r="C66" s="308"/>
      <c r="D66" s="113">
        <v>3.5729598399313991</v>
      </c>
      <c r="E66" s="115">
        <v>250</v>
      </c>
      <c r="F66" s="114">
        <v>227</v>
      </c>
      <c r="G66" s="114">
        <v>318</v>
      </c>
      <c r="H66" s="114">
        <v>224</v>
      </c>
      <c r="I66" s="140">
        <v>299</v>
      </c>
      <c r="J66" s="115">
        <v>-49</v>
      </c>
      <c r="K66" s="116">
        <v>-16.387959866220736</v>
      </c>
    </row>
    <row r="67" spans="1:11" ht="14.1" customHeight="1" x14ac:dyDescent="0.2">
      <c r="A67" s="306" t="s">
        <v>300</v>
      </c>
      <c r="B67" s="307" t="s">
        <v>301</v>
      </c>
      <c r="C67" s="308"/>
      <c r="D67" s="113">
        <v>2.686865799628412</v>
      </c>
      <c r="E67" s="115">
        <v>188</v>
      </c>
      <c r="F67" s="114">
        <v>190</v>
      </c>
      <c r="G67" s="114">
        <v>260</v>
      </c>
      <c r="H67" s="114">
        <v>176</v>
      </c>
      <c r="I67" s="140">
        <v>239</v>
      </c>
      <c r="J67" s="115">
        <v>-51</v>
      </c>
      <c r="K67" s="116">
        <v>-21.338912133891213</v>
      </c>
    </row>
    <row r="68" spans="1:11" ht="14.1" customHeight="1" x14ac:dyDescent="0.2">
      <c r="A68" s="306" t="s">
        <v>302</v>
      </c>
      <c r="B68" s="307" t="s">
        <v>303</v>
      </c>
      <c r="C68" s="308"/>
      <c r="D68" s="113">
        <v>0.61454909246820066</v>
      </c>
      <c r="E68" s="115">
        <v>43</v>
      </c>
      <c r="F68" s="114">
        <v>21</v>
      </c>
      <c r="G68" s="114">
        <v>46</v>
      </c>
      <c r="H68" s="114">
        <v>24</v>
      </c>
      <c r="I68" s="140">
        <v>32</v>
      </c>
      <c r="J68" s="115">
        <v>11</v>
      </c>
      <c r="K68" s="116">
        <v>34.375</v>
      </c>
    </row>
    <row r="69" spans="1:11" ht="14.1" customHeight="1" x14ac:dyDescent="0.2">
      <c r="A69" s="306">
        <v>83</v>
      </c>
      <c r="B69" s="307" t="s">
        <v>304</v>
      </c>
      <c r="C69" s="308"/>
      <c r="D69" s="113">
        <v>4.9021009003858795</v>
      </c>
      <c r="E69" s="115">
        <v>343</v>
      </c>
      <c r="F69" s="114">
        <v>198</v>
      </c>
      <c r="G69" s="114">
        <v>532</v>
      </c>
      <c r="H69" s="114">
        <v>353</v>
      </c>
      <c r="I69" s="140">
        <v>477</v>
      </c>
      <c r="J69" s="115">
        <v>-134</v>
      </c>
      <c r="K69" s="116">
        <v>-28.092243186582809</v>
      </c>
    </row>
    <row r="70" spans="1:11" ht="14.1" customHeight="1" x14ac:dyDescent="0.2">
      <c r="A70" s="306" t="s">
        <v>305</v>
      </c>
      <c r="B70" s="307" t="s">
        <v>306</v>
      </c>
      <c r="C70" s="308"/>
      <c r="D70" s="113">
        <v>4.2732599685579533</v>
      </c>
      <c r="E70" s="115">
        <v>299</v>
      </c>
      <c r="F70" s="114">
        <v>158</v>
      </c>
      <c r="G70" s="114">
        <v>469</v>
      </c>
      <c r="H70" s="114">
        <v>305</v>
      </c>
      <c r="I70" s="140">
        <v>412</v>
      </c>
      <c r="J70" s="115">
        <v>-113</v>
      </c>
      <c r="K70" s="116">
        <v>-27.427184466019419</v>
      </c>
    </row>
    <row r="71" spans="1:11" ht="14.1" customHeight="1" x14ac:dyDescent="0.2">
      <c r="A71" s="306"/>
      <c r="B71" s="307" t="s">
        <v>307</v>
      </c>
      <c r="C71" s="308"/>
      <c r="D71" s="113">
        <v>2.8583678719451195</v>
      </c>
      <c r="E71" s="115">
        <v>200</v>
      </c>
      <c r="F71" s="114">
        <v>91</v>
      </c>
      <c r="G71" s="114">
        <v>346</v>
      </c>
      <c r="H71" s="114">
        <v>204</v>
      </c>
      <c r="I71" s="140">
        <v>296</v>
      </c>
      <c r="J71" s="115">
        <v>-96</v>
      </c>
      <c r="K71" s="116">
        <v>-32.432432432432435</v>
      </c>
    </row>
    <row r="72" spans="1:11" ht="14.1" customHeight="1" x14ac:dyDescent="0.2">
      <c r="A72" s="306">
        <v>84</v>
      </c>
      <c r="B72" s="307" t="s">
        <v>308</v>
      </c>
      <c r="C72" s="308"/>
      <c r="D72" s="113">
        <v>1.414892096612834</v>
      </c>
      <c r="E72" s="115">
        <v>99</v>
      </c>
      <c r="F72" s="114">
        <v>65</v>
      </c>
      <c r="G72" s="114">
        <v>152</v>
      </c>
      <c r="H72" s="114">
        <v>46</v>
      </c>
      <c r="I72" s="140">
        <v>94</v>
      </c>
      <c r="J72" s="115">
        <v>5</v>
      </c>
      <c r="K72" s="116">
        <v>5.3191489361702127</v>
      </c>
    </row>
    <row r="73" spans="1:11" ht="14.1" customHeight="1" x14ac:dyDescent="0.2">
      <c r="A73" s="306" t="s">
        <v>309</v>
      </c>
      <c r="B73" s="307" t="s">
        <v>310</v>
      </c>
      <c r="C73" s="308"/>
      <c r="D73" s="113">
        <v>0.80034300414463344</v>
      </c>
      <c r="E73" s="115">
        <v>56</v>
      </c>
      <c r="F73" s="114">
        <v>30</v>
      </c>
      <c r="G73" s="114">
        <v>89</v>
      </c>
      <c r="H73" s="114">
        <v>18</v>
      </c>
      <c r="I73" s="140">
        <v>43</v>
      </c>
      <c r="J73" s="115">
        <v>13</v>
      </c>
      <c r="K73" s="116">
        <v>30.232558139534884</v>
      </c>
    </row>
    <row r="74" spans="1:11" ht="14.1" customHeight="1" x14ac:dyDescent="0.2">
      <c r="A74" s="306" t="s">
        <v>311</v>
      </c>
      <c r="B74" s="307" t="s">
        <v>312</v>
      </c>
      <c r="C74" s="308"/>
      <c r="D74" s="113">
        <v>0.22866942975560955</v>
      </c>
      <c r="E74" s="115">
        <v>16</v>
      </c>
      <c r="F74" s="114">
        <v>18</v>
      </c>
      <c r="G74" s="114">
        <v>29</v>
      </c>
      <c r="H74" s="114">
        <v>16</v>
      </c>
      <c r="I74" s="140">
        <v>12</v>
      </c>
      <c r="J74" s="115">
        <v>4</v>
      </c>
      <c r="K74" s="116">
        <v>33.333333333333336</v>
      </c>
    </row>
    <row r="75" spans="1:11" ht="14.1" customHeight="1" x14ac:dyDescent="0.2">
      <c r="A75" s="306" t="s">
        <v>313</v>
      </c>
      <c r="B75" s="307" t="s">
        <v>314</v>
      </c>
      <c r="C75" s="308"/>
      <c r="D75" s="113">
        <v>5.7167357438902389E-2</v>
      </c>
      <c r="E75" s="115">
        <v>4</v>
      </c>
      <c r="F75" s="114" t="s">
        <v>514</v>
      </c>
      <c r="G75" s="114" t="s">
        <v>514</v>
      </c>
      <c r="H75" s="114" t="s">
        <v>514</v>
      </c>
      <c r="I75" s="140" t="s">
        <v>514</v>
      </c>
      <c r="J75" s="115" t="s">
        <v>514</v>
      </c>
      <c r="K75" s="116" t="s">
        <v>514</v>
      </c>
    </row>
    <row r="76" spans="1:11" ht="14.1" customHeight="1" x14ac:dyDescent="0.2">
      <c r="A76" s="306">
        <v>91</v>
      </c>
      <c r="B76" s="307" t="s">
        <v>315</v>
      </c>
      <c r="C76" s="308"/>
      <c r="D76" s="113">
        <v>0.20008575103615836</v>
      </c>
      <c r="E76" s="115">
        <v>14</v>
      </c>
      <c r="F76" s="114">
        <v>10</v>
      </c>
      <c r="G76" s="114">
        <v>17</v>
      </c>
      <c r="H76" s="114">
        <v>10</v>
      </c>
      <c r="I76" s="140">
        <v>17</v>
      </c>
      <c r="J76" s="115">
        <v>-3</v>
      </c>
      <c r="K76" s="116">
        <v>-17.647058823529413</v>
      </c>
    </row>
    <row r="77" spans="1:11" ht="14.1" customHeight="1" x14ac:dyDescent="0.2">
      <c r="A77" s="306">
        <v>92</v>
      </c>
      <c r="B77" s="307" t="s">
        <v>316</v>
      </c>
      <c r="C77" s="308"/>
      <c r="D77" s="113">
        <v>0.28583678719451194</v>
      </c>
      <c r="E77" s="115">
        <v>20</v>
      </c>
      <c r="F77" s="114">
        <v>19</v>
      </c>
      <c r="G77" s="114">
        <v>41</v>
      </c>
      <c r="H77" s="114">
        <v>27</v>
      </c>
      <c r="I77" s="140">
        <v>46</v>
      </c>
      <c r="J77" s="115">
        <v>-26</v>
      </c>
      <c r="K77" s="116">
        <v>-56.521739130434781</v>
      </c>
    </row>
    <row r="78" spans="1:11" ht="14.1" customHeight="1" x14ac:dyDescent="0.2">
      <c r="A78" s="306">
        <v>93</v>
      </c>
      <c r="B78" s="307" t="s">
        <v>317</v>
      </c>
      <c r="C78" s="308"/>
      <c r="D78" s="113">
        <v>8.5751036158353583E-2</v>
      </c>
      <c r="E78" s="115">
        <v>6</v>
      </c>
      <c r="F78" s="114">
        <v>6</v>
      </c>
      <c r="G78" s="114" t="s">
        <v>514</v>
      </c>
      <c r="H78" s="114">
        <v>6</v>
      </c>
      <c r="I78" s="140" t="s">
        <v>514</v>
      </c>
      <c r="J78" s="115" t="s">
        <v>514</v>
      </c>
      <c r="K78" s="116" t="s">
        <v>514</v>
      </c>
    </row>
    <row r="79" spans="1:11" ht="14.1" customHeight="1" x14ac:dyDescent="0.2">
      <c r="A79" s="306">
        <v>94</v>
      </c>
      <c r="B79" s="307" t="s">
        <v>318</v>
      </c>
      <c r="C79" s="308"/>
      <c r="D79" s="113">
        <v>0.27154494783478633</v>
      </c>
      <c r="E79" s="115">
        <v>19</v>
      </c>
      <c r="F79" s="114">
        <v>29</v>
      </c>
      <c r="G79" s="114">
        <v>17</v>
      </c>
      <c r="H79" s="114">
        <v>9</v>
      </c>
      <c r="I79" s="140">
        <v>23</v>
      </c>
      <c r="J79" s="115">
        <v>-4</v>
      </c>
      <c r="K79" s="116">
        <v>-17.391304347826086</v>
      </c>
    </row>
    <row r="80" spans="1:11" ht="14.1" customHeight="1" x14ac:dyDescent="0.2">
      <c r="A80" s="306" t="s">
        <v>319</v>
      </c>
      <c r="B80" s="307" t="s">
        <v>320</v>
      </c>
      <c r="C80" s="308"/>
      <c r="D80" s="113">
        <v>0</v>
      </c>
      <c r="E80" s="115">
        <v>0</v>
      </c>
      <c r="F80" s="114">
        <v>0</v>
      </c>
      <c r="G80" s="114" t="s">
        <v>514</v>
      </c>
      <c r="H80" s="114">
        <v>0</v>
      </c>
      <c r="I80" s="140" t="s">
        <v>514</v>
      </c>
      <c r="J80" s="115" t="s">
        <v>514</v>
      </c>
      <c r="K80" s="116" t="s">
        <v>514</v>
      </c>
    </row>
    <row r="81" spans="1:11" ht="14.1" customHeight="1" x14ac:dyDescent="0.2">
      <c r="A81" s="310" t="s">
        <v>321</v>
      </c>
      <c r="B81" s="311" t="s">
        <v>334</v>
      </c>
      <c r="C81" s="312"/>
      <c r="D81" s="125">
        <v>0.34300414463341433</v>
      </c>
      <c r="E81" s="143">
        <v>24</v>
      </c>
      <c r="F81" s="144">
        <v>23</v>
      </c>
      <c r="G81" s="144">
        <v>59</v>
      </c>
      <c r="H81" s="144">
        <v>19</v>
      </c>
      <c r="I81" s="145">
        <v>23</v>
      </c>
      <c r="J81" s="143">
        <v>1</v>
      </c>
      <c r="K81" s="146">
        <v>4.3478260869565215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75429</v>
      </c>
      <c r="C10" s="114">
        <v>38551</v>
      </c>
      <c r="D10" s="114">
        <v>36878</v>
      </c>
      <c r="E10" s="114">
        <v>59366</v>
      </c>
      <c r="F10" s="114">
        <v>14790</v>
      </c>
      <c r="G10" s="114">
        <v>8590</v>
      </c>
      <c r="H10" s="114">
        <v>23117</v>
      </c>
      <c r="I10" s="115">
        <v>11616</v>
      </c>
      <c r="J10" s="114">
        <v>9021</v>
      </c>
      <c r="K10" s="114">
        <v>2595</v>
      </c>
      <c r="L10" s="423">
        <v>5794</v>
      </c>
      <c r="M10" s="424">
        <v>6680</v>
      </c>
    </row>
    <row r="11" spans="1:13" ht="11.1" customHeight="1" x14ac:dyDescent="0.2">
      <c r="A11" s="422" t="s">
        <v>388</v>
      </c>
      <c r="B11" s="115">
        <v>77243</v>
      </c>
      <c r="C11" s="114">
        <v>40066</v>
      </c>
      <c r="D11" s="114">
        <v>37177</v>
      </c>
      <c r="E11" s="114">
        <v>61057</v>
      </c>
      <c r="F11" s="114">
        <v>14934</v>
      </c>
      <c r="G11" s="114">
        <v>8447</v>
      </c>
      <c r="H11" s="114">
        <v>23957</v>
      </c>
      <c r="I11" s="115">
        <v>11794</v>
      </c>
      <c r="J11" s="114">
        <v>9067</v>
      </c>
      <c r="K11" s="114">
        <v>2727</v>
      </c>
      <c r="L11" s="423">
        <v>6569</v>
      </c>
      <c r="M11" s="424">
        <v>4806</v>
      </c>
    </row>
    <row r="12" spans="1:13" ht="11.1" customHeight="1" x14ac:dyDescent="0.2">
      <c r="A12" s="422" t="s">
        <v>389</v>
      </c>
      <c r="B12" s="115">
        <v>80153</v>
      </c>
      <c r="C12" s="114">
        <v>41497</v>
      </c>
      <c r="D12" s="114">
        <v>38656</v>
      </c>
      <c r="E12" s="114">
        <v>63476</v>
      </c>
      <c r="F12" s="114">
        <v>15386</v>
      </c>
      <c r="G12" s="114">
        <v>9393</v>
      </c>
      <c r="H12" s="114">
        <v>24766</v>
      </c>
      <c r="I12" s="115">
        <v>11738</v>
      </c>
      <c r="J12" s="114">
        <v>8840</v>
      </c>
      <c r="K12" s="114">
        <v>2898</v>
      </c>
      <c r="L12" s="423">
        <v>9071</v>
      </c>
      <c r="M12" s="424">
        <v>6348</v>
      </c>
    </row>
    <row r="13" spans="1:13" s="110" customFormat="1" ht="11.1" customHeight="1" x14ac:dyDescent="0.2">
      <c r="A13" s="422" t="s">
        <v>390</v>
      </c>
      <c r="B13" s="115">
        <v>78218</v>
      </c>
      <c r="C13" s="114">
        <v>40049</v>
      </c>
      <c r="D13" s="114">
        <v>38169</v>
      </c>
      <c r="E13" s="114">
        <v>61576</v>
      </c>
      <c r="F13" s="114">
        <v>15340</v>
      </c>
      <c r="G13" s="114">
        <v>8757</v>
      </c>
      <c r="H13" s="114">
        <v>24564</v>
      </c>
      <c r="I13" s="115">
        <v>11781</v>
      </c>
      <c r="J13" s="114">
        <v>8959</v>
      </c>
      <c r="K13" s="114">
        <v>2822</v>
      </c>
      <c r="L13" s="423">
        <v>4660</v>
      </c>
      <c r="M13" s="424">
        <v>6558</v>
      </c>
    </row>
    <row r="14" spans="1:13" ht="15" customHeight="1" x14ac:dyDescent="0.2">
      <c r="A14" s="422" t="s">
        <v>391</v>
      </c>
      <c r="B14" s="115">
        <v>77470</v>
      </c>
      <c r="C14" s="114">
        <v>39935</v>
      </c>
      <c r="D14" s="114">
        <v>37535</v>
      </c>
      <c r="E14" s="114">
        <v>59305</v>
      </c>
      <c r="F14" s="114">
        <v>17136</v>
      </c>
      <c r="G14" s="114">
        <v>8413</v>
      </c>
      <c r="H14" s="114">
        <v>24539</v>
      </c>
      <c r="I14" s="115">
        <v>11714</v>
      </c>
      <c r="J14" s="114">
        <v>8919</v>
      </c>
      <c r="K14" s="114">
        <v>2795</v>
      </c>
      <c r="L14" s="423">
        <v>6688</v>
      </c>
      <c r="M14" s="424">
        <v>7467</v>
      </c>
    </row>
    <row r="15" spans="1:13" ht="11.1" customHeight="1" x14ac:dyDescent="0.2">
      <c r="A15" s="422" t="s">
        <v>388</v>
      </c>
      <c r="B15" s="115">
        <v>78736</v>
      </c>
      <c r="C15" s="114">
        <v>40929</v>
      </c>
      <c r="D15" s="114">
        <v>37807</v>
      </c>
      <c r="E15" s="114">
        <v>60123</v>
      </c>
      <c r="F15" s="114">
        <v>17634</v>
      </c>
      <c r="G15" s="114">
        <v>8154</v>
      </c>
      <c r="H15" s="114">
        <v>25310</v>
      </c>
      <c r="I15" s="115">
        <v>11763</v>
      </c>
      <c r="J15" s="114">
        <v>8830</v>
      </c>
      <c r="K15" s="114">
        <v>2933</v>
      </c>
      <c r="L15" s="423">
        <v>6218</v>
      </c>
      <c r="M15" s="424">
        <v>4941</v>
      </c>
    </row>
    <row r="16" spans="1:13" ht="11.1" customHeight="1" x14ac:dyDescent="0.2">
      <c r="A16" s="422" t="s">
        <v>389</v>
      </c>
      <c r="B16" s="115">
        <v>80936</v>
      </c>
      <c r="C16" s="114">
        <v>42065</v>
      </c>
      <c r="D16" s="114">
        <v>38871</v>
      </c>
      <c r="E16" s="114">
        <v>62427</v>
      </c>
      <c r="F16" s="114">
        <v>18419</v>
      </c>
      <c r="G16" s="114">
        <v>9017</v>
      </c>
      <c r="H16" s="114">
        <v>26013</v>
      </c>
      <c r="I16" s="115">
        <v>11902</v>
      </c>
      <c r="J16" s="114">
        <v>8795</v>
      </c>
      <c r="K16" s="114">
        <v>3107</v>
      </c>
      <c r="L16" s="423">
        <v>8804</v>
      </c>
      <c r="M16" s="424">
        <v>6809</v>
      </c>
    </row>
    <row r="17" spans="1:13" s="110" customFormat="1" ht="11.1" customHeight="1" x14ac:dyDescent="0.2">
      <c r="A17" s="422" t="s">
        <v>390</v>
      </c>
      <c r="B17" s="115">
        <v>79327</v>
      </c>
      <c r="C17" s="114">
        <v>40818</v>
      </c>
      <c r="D17" s="114">
        <v>38509</v>
      </c>
      <c r="E17" s="114">
        <v>61084</v>
      </c>
      <c r="F17" s="114">
        <v>18160</v>
      </c>
      <c r="G17" s="114">
        <v>8476</v>
      </c>
      <c r="H17" s="114">
        <v>25869</v>
      </c>
      <c r="I17" s="115">
        <v>11978</v>
      </c>
      <c r="J17" s="114">
        <v>8867</v>
      </c>
      <c r="K17" s="114">
        <v>3111</v>
      </c>
      <c r="L17" s="423">
        <v>4103</v>
      </c>
      <c r="M17" s="424">
        <v>5811</v>
      </c>
    </row>
    <row r="18" spans="1:13" ht="15" customHeight="1" x14ac:dyDescent="0.2">
      <c r="A18" s="422" t="s">
        <v>392</v>
      </c>
      <c r="B18" s="115">
        <v>79024</v>
      </c>
      <c r="C18" s="114">
        <v>40704</v>
      </c>
      <c r="D18" s="114">
        <v>38320</v>
      </c>
      <c r="E18" s="114">
        <v>60310</v>
      </c>
      <c r="F18" s="114">
        <v>18644</v>
      </c>
      <c r="G18" s="114">
        <v>8047</v>
      </c>
      <c r="H18" s="114">
        <v>26065</v>
      </c>
      <c r="I18" s="115">
        <v>11597</v>
      </c>
      <c r="J18" s="114">
        <v>8615</v>
      </c>
      <c r="K18" s="114">
        <v>2982</v>
      </c>
      <c r="L18" s="423">
        <v>7117</v>
      </c>
      <c r="M18" s="424">
        <v>7568</v>
      </c>
    </row>
    <row r="19" spans="1:13" ht="11.1" customHeight="1" x14ac:dyDescent="0.2">
      <c r="A19" s="422" t="s">
        <v>388</v>
      </c>
      <c r="B19" s="115">
        <v>79840</v>
      </c>
      <c r="C19" s="114">
        <v>41432</v>
      </c>
      <c r="D19" s="114">
        <v>38408</v>
      </c>
      <c r="E19" s="114">
        <v>60800</v>
      </c>
      <c r="F19" s="114">
        <v>18976</v>
      </c>
      <c r="G19" s="114">
        <v>7617</v>
      </c>
      <c r="H19" s="114">
        <v>26751</v>
      </c>
      <c r="I19" s="115">
        <v>11897</v>
      </c>
      <c r="J19" s="114">
        <v>8802</v>
      </c>
      <c r="K19" s="114">
        <v>3095</v>
      </c>
      <c r="L19" s="423">
        <v>5331</v>
      </c>
      <c r="M19" s="424">
        <v>4652</v>
      </c>
    </row>
    <row r="20" spans="1:13" ht="11.1" customHeight="1" x14ac:dyDescent="0.2">
      <c r="A20" s="422" t="s">
        <v>389</v>
      </c>
      <c r="B20" s="115">
        <v>81670</v>
      </c>
      <c r="C20" s="114">
        <v>42263</v>
      </c>
      <c r="D20" s="114">
        <v>39407</v>
      </c>
      <c r="E20" s="114">
        <v>62193</v>
      </c>
      <c r="F20" s="114">
        <v>19430</v>
      </c>
      <c r="G20" s="114">
        <v>8205</v>
      </c>
      <c r="H20" s="114">
        <v>27433</v>
      </c>
      <c r="I20" s="115">
        <v>11934</v>
      </c>
      <c r="J20" s="114">
        <v>8733</v>
      </c>
      <c r="K20" s="114">
        <v>3201</v>
      </c>
      <c r="L20" s="423">
        <v>8121</v>
      </c>
      <c r="M20" s="424">
        <v>6641</v>
      </c>
    </row>
    <row r="21" spans="1:13" s="110" customFormat="1" ht="11.1" customHeight="1" x14ac:dyDescent="0.2">
      <c r="A21" s="422" t="s">
        <v>390</v>
      </c>
      <c r="B21" s="115">
        <v>80153</v>
      </c>
      <c r="C21" s="114">
        <v>41047</v>
      </c>
      <c r="D21" s="114">
        <v>39106</v>
      </c>
      <c r="E21" s="114">
        <v>61063</v>
      </c>
      <c r="F21" s="114">
        <v>19076</v>
      </c>
      <c r="G21" s="114">
        <v>7813</v>
      </c>
      <c r="H21" s="114">
        <v>27224</v>
      </c>
      <c r="I21" s="115">
        <v>12078</v>
      </c>
      <c r="J21" s="114">
        <v>8809</v>
      </c>
      <c r="K21" s="114">
        <v>3269</v>
      </c>
      <c r="L21" s="423">
        <v>4127</v>
      </c>
      <c r="M21" s="424">
        <v>5767</v>
      </c>
    </row>
    <row r="22" spans="1:13" ht="15" customHeight="1" x14ac:dyDescent="0.2">
      <c r="A22" s="422" t="s">
        <v>393</v>
      </c>
      <c r="B22" s="115">
        <v>79434</v>
      </c>
      <c r="C22" s="114">
        <v>40704</v>
      </c>
      <c r="D22" s="114">
        <v>38730</v>
      </c>
      <c r="E22" s="114">
        <v>60437</v>
      </c>
      <c r="F22" s="114">
        <v>18848</v>
      </c>
      <c r="G22" s="114">
        <v>7377</v>
      </c>
      <c r="H22" s="114">
        <v>27227</v>
      </c>
      <c r="I22" s="115">
        <v>11868</v>
      </c>
      <c r="J22" s="114">
        <v>8763</v>
      </c>
      <c r="K22" s="114">
        <v>3105</v>
      </c>
      <c r="L22" s="423">
        <v>5658</v>
      </c>
      <c r="M22" s="424">
        <v>6490</v>
      </c>
    </row>
    <row r="23" spans="1:13" ht="11.1" customHeight="1" x14ac:dyDescent="0.2">
      <c r="A23" s="422" t="s">
        <v>388</v>
      </c>
      <c r="B23" s="115">
        <v>81092</v>
      </c>
      <c r="C23" s="114">
        <v>42029</v>
      </c>
      <c r="D23" s="114">
        <v>39063</v>
      </c>
      <c r="E23" s="114">
        <v>61737</v>
      </c>
      <c r="F23" s="114">
        <v>19181</v>
      </c>
      <c r="G23" s="114">
        <v>7141</v>
      </c>
      <c r="H23" s="114">
        <v>28130</v>
      </c>
      <c r="I23" s="115">
        <v>12041</v>
      </c>
      <c r="J23" s="114">
        <v>8833</v>
      </c>
      <c r="K23" s="114">
        <v>3208</v>
      </c>
      <c r="L23" s="423">
        <v>6119</v>
      </c>
      <c r="M23" s="424">
        <v>4534</v>
      </c>
    </row>
    <row r="24" spans="1:13" ht="11.1" customHeight="1" x14ac:dyDescent="0.2">
      <c r="A24" s="422" t="s">
        <v>389</v>
      </c>
      <c r="B24" s="115">
        <v>83240</v>
      </c>
      <c r="C24" s="114">
        <v>43146</v>
      </c>
      <c r="D24" s="114">
        <v>40094</v>
      </c>
      <c r="E24" s="114">
        <v>62590</v>
      </c>
      <c r="F24" s="114">
        <v>19484</v>
      </c>
      <c r="G24" s="114">
        <v>7704</v>
      </c>
      <c r="H24" s="114">
        <v>28950</v>
      </c>
      <c r="I24" s="115">
        <v>12169</v>
      </c>
      <c r="J24" s="114">
        <v>8832</v>
      </c>
      <c r="K24" s="114">
        <v>3337</v>
      </c>
      <c r="L24" s="423">
        <v>7913</v>
      </c>
      <c r="M24" s="424">
        <v>6247</v>
      </c>
    </row>
    <row r="25" spans="1:13" s="110" customFormat="1" ht="11.1" customHeight="1" x14ac:dyDescent="0.2">
      <c r="A25" s="422" t="s">
        <v>390</v>
      </c>
      <c r="B25" s="115">
        <v>81649</v>
      </c>
      <c r="C25" s="114">
        <v>41995</v>
      </c>
      <c r="D25" s="114">
        <v>39654</v>
      </c>
      <c r="E25" s="114">
        <v>61130</v>
      </c>
      <c r="F25" s="114">
        <v>19340</v>
      </c>
      <c r="G25" s="114">
        <v>7119</v>
      </c>
      <c r="H25" s="114">
        <v>28791</v>
      </c>
      <c r="I25" s="115">
        <v>12095</v>
      </c>
      <c r="J25" s="114">
        <v>8812</v>
      </c>
      <c r="K25" s="114">
        <v>3283</v>
      </c>
      <c r="L25" s="423">
        <v>4193</v>
      </c>
      <c r="M25" s="424">
        <v>5811</v>
      </c>
    </row>
    <row r="26" spans="1:13" ht="15" customHeight="1" x14ac:dyDescent="0.2">
      <c r="A26" s="422" t="s">
        <v>394</v>
      </c>
      <c r="B26" s="115">
        <v>81369</v>
      </c>
      <c r="C26" s="114">
        <v>42010</v>
      </c>
      <c r="D26" s="114">
        <v>39359</v>
      </c>
      <c r="E26" s="114">
        <v>60792</v>
      </c>
      <c r="F26" s="114">
        <v>19422</v>
      </c>
      <c r="G26" s="114">
        <v>6754</v>
      </c>
      <c r="H26" s="114">
        <v>28929</v>
      </c>
      <c r="I26" s="115">
        <v>11984</v>
      </c>
      <c r="J26" s="114">
        <v>8780</v>
      </c>
      <c r="K26" s="114">
        <v>3204</v>
      </c>
      <c r="L26" s="423">
        <v>5851</v>
      </c>
      <c r="M26" s="424">
        <v>5940</v>
      </c>
    </row>
    <row r="27" spans="1:13" ht="11.1" customHeight="1" x14ac:dyDescent="0.2">
      <c r="A27" s="422" t="s">
        <v>388</v>
      </c>
      <c r="B27" s="115">
        <v>82424</v>
      </c>
      <c r="C27" s="114">
        <v>42776</v>
      </c>
      <c r="D27" s="114">
        <v>39648</v>
      </c>
      <c r="E27" s="114">
        <v>61498</v>
      </c>
      <c r="F27" s="114">
        <v>19776</v>
      </c>
      <c r="G27" s="114">
        <v>6464</v>
      </c>
      <c r="H27" s="114">
        <v>29650</v>
      </c>
      <c r="I27" s="115">
        <v>12125</v>
      </c>
      <c r="J27" s="114">
        <v>8759</v>
      </c>
      <c r="K27" s="114">
        <v>3366</v>
      </c>
      <c r="L27" s="423">
        <v>5671</v>
      </c>
      <c r="M27" s="424">
        <v>4634</v>
      </c>
    </row>
    <row r="28" spans="1:13" ht="11.1" customHeight="1" x14ac:dyDescent="0.2">
      <c r="A28" s="422" t="s">
        <v>389</v>
      </c>
      <c r="B28" s="115">
        <v>83688</v>
      </c>
      <c r="C28" s="114">
        <v>43330</v>
      </c>
      <c r="D28" s="114">
        <v>40358</v>
      </c>
      <c r="E28" s="114">
        <v>63504</v>
      </c>
      <c r="F28" s="114">
        <v>20032</v>
      </c>
      <c r="G28" s="114">
        <v>7002</v>
      </c>
      <c r="H28" s="114">
        <v>29960</v>
      </c>
      <c r="I28" s="115">
        <v>12108</v>
      </c>
      <c r="J28" s="114">
        <v>8622</v>
      </c>
      <c r="K28" s="114">
        <v>3486</v>
      </c>
      <c r="L28" s="423">
        <v>7936</v>
      </c>
      <c r="M28" s="424">
        <v>6774</v>
      </c>
    </row>
    <row r="29" spans="1:13" s="110" customFormat="1" ht="11.1" customHeight="1" x14ac:dyDescent="0.2">
      <c r="A29" s="422" t="s">
        <v>390</v>
      </c>
      <c r="B29" s="115">
        <v>81929</v>
      </c>
      <c r="C29" s="114">
        <v>41989</v>
      </c>
      <c r="D29" s="114">
        <v>39940</v>
      </c>
      <c r="E29" s="114">
        <v>62056</v>
      </c>
      <c r="F29" s="114">
        <v>19783</v>
      </c>
      <c r="G29" s="114">
        <v>6551</v>
      </c>
      <c r="H29" s="114">
        <v>29612</v>
      </c>
      <c r="I29" s="115">
        <v>12106</v>
      </c>
      <c r="J29" s="114">
        <v>8685</v>
      </c>
      <c r="K29" s="114">
        <v>3421</v>
      </c>
      <c r="L29" s="423">
        <v>3951</v>
      </c>
      <c r="M29" s="424">
        <v>5689</v>
      </c>
    </row>
    <row r="30" spans="1:13" ht="15" customHeight="1" x14ac:dyDescent="0.2">
      <c r="A30" s="422" t="s">
        <v>395</v>
      </c>
      <c r="B30" s="115">
        <v>81931</v>
      </c>
      <c r="C30" s="114">
        <v>42014</v>
      </c>
      <c r="D30" s="114">
        <v>39917</v>
      </c>
      <c r="E30" s="114">
        <v>61688</v>
      </c>
      <c r="F30" s="114">
        <v>20173</v>
      </c>
      <c r="G30" s="114">
        <v>6211</v>
      </c>
      <c r="H30" s="114">
        <v>29723</v>
      </c>
      <c r="I30" s="115">
        <v>11388</v>
      </c>
      <c r="J30" s="114">
        <v>8032</v>
      </c>
      <c r="K30" s="114">
        <v>3356</v>
      </c>
      <c r="L30" s="423">
        <v>6740</v>
      </c>
      <c r="M30" s="424">
        <v>6727</v>
      </c>
    </row>
    <row r="31" spans="1:13" ht="11.1" customHeight="1" x14ac:dyDescent="0.2">
      <c r="A31" s="422" t="s">
        <v>388</v>
      </c>
      <c r="B31" s="115">
        <v>82887</v>
      </c>
      <c r="C31" s="114">
        <v>42676</v>
      </c>
      <c r="D31" s="114">
        <v>40211</v>
      </c>
      <c r="E31" s="114">
        <v>62334</v>
      </c>
      <c r="F31" s="114">
        <v>20494</v>
      </c>
      <c r="G31" s="114">
        <v>6032</v>
      </c>
      <c r="H31" s="114">
        <v>30366</v>
      </c>
      <c r="I31" s="115">
        <v>11658</v>
      </c>
      <c r="J31" s="114">
        <v>8156</v>
      </c>
      <c r="K31" s="114">
        <v>3502</v>
      </c>
      <c r="L31" s="423">
        <v>5896</v>
      </c>
      <c r="M31" s="424">
        <v>4984</v>
      </c>
    </row>
    <row r="32" spans="1:13" ht="11.1" customHeight="1" x14ac:dyDescent="0.2">
      <c r="A32" s="422" t="s">
        <v>389</v>
      </c>
      <c r="B32" s="115">
        <v>84226</v>
      </c>
      <c r="C32" s="114">
        <v>43307</v>
      </c>
      <c r="D32" s="114">
        <v>40919</v>
      </c>
      <c r="E32" s="114">
        <v>63348</v>
      </c>
      <c r="F32" s="114">
        <v>20865</v>
      </c>
      <c r="G32" s="114">
        <v>6686</v>
      </c>
      <c r="H32" s="114">
        <v>30577</v>
      </c>
      <c r="I32" s="115">
        <v>11759</v>
      </c>
      <c r="J32" s="114">
        <v>8183</v>
      </c>
      <c r="K32" s="114">
        <v>3576</v>
      </c>
      <c r="L32" s="423">
        <v>8396</v>
      </c>
      <c r="M32" s="424">
        <v>7186</v>
      </c>
    </row>
    <row r="33" spans="1:13" s="110" customFormat="1" ht="11.1" customHeight="1" x14ac:dyDescent="0.2">
      <c r="A33" s="422" t="s">
        <v>390</v>
      </c>
      <c r="B33" s="115">
        <v>82806</v>
      </c>
      <c r="C33" s="114">
        <v>42098</v>
      </c>
      <c r="D33" s="114">
        <v>40708</v>
      </c>
      <c r="E33" s="114">
        <v>61781</v>
      </c>
      <c r="F33" s="114">
        <v>21018</v>
      </c>
      <c r="G33" s="114">
        <v>6210</v>
      </c>
      <c r="H33" s="114">
        <v>30394</v>
      </c>
      <c r="I33" s="115">
        <v>11752</v>
      </c>
      <c r="J33" s="114">
        <v>8148</v>
      </c>
      <c r="K33" s="114">
        <v>3604</v>
      </c>
      <c r="L33" s="423">
        <v>4495</v>
      </c>
      <c r="M33" s="424">
        <v>6133</v>
      </c>
    </row>
    <row r="34" spans="1:13" ht="15" customHeight="1" x14ac:dyDescent="0.2">
      <c r="A34" s="422" t="s">
        <v>396</v>
      </c>
      <c r="B34" s="115">
        <v>82684</v>
      </c>
      <c r="C34" s="114">
        <v>42095</v>
      </c>
      <c r="D34" s="114">
        <v>40589</v>
      </c>
      <c r="E34" s="114">
        <v>61528</v>
      </c>
      <c r="F34" s="114">
        <v>21151</v>
      </c>
      <c r="G34" s="114">
        <v>5927</v>
      </c>
      <c r="H34" s="114">
        <v>30498</v>
      </c>
      <c r="I34" s="115">
        <v>11575</v>
      </c>
      <c r="J34" s="114">
        <v>8082</v>
      </c>
      <c r="K34" s="114">
        <v>3493</v>
      </c>
      <c r="L34" s="423">
        <v>6274</v>
      </c>
      <c r="M34" s="424">
        <v>6375</v>
      </c>
    </row>
    <row r="35" spans="1:13" ht="11.1" customHeight="1" x14ac:dyDescent="0.2">
      <c r="A35" s="422" t="s">
        <v>388</v>
      </c>
      <c r="B35" s="115">
        <v>83516</v>
      </c>
      <c r="C35" s="114">
        <v>42808</v>
      </c>
      <c r="D35" s="114">
        <v>40708</v>
      </c>
      <c r="E35" s="114">
        <v>62038</v>
      </c>
      <c r="F35" s="114">
        <v>21475</v>
      </c>
      <c r="G35" s="114">
        <v>5751</v>
      </c>
      <c r="H35" s="114">
        <v>30996</v>
      </c>
      <c r="I35" s="115">
        <v>11785</v>
      </c>
      <c r="J35" s="114">
        <v>8199</v>
      </c>
      <c r="K35" s="114">
        <v>3586</v>
      </c>
      <c r="L35" s="423">
        <v>5975</v>
      </c>
      <c r="M35" s="424">
        <v>5201</v>
      </c>
    </row>
    <row r="36" spans="1:13" ht="11.1" customHeight="1" x14ac:dyDescent="0.2">
      <c r="A36" s="422" t="s">
        <v>389</v>
      </c>
      <c r="B36" s="115">
        <v>85036</v>
      </c>
      <c r="C36" s="114">
        <v>43649</v>
      </c>
      <c r="D36" s="114">
        <v>41387</v>
      </c>
      <c r="E36" s="114">
        <v>63070</v>
      </c>
      <c r="F36" s="114">
        <v>21965</v>
      </c>
      <c r="G36" s="114">
        <v>6546</v>
      </c>
      <c r="H36" s="114">
        <v>31400</v>
      </c>
      <c r="I36" s="115">
        <v>11784</v>
      </c>
      <c r="J36" s="114">
        <v>8110</v>
      </c>
      <c r="K36" s="114">
        <v>3674</v>
      </c>
      <c r="L36" s="423">
        <v>7427</v>
      </c>
      <c r="M36" s="424">
        <v>6225</v>
      </c>
    </row>
    <row r="37" spans="1:13" s="110" customFormat="1" ht="11.1" customHeight="1" x14ac:dyDescent="0.2">
      <c r="A37" s="422" t="s">
        <v>390</v>
      </c>
      <c r="B37" s="115">
        <v>83793</v>
      </c>
      <c r="C37" s="114">
        <v>42722</v>
      </c>
      <c r="D37" s="114">
        <v>41071</v>
      </c>
      <c r="E37" s="114">
        <v>61851</v>
      </c>
      <c r="F37" s="114">
        <v>21942</v>
      </c>
      <c r="G37" s="114">
        <v>6275</v>
      </c>
      <c r="H37" s="114">
        <v>31119</v>
      </c>
      <c r="I37" s="115">
        <v>11744</v>
      </c>
      <c r="J37" s="114">
        <v>8037</v>
      </c>
      <c r="K37" s="114">
        <v>3707</v>
      </c>
      <c r="L37" s="423">
        <v>4268</v>
      </c>
      <c r="M37" s="424">
        <v>5489</v>
      </c>
    </row>
    <row r="38" spans="1:13" ht="15" customHeight="1" x14ac:dyDescent="0.2">
      <c r="A38" s="425" t="s">
        <v>397</v>
      </c>
      <c r="B38" s="115">
        <v>83695</v>
      </c>
      <c r="C38" s="114">
        <v>42825</v>
      </c>
      <c r="D38" s="114">
        <v>40870</v>
      </c>
      <c r="E38" s="114">
        <v>61707</v>
      </c>
      <c r="F38" s="114">
        <v>21988</v>
      </c>
      <c r="G38" s="114">
        <v>6116</v>
      </c>
      <c r="H38" s="114">
        <v>31122</v>
      </c>
      <c r="I38" s="115">
        <v>11494</v>
      </c>
      <c r="J38" s="114">
        <v>7860</v>
      </c>
      <c r="K38" s="114">
        <v>3634</v>
      </c>
      <c r="L38" s="423">
        <v>6336</v>
      </c>
      <c r="M38" s="424">
        <v>6479</v>
      </c>
    </row>
    <row r="39" spans="1:13" ht="11.1" customHeight="1" x14ac:dyDescent="0.2">
      <c r="A39" s="422" t="s">
        <v>388</v>
      </c>
      <c r="B39" s="115">
        <v>84585</v>
      </c>
      <c r="C39" s="114">
        <v>43526</v>
      </c>
      <c r="D39" s="114">
        <v>41059</v>
      </c>
      <c r="E39" s="114">
        <v>62195</v>
      </c>
      <c r="F39" s="114">
        <v>22390</v>
      </c>
      <c r="G39" s="114">
        <v>5986</v>
      </c>
      <c r="H39" s="114">
        <v>31775</v>
      </c>
      <c r="I39" s="115">
        <v>11668</v>
      </c>
      <c r="J39" s="114">
        <v>7939</v>
      </c>
      <c r="K39" s="114">
        <v>3729</v>
      </c>
      <c r="L39" s="423">
        <v>5958</v>
      </c>
      <c r="M39" s="424">
        <v>5075</v>
      </c>
    </row>
    <row r="40" spans="1:13" ht="11.1" customHeight="1" x14ac:dyDescent="0.2">
      <c r="A40" s="425" t="s">
        <v>389</v>
      </c>
      <c r="B40" s="115">
        <v>86530</v>
      </c>
      <c r="C40" s="114">
        <v>44676</v>
      </c>
      <c r="D40" s="114">
        <v>41854</v>
      </c>
      <c r="E40" s="114">
        <v>63777</v>
      </c>
      <c r="F40" s="114">
        <v>22753</v>
      </c>
      <c r="G40" s="114">
        <v>6952</v>
      </c>
      <c r="H40" s="114">
        <v>32137</v>
      </c>
      <c r="I40" s="115">
        <v>11772</v>
      </c>
      <c r="J40" s="114">
        <v>7928</v>
      </c>
      <c r="K40" s="114">
        <v>3844</v>
      </c>
      <c r="L40" s="423">
        <v>8150</v>
      </c>
      <c r="M40" s="424">
        <v>6339</v>
      </c>
    </row>
    <row r="41" spans="1:13" s="110" customFormat="1" ht="11.1" customHeight="1" x14ac:dyDescent="0.2">
      <c r="A41" s="422" t="s">
        <v>390</v>
      </c>
      <c r="B41" s="115">
        <v>85486</v>
      </c>
      <c r="C41" s="114">
        <v>43962</v>
      </c>
      <c r="D41" s="114">
        <v>41524</v>
      </c>
      <c r="E41" s="114">
        <v>62691</v>
      </c>
      <c r="F41" s="114">
        <v>22795</v>
      </c>
      <c r="G41" s="114">
        <v>6702</v>
      </c>
      <c r="H41" s="114">
        <v>31949</v>
      </c>
      <c r="I41" s="115">
        <v>11716</v>
      </c>
      <c r="J41" s="114">
        <v>7881</v>
      </c>
      <c r="K41" s="114">
        <v>3835</v>
      </c>
      <c r="L41" s="423">
        <v>5191</v>
      </c>
      <c r="M41" s="424">
        <v>6317</v>
      </c>
    </row>
    <row r="42" spans="1:13" ht="15" customHeight="1" x14ac:dyDescent="0.2">
      <c r="A42" s="422" t="s">
        <v>398</v>
      </c>
      <c r="B42" s="115">
        <v>85348</v>
      </c>
      <c r="C42" s="114">
        <v>44000</v>
      </c>
      <c r="D42" s="114">
        <v>41348</v>
      </c>
      <c r="E42" s="114">
        <v>62641</v>
      </c>
      <c r="F42" s="114">
        <v>22707</v>
      </c>
      <c r="G42" s="114">
        <v>6614</v>
      </c>
      <c r="H42" s="114">
        <v>31931</v>
      </c>
      <c r="I42" s="115">
        <v>11470</v>
      </c>
      <c r="J42" s="114">
        <v>7704</v>
      </c>
      <c r="K42" s="114">
        <v>3766</v>
      </c>
      <c r="L42" s="423">
        <v>7196</v>
      </c>
      <c r="M42" s="424">
        <v>7326</v>
      </c>
    </row>
    <row r="43" spans="1:13" ht="11.1" customHeight="1" x14ac:dyDescent="0.2">
      <c r="A43" s="422" t="s">
        <v>388</v>
      </c>
      <c r="B43" s="115">
        <v>87122</v>
      </c>
      <c r="C43" s="114">
        <v>45196</v>
      </c>
      <c r="D43" s="114">
        <v>41926</v>
      </c>
      <c r="E43" s="114">
        <v>64151</v>
      </c>
      <c r="F43" s="114">
        <v>22971</v>
      </c>
      <c r="G43" s="114">
        <v>6672</v>
      </c>
      <c r="H43" s="114">
        <v>32670</v>
      </c>
      <c r="I43" s="115">
        <v>11884</v>
      </c>
      <c r="J43" s="114">
        <v>7947</v>
      </c>
      <c r="K43" s="114">
        <v>3937</v>
      </c>
      <c r="L43" s="423">
        <v>7494</v>
      </c>
      <c r="M43" s="424">
        <v>5732</v>
      </c>
    </row>
    <row r="44" spans="1:13" ht="11.1" customHeight="1" x14ac:dyDescent="0.2">
      <c r="A44" s="422" t="s">
        <v>389</v>
      </c>
      <c r="B44" s="115">
        <v>88238</v>
      </c>
      <c r="C44" s="114">
        <v>45816</v>
      </c>
      <c r="D44" s="114">
        <v>42422</v>
      </c>
      <c r="E44" s="114">
        <v>65020</v>
      </c>
      <c r="F44" s="114">
        <v>23218</v>
      </c>
      <c r="G44" s="114">
        <v>7521</v>
      </c>
      <c r="H44" s="114">
        <v>32814</v>
      </c>
      <c r="I44" s="115">
        <v>12008</v>
      </c>
      <c r="J44" s="114">
        <v>7940</v>
      </c>
      <c r="K44" s="114">
        <v>4068</v>
      </c>
      <c r="L44" s="423">
        <v>8080</v>
      </c>
      <c r="M44" s="424">
        <v>7049</v>
      </c>
    </row>
    <row r="45" spans="1:13" s="110" customFormat="1" ht="11.1" customHeight="1" x14ac:dyDescent="0.2">
      <c r="A45" s="422" t="s">
        <v>390</v>
      </c>
      <c r="B45" s="115">
        <v>87178</v>
      </c>
      <c r="C45" s="114">
        <v>45078</v>
      </c>
      <c r="D45" s="114">
        <v>42100</v>
      </c>
      <c r="E45" s="114">
        <v>63960</v>
      </c>
      <c r="F45" s="114">
        <v>23218</v>
      </c>
      <c r="G45" s="114">
        <v>7291</v>
      </c>
      <c r="H45" s="114">
        <v>32587</v>
      </c>
      <c r="I45" s="115">
        <v>11885</v>
      </c>
      <c r="J45" s="114">
        <v>7816</v>
      </c>
      <c r="K45" s="114">
        <v>4069</v>
      </c>
      <c r="L45" s="423">
        <v>4841</v>
      </c>
      <c r="M45" s="424">
        <v>5924</v>
      </c>
    </row>
    <row r="46" spans="1:13" ht="15" customHeight="1" x14ac:dyDescent="0.2">
      <c r="A46" s="422" t="s">
        <v>399</v>
      </c>
      <c r="B46" s="115">
        <v>86342</v>
      </c>
      <c r="C46" s="114">
        <v>44712</v>
      </c>
      <c r="D46" s="114">
        <v>41630</v>
      </c>
      <c r="E46" s="114">
        <v>63316</v>
      </c>
      <c r="F46" s="114">
        <v>23026</v>
      </c>
      <c r="G46" s="114">
        <v>7048</v>
      </c>
      <c r="H46" s="114">
        <v>32414</v>
      </c>
      <c r="I46" s="115">
        <v>11671</v>
      </c>
      <c r="J46" s="114">
        <v>7663</v>
      </c>
      <c r="K46" s="114">
        <v>4008</v>
      </c>
      <c r="L46" s="423">
        <v>6741</v>
      </c>
      <c r="M46" s="424">
        <v>7559</v>
      </c>
    </row>
    <row r="47" spans="1:13" ht="11.1" customHeight="1" x14ac:dyDescent="0.2">
      <c r="A47" s="422" t="s">
        <v>388</v>
      </c>
      <c r="B47" s="115">
        <v>86399</v>
      </c>
      <c r="C47" s="114">
        <v>44950</v>
      </c>
      <c r="D47" s="114">
        <v>41449</v>
      </c>
      <c r="E47" s="114">
        <v>63219</v>
      </c>
      <c r="F47" s="114">
        <v>23180</v>
      </c>
      <c r="G47" s="114">
        <v>6806</v>
      </c>
      <c r="H47" s="114">
        <v>32677</v>
      </c>
      <c r="I47" s="115">
        <v>11969</v>
      </c>
      <c r="J47" s="114">
        <v>7834</v>
      </c>
      <c r="K47" s="114">
        <v>4135</v>
      </c>
      <c r="L47" s="423">
        <v>5653</v>
      </c>
      <c r="M47" s="424">
        <v>5661</v>
      </c>
    </row>
    <row r="48" spans="1:13" ht="11.1" customHeight="1" x14ac:dyDescent="0.2">
      <c r="A48" s="422" t="s">
        <v>389</v>
      </c>
      <c r="B48" s="115">
        <v>87530</v>
      </c>
      <c r="C48" s="114">
        <v>45648</v>
      </c>
      <c r="D48" s="114">
        <v>41882</v>
      </c>
      <c r="E48" s="114">
        <v>64115</v>
      </c>
      <c r="F48" s="114">
        <v>23415</v>
      </c>
      <c r="G48" s="114">
        <v>7820</v>
      </c>
      <c r="H48" s="114">
        <v>32840</v>
      </c>
      <c r="I48" s="115">
        <v>11993</v>
      </c>
      <c r="J48" s="114">
        <v>7759</v>
      </c>
      <c r="K48" s="114">
        <v>4234</v>
      </c>
      <c r="L48" s="423">
        <v>8042</v>
      </c>
      <c r="M48" s="424">
        <v>7133</v>
      </c>
    </row>
    <row r="49" spans="1:17" s="110" customFormat="1" ht="11.1" customHeight="1" x14ac:dyDescent="0.2">
      <c r="A49" s="422" t="s">
        <v>390</v>
      </c>
      <c r="B49" s="115">
        <v>86257</v>
      </c>
      <c r="C49" s="114">
        <v>44651</v>
      </c>
      <c r="D49" s="114">
        <v>41606</v>
      </c>
      <c r="E49" s="114">
        <v>62772</v>
      </c>
      <c r="F49" s="114">
        <v>23485</v>
      </c>
      <c r="G49" s="114">
        <v>7487</v>
      </c>
      <c r="H49" s="114">
        <v>32563</v>
      </c>
      <c r="I49" s="115">
        <v>11955</v>
      </c>
      <c r="J49" s="114">
        <v>7757</v>
      </c>
      <c r="K49" s="114">
        <v>4198</v>
      </c>
      <c r="L49" s="423">
        <v>4614</v>
      </c>
      <c r="M49" s="424">
        <v>5923</v>
      </c>
    </row>
    <row r="50" spans="1:17" ht="15" customHeight="1" x14ac:dyDescent="0.2">
      <c r="A50" s="422" t="s">
        <v>400</v>
      </c>
      <c r="B50" s="143">
        <v>85534</v>
      </c>
      <c r="C50" s="144">
        <v>44429</v>
      </c>
      <c r="D50" s="144">
        <v>41105</v>
      </c>
      <c r="E50" s="144">
        <v>62174</v>
      </c>
      <c r="F50" s="144">
        <v>23360</v>
      </c>
      <c r="G50" s="144">
        <v>7264</v>
      </c>
      <c r="H50" s="144">
        <v>32336</v>
      </c>
      <c r="I50" s="143">
        <v>11195</v>
      </c>
      <c r="J50" s="144">
        <v>7286</v>
      </c>
      <c r="K50" s="144">
        <v>3909</v>
      </c>
      <c r="L50" s="426">
        <v>6303</v>
      </c>
      <c r="M50" s="427">
        <v>6997</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-0.93581339325009849</v>
      </c>
      <c r="C6" s="480">
        <f>'Tabelle 3.3'!J11</f>
        <v>-4.078485134093051</v>
      </c>
      <c r="D6" s="481">
        <f t="shared" ref="D6:E9" si="0">IF(OR(AND(B6&gt;=-50,B6&lt;=50),ISNUMBER(B6)=FALSE),B6,"")</f>
        <v>-0.93581339325009849</v>
      </c>
      <c r="E6" s="481">
        <f t="shared" si="0"/>
        <v>-4.078485134093051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-0.19765179914377964</v>
      </c>
      <c r="C7" s="480">
        <f>'Tabelle 3.1'!J23</f>
        <v>-3.074721427182038</v>
      </c>
      <c r="D7" s="481">
        <f t="shared" si="0"/>
        <v>-0.19765179914377964</v>
      </c>
      <c r="E7" s="481">
        <f>IF(OR(AND(C7&gt;=-50,C7&lt;=50),ISNUMBER(C7)=FALSE),C7,"")</f>
        <v>-3.074721427182038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-0.93581339325009849</v>
      </c>
      <c r="C14" s="480">
        <f>'Tabelle 3.3'!J11</f>
        <v>-4.078485134093051</v>
      </c>
      <c r="D14" s="481">
        <f>IF(OR(AND(B14&gt;=-50,B14&lt;=50),ISNUMBER(B14)=FALSE),B14,"")</f>
        <v>-0.93581339325009849</v>
      </c>
      <c r="E14" s="481">
        <f>IF(OR(AND(C14&gt;=-50,C14&lt;=50),ISNUMBER(C14)=FALSE),C14,"")</f>
        <v>-4.078485134093051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-2.0963172804532579</v>
      </c>
      <c r="C15" s="480">
        <f>'Tabelle 3.3'!J12</f>
        <v>2.6936026936026938</v>
      </c>
      <c r="D15" s="481">
        <f t="shared" ref="D15:E45" si="3">IF(OR(AND(B15&gt;=-50,B15&lt;=50),ISNUMBER(B15)=FALSE),B15,"")</f>
        <v>-2.0963172804532579</v>
      </c>
      <c r="E15" s="481">
        <f t="shared" si="3"/>
        <v>2.6936026936026938</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0.77469335054874111</v>
      </c>
      <c r="C16" s="480">
        <f>'Tabelle 3.3'!J13</f>
        <v>-4.918032786885246</v>
      </c>
      <c r="D16" s="481">
        <f t="shared" si="3"/>
        <v>0.77469335054874111</v>
      </c>
      <c r="E16" s="481">
        <f t="shared" si="3"/>
        <v>-4.918032786885246</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-1.6961748633879781</v>
      </c>
      <c r="C17" s="480">
        <f>'Tabelle 3.3'!J14</f>
        <v>-6.6596194503171251</v>
      </c>
      <c r="D17" s="481">
        <f t="shared" si="3"/>
        <v>-1.6961748633879781</v>
      </c>
      <c r="E17" s="481">
        <f t="shared" si="3"/>
        <v>-6.6596194503171251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1.940795922368163</v>
      </c>
      <c r="C18" s="480">
        <f>'Tabelle 3.3'!J15</f>
        <v>-1.9305019305019304</v>
      </c>
      <c r="D18" s="481">
        <f t="shared" si="3"/>
        <v>1.940795922368163</v>
      </c>
      <c r="E18" s="481">
        <f t="shared" si="3"/>
        <v>-1.9305019305019304</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-2.4345352631138626</v>
      </c>
      <c r="C19" s="480">
        <f>'Tabelle 3.3'!J16</f>
        <v>-4.5186640471512769</v>
      </c>
      <c r="D19" s="481">
        <f t="shared" si="3"/>
        <v>-2.4345352631138626</v>
      </c>
      <c r="E19" s="481">
        <f t="shared" si="3"/>
        <v>-4.5186640471512769</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-3.3671190517093281</v>
      </c>
      <c r="C20" s="480">
        <f>'Tabelle 3.3'!J17</f>
        <v>-19.662921348314608</v>
      </c>
      <c r="D20" s="481">
        <f t="shared" si="3"/>
        <v>-3.3671190517093281</v>
      </c>
      <c r="E20" s="481">
        <f t="shared" si="3"/>
        <v>-19.662921348314608</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-0.24793388429752067</v>
      </c>
      <c r="C21" s="480">
        <f>'Tabelle 3.3'!J18</f>
        <v>1.4035087719298245</v>
      </c>
      <c r="D21" s="481">
        <f t="shared" si="3"/>
        <v>-0.24793388429752067</v>
      </c>
      <c r="E21" s="481">
        <f t="shared" si="3"/>
        <v>1.4035087719298245</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0.77798307886803464</v>
      </c>
      <c r="C22" s="480">
        <f>'Tabelle 3.3'!J19</f>
        <v>1.2556504269211453</v>
      </c>
      <c r="D22" s="481">
        <f t="shared" si="3"/>
        <v>0.77798307886803464</v>
      </c>
      <c r="E22" s="481">
        <f t="shared" si="3"/>
        <v>1.2556504269211453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-2.6238591916558018</v>
      </c>
      <c r="C23" s="480">
        <f>'Tabelle 3.3'!J20</f>
        <v>-9.4353640416047551</v>
      </c>
      <c r="D23" s="481">
        <f t="shared" si="3"/>
        <v>-2.6238591916558018</v>
      </c>
      <c r="E23" s="481">
        <f t="shared" si="3"/>
        <v>-9.4353640416047551</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0.94161958568738224</v>
      </c>
      <c r="C24" s="480">
        <f>'Tabelle 3.3'!J21</f>
        <v>-15.332428765264586</v>
      </c>
      <c r="D24" s="481">
        <f t="shared" si="3"/>
        <v>0.94161958568738224</v>
      </c>
      <c r="E24" s="481">
        <f t="shared" si="3"/>
        <v>-15.332428765264586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-0.92081031307550643</v>
      </c>
      <c r="C25" s="480">
        <f>'Tabelle 3.3'!J22</f>
        <v>11.428571428571429</v>
      </c>
      <c r="D25" s="481">
        <f t="shared" si="3"/>
        <v>-0.92081031307550643</v>
      </c>
      <c r="E25" s="481">
        <f t="shared" si="3"/>
        <v>11.428571428571429</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-2.8627838104639682</v>
      </c>
      <c r="C26" s="480">
        <f>'Tabelle 3.3'!J23</f>
        <v>-5.6603773584905657</v>
      </c>
      <c r="D26" s="481">
        <f t="shared" si="3"/>
        <v>-2.8627838104639682</v>
      </c>
      <c r="E26" s="481">
        <f t="shared" si="3"/>
        <v>-5.6603773584905657</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0.63784549964564141</v>
      </c>
      <c r="C27" s="480">
        <f>'Tabelle 3.3'!J24</f>
        <v>0.83632019115890088</v>
      </c>
      <c r="D27" s="481">
        <f t="shared" si="3"/>
        <v>0.63784549964564141</v>
      </c>
      <c r="E27" s="481">
        <f t="shared" si="3"/>
        <v>0.83632019115890088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-0.83166999334664005</v>
      </c>
      <c r="C28" s="480">
        <f>'Tabelle 3.3'!J25</f>
        <v>-4.041353383458647</v>
      </c>
      <c r="D28" s="481">
        <f t="shared" si="3"/>
        <v>-0.83166999334664005</v>
      </c>
      <c r="E28" s="481">
        <f t="shared" si="3"/>
        <v>-4.041353383458647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-9.1496928548334946</v>
      </c>
      <c r="C29" s="480">
        <f>'Tabelle 3.3'!J26</f>
        <v>0</v>
      </c>
      <c r="D29" s="481">
        <f t="shared" si="3"/>
        <v>-9.1496928548334946</v>
      </c>
      <c r="E29" s="481">
        <f t="shared" si="3"/>
        <v>0</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0.73529411764705888</v>
      </c>
      <c r="C30" s="480">
        <f>'Tabelle 3.3'!J27</f>
        <v>-3.2490974729241877</v>
      </c>
      <c r="D30" s="481">
        <f t="shared" si="3"/>
        <v>0.73529411764705888</v>
      </c>
      <c r="E30" s="481">
        <f t="shared" si="3"/>
        <v>-3.2490974729241877</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-2.5812939993295339</v>
      </c>
      <c r="C31" s="480">
        <f>'Tabelle 3.3'!J28</f>
        <v>9.9173553719008272</v>
      </c>
      <c r="D31" s="481">
        <f t="shared" si="3"/>
        <v>-2.5812939993295339</v>
      </c>
      <c r="E31" s="481">
        <f t="shared" si="3"/>
        <v>9.9173553719008272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0.98708085353462038</v>
      </c>
      <c r="C32" s="480">
        <f>'Tabelle 3.3'!J29</f>
        <v>-4.6783625730994149</v>
      </c>
      <c r="D32" s="481">
        <f t="shared" si="3"/>
        <v>0.98708085353462038</v>
      </c>
      <c r="E32" s="481">
        <f t="shared" si="3"/>
        <v>-4.6783625730994149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-0.41822901644072685</v>
      </c>
      <c r="C33" s="480">
        <f>'Tabelle 3.3'!J30</f>
        <v>-3.5135135135135136</v>
      </c>
      <c r="D33" s="481">
        <f t="shared" si="3"/>
        <v>-0.41822901644072685</v>
      </c>
      <c r="E33" s="481">
        <f t="shared" si="3"/>
        <v>-3.5135135135135136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7.0175438596491224E-2</v>
      </c>
      <c r="C34" s="480">
        <f>'Tabelle 3.3'!J31</f>
        <v>-4.3093922651933703</v>
      </c>
      <c r="D34" s="481">
        <f t="shared" si="3"/>
        <v>7.0175438596491224E-2</v>
      </c>
      <c r="E34" s="481">
        <f t="shared" si="3"/>
        <v>-4.3093922651933703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-2.0963172804532579</v>
      </c>
      <c r="C37" s="480">
        <f>'Tabelle 3.3'!J34</f>
        <v>2.6936026936026938</v>
      </c>
      <c r="D37" s="481">
        <f t="shared" si="3"/>
        <v>-2.0963172804532579</v>
      </c>
      <c r="E37" s="481">
        <f t="shared" si="3"/>
        <v>2.6936026936026938</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-1.2830609700072193</v>
      </c>
      <c r="C38" s="480">
        <f>'Tabelle 3.3'!J35</f>
        <v>-2.9641185647425896</v>
      </c>
      <c r="D38" s="481">
        <f t="shared" si="3"/>
        <v>-1.2830609700072193</v>
      </c>
      <c r="E38" s="481">
        <f t="shared" si="3"/>
        <v>-2.9641185647425896</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-0.70236400938949783</v>
      </c>
      <c r="C39" s="480">
        <f>'Tabelle 3.3'!J36</f>
        <v>-4.5180404190032801</v>
      </c>
      <c r="D39" s="481">
        <f t="shared" si="3"/>
        <v>-0.70236400938949783</v>
      </c>
      <c r="E39" s="481">
        <f t="shared" si="3"/>
        <v>-4.5180404190032801</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-0.70236400938949783</v>
      </c>
      <c r="C45" s="480">
        <f>'Tabelle 3.3'!J36</f>
        <v>-4.5180404190032801</v>
      </c>
      <c r="D45" s="481">
        <f t="shared" si="3"/>
        <v>-0.70236400938949783</v>
      </c>
      <c r="E45" s="481">
        <f t="shared" si="3"/>
        <v>-4.5180404190032801</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81369</v>
      </c>
      <c r="C51" s="487">
        <v>8780</v>
      </c>
      <c r="D51" s="487">
        <v>3204</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82424</v>
      </c>
      <c r="C52" s="487">
        <v>8759</v>
      </c>
      <c r="D52" s="487">
        <v>3366</v>
      </c>
      <c r="E52" s="488">
        <f t="shared" ref="E52:G70" si="11">IF($A$51=37802,IF(COUNTBLANK(B$51:B$70)&gt;0,#N/A,B52/B$51*100),IF(COUNTBLANK(B$51:B$75)&gt;0,#N/A,B52/B$51*100))</f>
        <v>101.29656257297003</v>
      </c>
      <c r="F52" s="488">
        <f t="shared" si="11"/>
        <v>99.760820045558091</v>
      </c>
      <c r="G52" s="488">
        <f t="shared" si="11"/>
        <v>105.0561797752809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83688</v>
      </c>
      <c r="C53" s="487">
        <v>8622</v>
      </c>
      <c r="D53" s="487">
        <v>3486</v>
      </c>
      <c r="E53" s="488">
        <f t="shared" si="11"/>
        <v>102.84997972200716</v>
      </c>
      <c r="F53" s="488">
        <f t="shared" si="11"/>
        <v>98.200455580865608</v>
      </c>
      <c r="G53" s="488">
        <f t="shared" si="11"/>
        <v>108.80149812734084</v>
      </c>
      <c r="H53" s="489">
        <f>IF(ISERROR(L53)=TRUE,IF(MONTH(A53)=MONTH(MAX(A$51:A$75)),A53,""),"")</f>
        <v>41883</v>
      </c>
      <c r="I53" s="488">
        <f t="shared" si="12"/>
        <v>102.84997972200716</v>
      </c>
      <c r="J53" s="488">
        <f t="shared" si="10"/>
        <v>98.200455580865608</v>
      </c>
      <c r="K53" s="488">
        <f t="shared" si="10"/>
        <v>108.80149812734084</v>
      </c>
      <c r="L53" s="488" t="e">
        <f t="shared" si="13"/>
        <v>#N/A</v>
      </c>
    </row>
    <row r="54" spans="1:14" ht="15" customHeight="1" x14ac:dyDescent="0.2">
      <c r="A54" s="490" t="s">
        <v>463</v>
      </c>
      <c r="B54" s="487">
        <v>81929</v>
      </c>
      <c r="C54" s="487">
        <v>8685</v>
      </c>
      <c r="D54" s="487">
        <v>3421</v>
      </c>
      <c r="E54" s="488">
        <f t="shared" si="11"/>
        <v>100.68822278754807</v>
      </c>
      <c r="F54" s="488">
        <f t="shared" si="11"/>
        <v>98.917995444191348</v>
      </c>
      <c r="G54" s="488">
        <f t="shared" si="11"/>
        <v>106.77278401997503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81931</v>
      </c>
      <c r="C55" s="487">
        <v>8032</v>
      </c>
      <c r="D55" s="487">
        <v>3356</v>
      </c>
      <c r="E55" s="488">
        <f t="shared" si="11"/>
        <v>100.69068072607503</v>
      </c>
      <c r="F55" s="488">
        <f t="shared" si="11"/>
        <v>91.480637813211843</v>
      </c>
      <c r="G55" s="488">
        <f t="shared" si="11"/>
        <v>104.74406991260923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82887</v>
      </c>
      <c r="C56" s="487">
        <v>8156</v>
      </c>
      <c r="D56" s="487">
        <v>3502</v>
      </c>
      <c r="E56" s="488">
        <f t="shared" si="11"/>
        <v>101.86557534196071</v>
      </c>
      <c r="F56" s="488">
        <f t="shared" si="11"/>
        <v>92.892938496583142</v>
      </c>
      <c r="G56" s="488">
        <f t="shared" si="11"/>
        <v>109.30087390761547</v>
      </c>
      <c r="H56" s="489" t="str">
        <f t="shared" si="14"/>
        <v/>
      </c>
      <c r="I56" s="488" t="str">
        <f t="shared" si="12"/>
        <v/>
      </c>
      <c r="J56" s="488" t="str">
        <f t="shared" si="10"/>
        <v/>
      </c>
      <c r="K56" s="488" t="str">
        <f t="shared" si="10"/>
        <v/>
      </c>
      <c r="L56" s="488" t="e">
        <f t="shared" si="13"/>
        <v>#N/A</v>
      </c>
    </row>
    <row r="57" spans="1:14" ht="15" customHeight="1" x14ac:dyDescent="0.2">
      <c r="A57" s="490">
        <v>42248</v>
      </c>
      <c r="B57" s="487">
        <v>84226</v>
      </c>
      <c r="C57" s="487">
        <v>8183</v>
      </c>
      <c r="D57" s="487">
        <v>3576</v>
      </c>
      <c r="E57" s="488">
        <f t="shared" si="11"/>
        <v>103.51116518575871</v>
      </c>
      <c r="F57" s="488">
        <f t="shared" si="11"/>
        <v>93.200455580865608</v>
      </c>
      <c r="G57" s="488">
        <f t="shared" si="11"/>
        <v>111.61048689138578</v>
      </c>
      <c r="H57" s="489">
        <f t="shared" si="14"/>
        <v>42248</v>
      </c>
      <c r="I57" s="488">
        <f t="shared" si="12"/>
        <v>103.51116518575871</v>
      </c>
      <c r="J57" s="488">
        <f t="shared" si="10"/>
        <v>93.200455580865608</v>
      </c>
      <c r="K57" s="488">
        <f t="shared" si="10"/>
        <v>111.61048689138578</v>
      </c>
      <c r="L57" s="488" t="e">
        <f t="shared" si="13"/>
        <v>#N/A</v>
      </c>
    </row>
    <row r="58" spans="1:14" ht="15" customHeight="1" x14ac:dyDescent="0.2">
      <c r="A58" s="490" t="s">
        <v>466</v>
      </c>
      <c r="B58" s="487">
        <v>82806</v>
      </c>
      <c r="C58" s="487">
        <v>8148</v>
      </c>
      <c r="D58" s="487">
        <v>3604</v>
      </c>
      <c r="E58" s="488">
        <f t="shared" si="11"/>
        <v>101.76602883161891</v>
      </c>
      <c r="F58" s="488">
        <f t="shared" si="11"/>
        <v>92.801822323462417</v>
      </c>
      <c r="G58" s="488">
        <f t="shared" si="11"/>
        <v>112.48439450686642</v>
      </c>
      <c r="H58" s="489" t="str">
        <f t="shared" si="14"/>
        <v/>
      </c>
      <c r="I58" s="488" t="str">
        <f t="shared" si="12"/>
        <v/>
      </c>
      <c r="J58" s="488" t="str">
        <f t="shared" si="10"/>
        <v/>
      </c>
      <c r="K58" s="488" t="str">
        <f t="shared" si="10"/>
        <v/>
      </c>
      <c r="L58" s="488" t="e">
        <f t="shared" si="13"/>
        <v>#N/A</v>
      </c>
    </row>
    <row r="59" spans="1:14" ht="15" customHeight="1" x14ac:dyDescent="0.2">
      <c r="A59" s="490" t="s">
        <v>467</v>
      </c>
      <c r="B59" s="487">
        <v>82684</v>
      </c>
      <c r="C59" s="487">
        <v>8082</v>
      </c>
      <c r="D59" s="487">
        <v>3493</v>
      </c>
      <c r="E59" s="488">
        <f t="shared" si="11"/>
        <v>101.61609458147451</v>
      </c>
      <c r="F59" s="488">
        <f t="shared" si="11"/>
        <v>92.050113895216398</v>
      </c>
      <c r="G59" s="488">
        <f t="shared" si="11"/>
        <v>109.01997503121099</v>
      </c>
      <c r="H59" s="489" t="str">
        <f t="shared" si="14"/>
        <v/>
      </c>
      <c r="I59" s="488" t="str">
        <f t="shared" si="12"/>
        <v/>
      </c>
      <c r="J59" s="488" t="str">
        <f t="shared" si="10"/>
        <v/>
      </c>
      <c r="K59" s="488" t="str">
        <f t="shared" si="10"/>
        <v/>
      </c>
      <c r="L59" s="488" t="e">
        <f t="shared" si="13"/>
        <v>#N/A</v>
      </c>
    </row>
    <row r="60" spans="1:14" ht="15" customHeight="1" x14ac:dyDescent="0.2">
      <c r="A60" s="490" t="s">
        <v>468</v>
      </c>
      <c r="B60" s="487">
        <v>83516</v>
      </c>
      <c r="C60" s="487">
        <v>8199</v>
      </c>
      <c r="D60" s="487">
        <v>3586</v>
      </c>
      <c r="E60" s="488">
        <f t="shared" si="11"/>
        <v>102.63859700868881</v>
      </c>
      <c r="F60" s="488">
        <f t="shared" si="11"/>
        <v>93.382687927107071</v>
      </c>
      <c r="G60" s="488">
        <f t="shared" si="11"/>
        <v>111.92259675405742</v>
      </c>
      <c r="H60" s="489" t="str">
        <f t="shared" si="14"/>
        <v/>
      </c>
      <c r="I60" s="488" t="str">
        <f t="shared" si="12"/>
        <v/>
      </c>
      <c r="J60" s="488" t="str">
        <f t="shared" si="10"/>
        <v/>
      </c>
      <c r="K60" s="488" t="str">
        <f t="shared" si="10"/>
        <v/>
      </c>
      <c r="L60" s="488" t="e">
        <f t="shared" si="13"/>
        <v>#N/A</v>
      </c>
    </row>
    <row r="61" spans="1:14" ht="15" customHeight="1" x14ac:dyDescent="0.2">
      <c r="A61" s="490">
        <v>42614</v>
      </c>
      <c r="B61" s="487">
        <v>85036</v>
      </c>
      <c r="C61" s="487">
        <v>8110</v>
      </c>
      <c r="D61" s="487">
        <v>3674</v>
      </c>
      <c r="E61" s="488">
        <f t="shared" si="11"/>
        <v>104.50663028917646</v>
      </c>
      <c r="F61" s="488">
        <f t="shared" si="11"/>
        <v>92.369020501138948</v>
      </c>
      <c r="G61" s="488">
        <f t="shared" si="11"/>
        <v>114.66916354556804</v>
      </c>
      <c r="H61" s="489">
        <f t="shared" si="14"/>
        <v>42614</v>
      </c>
      <c r="I61" s="488">
        <f t="shared" si="12"/>
        <v>104.50663028917646</v>
      </c>
      <c r="J61" s="488">
        <f t="shared" si="10"/>
        <v>92.369020501138948</v>
      </c>
      <c r="K61" s="488">
        <f t="shared" si="10"/>
        <v>114.66916354556804</v>
      </c>
      <c r="L61" s="488" t="e">
        <f t="shared" si="13"/>
        <v>#N/A</v>
      </c>
    </row>
    <row r="62" spans="1:14" ht="15" customHeight="1" x14ac:dyDescent="0.2">
      <c r="A62" s="490" t="s">
        <v>469</v>
      </c>
      <c r="B62" s="487">
        <v>83793</v>
      </c>
      <c r="C62" s="487">
        <v>8037</v>
      </c>
      <c r="D62" s="487">
        <v>3707</v>
      </c>
      <c r="E62" s="488">
        <f t="shared" si="11"/>
        <v>102.97902149467242</v>
      </c>
      <c r="F62" s="488">
        <f t="shared" si="11"/>
        <v>91.537585421412302</v>
      </c>
      <c r="G62" s="488">
        <f t="shared" si="11"/>
        <v>115.69912609238453</v>
      </c>
      <c r="H62" s="489" t="str">
        <f t="shared" si="14"/>
        <v/>
      </c>
      <c r="I62" s="488" t="str">
        <f t="shared" si="12"/>
        <v/>
      </c>
      <c r="J62" s="488" t="str">
        <f t="shared" si="10"/>
        <v/>
      </c>
      <c r="K62" s="488" t="str">
        <f t="shared" si="10"/>
        <v/>
      </c>
      <c r="L62" s="488" t="e">
        <f t="shared" si="13"/>
        <v>#N/A</v>
      </c>
    </row>
    <row r="63" spans="1:14" ht="15" customHeight="1" x14ac:dyDescent="0.2">
      <c r="A63" s="490" t="s">
        <v>470</v>
      </c>
      <c r="B63" s="487">
        <v>83695</v>
      </c>
      <c r="C63" s="487">
        <v>7860</v>
      </c>
      <c r="D63" s="487">
        <v>3634</v>
      </c>
      <c r="E63" s="488">
        <f t="shared" si="11"/>
        <v>102.85858250685152</v>
      </c>
      <c r="F63" s="488">
        <f t="shared" si="11"/>
        <v>89.521640091116168</v>
      </c>
      <c r="G63" s="488">
        <f t="shared" si="11"/>
        <v>113.42072409488139</v>
      </c>
      <c r="H63" s="489" t="str">
        <f t="shared" si="14"/>
        <v/>
      </c>
      <c r="I63" s="488" t="str">
        <f t="shared" si="12"/>
        <v/>
      </c>
      <c r="J63" s="488" t="str">
        <f t="shared" si="10"/>
        <v/>
      </c>
      <c r="K63" s="488" t="str">
        <f t="shared" si="10"/>
        <v/>
      </c>
      <c r="L63" s="488" t="e">
        <f t="shared" si="13"/>
        <v>#N/A</v>
      </c>
    </row>
    <row r="64" spans="1:14" ht="15" customHeight="1" x14ac:dyDescent="0.2">
      <c r="A64" s="490" t="s">
        <v>471</v>
      </c>
      <c r="B64" s="487">
        <v>84585</v>
      </c>
      <c r="C64" s="487">
        <v>7939</v>
      </c>
      <c r="D64" s="487">
        <v>3729</v>
      </c>
      <c r="E64" s="488">
        <f t="shared" si="11"/>
        <v>103.95236515134756</v>
      </c>
      <c r="F64" s="488">
        <f t="shared" si="11"/>
        <v>90.421412300683372</v>
      </c>
      <c r="G64" s="488">
        <f t="shared" si="11"/>
        <v>116.38576779026218</v>
      </c>
      <c r="H64" s="489" t="str">
        <f t="shared" si="14"/>
        <v/>
      </c>
      <c r="I64" s="488" t="str">
        <f t="shared" si="12"/>
        <v/>
      </c>
      <c r="J64" s="488" t="str">
        <f t="shared" si="10"/>
        <v/>
      </c>
      <c r="K64" s="488" t="str">
        <f t="shared" si="10"/>
        <v/>
      </c>
      <c r="L64" s="488" t="e">
        <f t="shared" si="13"/>
        <v>#N/A</v>
      </c>
    </row>
    <row r="65" spans="1:12" ht="15" customHeight="1" x14ac:dyDescent="0.2">
      <c r="A65" s="490">
        <v>42979</v>
      </c>
      <c r="B65" s="487">
        <v>86530</v>
      </c>
      <c r="C65" s="487">
        <v>7928</v>
      </c>
      <c r="D65" s="487">
        <v>3844</v>
      </c>
      <c r="E65" s="488">
        <f t="shared" si="11"/>
        <v>106.34271036881368</v>
      </c>
      <c r="F65" s="488">
        <f t="shared" si="11"/>
        <v>90.296127562642369</v>
      </c>
      <c r="G65" s="488">
        <f t="shared" si="11"/>
        <v>119.97503121098627</v>
      </c>
      <c r="H65" s="489">
        <f t="shared" si="14"/>
        <v>42979</v>
      </c>
      <c r="I65" s="488">
        <f t="shared" si="12"/>
        <v>106.34271036881368</v>
      </c>
      <c r="J65" s="488">
        <f t="shared" si="10"/>
        <v>90.296127562642369</v>
      </c>
      <c r="K65" s="488">
        <f t="shared" si="10"/>
        <v>119.97503121098627</v>
      </c>
      <c r="L65" s="488" t="e">
        <f t="shared" si="13"/>
        <v>#N/A</v>
      </c>
    </row>
    <row r="66" spans="1:12" ht="15" customHeight="1" x14ac:dyDescent="0.2">
      <c r="A66" s="490" t="s">
        <v>472</v>
      </c>
      <c r="B66" s="487">
        <v>85486</v>
      </c>
      <c r="C66" s="487">
        <v>7881</v>
      </c>
      <c r="D66" s="487">
        <v>3835</v>
      </c>
      <c r="E66" s="488">
        <f t="shared" si="11"/>
        <v>105.0596664577419</v>
      </c>
      <c r="F66" s="488">
        <f t="shared" si="11"/>
        <v>89.760820045558091</v>
      </c>
      <c r="G66" s="488">
        <f t="shared" si="11"/>
        <v>119.69413233458177</v>
      </c>
      <c r="H66" s="489" t="str">
        <f t="shared" si="14"/>
        <v/>
      </c>
      <c r="I66" s="488" t="str">
        <f t="shared" si="12"/>
        <v/>
      </c>
      <c r="J66" s="488" t="str">
        <f t="shared" si="10"/>
        <v/>
      </c>
      <c r="K66" s="488" t="str">
        <f t="shared" si="10"/>
        <v/>
      </c>
      <c r="L66" s="488" t="e">
        <f t="shared" si="13"/>
        <v>#N/A</v>
      </c>
    </row>
    <row r="67" spans="1:12" ht="15" customHeight="1" x14ac:dyDescent="0.2">
      <c r="A67" s="490" t="s">
        <v>473</v>
      </c>
      <c r="B67" s="487">
        <v>85348</v>
      </c>
      <c r="C67" s="487">
        <v>7704</v>
      </c>
      <c r="D67" s="487">
        <v>3766</v>
      </c>
      <c r="E67" s="488">
        <f t="shared" si="11"/>
        <v>104.89006869938183</v>
      </c>
      <c r="F67" s="488">
        <f t="shared" si="11"/>
        <v>87.744874715261957</v>
      </c>
      <c r="G67" s="488">
        <f t="shared" si="11"/>
        <v>117.54057428214733</v>
      </c>
      <c r="H67" s="489" t="str">
        <f t="shared" si="14"/>
        <v/>
      </c>
      <c r="I67" s="488" t="str">
        <f t="shared" si="12"/>
        <v/>
      </c>
      <c r="J67" s="488" t="str">
        <f t="shared" si="12"/>
        <v/>
      </c>
      <c r="K67" s="488" t="str">
        <f t="shared" si="12"/>
        <v/>
      </c>
      <c r="L67" s="488" t="e">
        <f t="shared" si="13"/>
        <v>#N/A</v>
      </c>
    </row>
    <row r="68" spans="1:12" ht="15" customHeight="1" x14ac:dyDescent="0.2">
      <c r="A68" s="490" t="s">
        <v>474</v>
      </c>
      <c r="B68" s="487">
        <v>87122</v>
      </c>
      <c r="C68" s="487">
        <v>7947</v>
      </c>
      <c r="D68" s="487">
        <v>3937</v>
      </c>
      <c r="E68" s="488">
        <f t="shared" si="11"/>
        <v>107.07026017279308</v>
      </c>
      <c r="F68" s="488">
        <f t="shared" si="11"/>
        <v>90.512528473804096</v>
      </c>
      <c r="G68" s="488">
        <f t="shared" si="11"/>
        <v>122.87765293383271</v>
      </c>
      <c r="H68" s="489" t="str">
        <f t="shared" si="14"/>
        <v/>
      </c>
      <c r="I68" s="488" t="str">
        <f t="shared" si="12"/>
        <v/>
      </c>
      <c r="J68" s="488" t="str">
        <f t="shared" si="12"/>
        <v/>
      </c>
      <c r="K68" s="488" t="str">
        <f t="shared" si="12"/>
        <v/>
      </c>
      <c r="L68" s="488" t="e">
        <f t="shared" si="13"/>
        <v>#N/A</v>
      </c>
    </row>
    <row r="69" spans="1:12" ht="15" customHeight="1" x14ac:dyDescent="0.2">
      <c r="A69" s="490">
        <v>43344</v>
      </c>
      <c r="B69" s="487">
        <v>88238</v>
      </c>
      <c r="C69" s="487">
        <v>7940</v>
      </c>
      <c r="D69" s="487">
        <v>4068</v>
      </c>
      <c r="E69" s="488">
        <f t="shared" si="11"/>
        <v>108.44178987083532</v>
      </c>
      <c r="F69" s="488">
        <f t="shared" si="11"/>
        <v>90.432801822323455</v>
      </c>
      <c r="G69" s="488">
        <f t="shared" si="11"/>
        <v>126.96629213483146</v>
      </c>
      <c r="H69" s="489">
        <f t="shared" si="14"/>
        <v>43344</v>
      </c>
      <c r="I69" s="488">
        <f t="shared" si="12"/>
        <v>108.44178987083532</v>
      </c>
      <c r="J69" s="488">
        <f t="shared" si="12"/>
        <v>90.432801822323455</v>
      </c>
      <c r="K69" s="488">
        <f t="shared" si="12"/>
        <v>126.96629213483146</v>
      </c>
      <c r="L69" s="488" t="e">
        <f t="shared" si="13"/>
        <v>#N/A</v>
      </c>
    </row>
    <row r="70" spans="1:12" ht="15" customHeight="1" x14ac:dyDescent="0.2">
      <c r="A70" s="490" t="s">
        <v>475</v>
      </c>
      <c r="B70" s="487">
        <v>87178</v>
      </c>
      <c r="C70" s="487">
        <v>7816</v>
      </c>
      <c r="D70" s="487">
        <v>4069</v>
      </c>
      <c r="E70" s="488">
        <f t="shared" si="11"/>
        <v>107.13908245154788</v>
      </c>
      <c r="F70" s="488">
        <f t="shared" si="11"/>
        <v>89.02050113895217</v>
      </c>
      <c r="G70" s="488">
        <f t="shared" si="11"/>
        <v>126.99750312109863</v>
      </c>
      <c r="H70" s="489" t="str">
        <f t="shared" si="14"/>
        <v/>
      </c>
      <c r="I70" s="488" t="str">
        <f t="shared" si="12"/>
        <v/>
      </c>
      <c r="J70" s="488" t="str">
        <f t="shared" si="12"/>
        <v/>
      </c>
      <c r="K70" s="488" t="str">
        <f t="shared" si="12"/>
        <v/>
      </c>
      <c r="L70" s="488" t="e">
        <f t="shared" si="13"/>
        <v>#N/A</v>
      </c>
    </row>
    <row r="71" spans="1:12" ht="15" customHeight="1" x14ac:dyDescent="0.2">
      <c r="A71" s="490" t="s">
        <v>476</v>
      </c>
      <c r="B71" s="487">
        <v>86342</v>
      </c>
      <c r="C71" s="487">
        <v>7663</v>
      </c>
      <c r="D71" s="487">
        <v>4008</v>
      </c>
      <c r="E71" s="491">
        <f t="shared" ref="E71:G75" si="15">IF($A$51=37802,IF(COUNTBLANK(B$51:B$70)&gt;0,#N/A,IF(ISBLANK(B71)=FALSE,B71/B$51*100,#N/A)),IF(COUNTBLANK(B$51:B$75)&gt;0,#N/A,B71/B$51*100))</f>
        <v>106.11166414727968</v>
      </c>
      <c r="F71" s="491">
        <f t="shared" si="15"/>
        <v>87.277904328018224</v>
      </c>
      <c r="G71" s="491">
        <f t="shared" si="15"/>
        <v>125.09363295880149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86399</v>
      </c>
      <c r="C72" s="487">
        <v>7834</v>
      </c>
      <c r="D72" s="487">
        <v>4135</v>
      </c>
      <c r="E72" s="491">
        <f t="shared" si="15"/>
        <v>106.18171539529797</v>
      </c>
      <c r="F72" s="491">
        <f t="shared" si="15"/>
        <v>89.2255125284738</v>
      </c>
      <c r="G72" s="491">
        <f t="shared" si="15"/>
        <v>129.05742821473157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87530</v>
      </c>
      <c r="C73" s="487">
        <v>7759</v>
      </c>
      <c r="D73" s="487">
        <v>4234</v>
      </c>
      <c r="E73" s="491">
        <f t="shared" si="15"/>
        <v>107.57167963229239</v>
      </c>
      <c r="F73" s="491">
        <f t="shared" si="15"/>
        <v>88.371298405466973</v>
      </c>
      <c r="G73" s="491">
        <f t="shared" si="15"/>
        <v>132.14731585518103</v>
      </c>
      <c r="H73" s="492">
        <f>IF(A$51=37802,IF(ISERROR(L73)=TRUE,IF(ISBLANK(A73)=FALSE,IF(MONTH(A73)=MONTH(MAX(A$51:A$75)),A73,""),""),""),IF(ISERROR(L73)=TRUE,IF(MONTH(A73)=MONTH(MAX(A$51:A$75)),A73,""),""))</f>
        <v>43709</v>
      </c>
      <c r="I73" s="488">
        <f t="shared" si="12"/>
        <v>107.57167963229239</v>
      </c>
      <c r="J73" s="488">
        <f t="shared" si="12"/>
        <v>88.371298405466973</v>
      </c>
      <c r="K73" s="488">
        <f t="shared" si="12"/>
        <v>132.14731585518103</v>
      </c>
      <c r="L73" s="488" t="e">
        <f t="shared" si="13"/>
        <v>#N/A</v>
      </c>
    </row>
    <row r="74" spans="1:12" ht="15" customHeight="1" x14ac:dyDescent="0.2">
      <c r="A74" s="490" t="s">
        <v>478</v>
      </c>
      <c r="B74" s="487">
        <v>86257</v>
      </c>
      <c r="C74" s="487">
        <v>7757</v>
      </c>
      <c r="D74" s="487">
        <v>4198</v>
      </c>
      <c r="E74" s="491">
        <f t="shared" si="15"/>
        <v>106.00720175988398</v>
      </c>
      <c r="F74" s="491">
        <f t="shared" si="15"/>
        <v>88.348519362186778</v>
      </c>
      <c r="G74" s="491">
        <f t="shared" si="15"/>
        <v>131.02372034956304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85534</v>
      </c>
      <c r="C75" s="493">
        <v>7286</v>
      </c>
      <c r="D75" s="493">
        <v>3909</v>
      </c>
      <c r="E75" s="491">
        <f t="shared" si="15"/>
        <v>105.11865698238887</v>
      </c>
      <c r="F75" s="491">
        <f t="shared" si="15"/>
        <v>82.98405466970388</v>
      </c>
      <c r="G75" s="491">
        <f t="shared" si="15"/>
        <v>122.00374531835206</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107.57167963229239</v>
      </c>
      <c r="J77" s="488">
        <f>IF(J75&lt;&gt;"",J75,IF(J74&lt;&gt;"",J74,IF(J73&lt;&gt;"",J73,IF(J72&lt;&gt;"",J72,IF(J71&lt;&gt;"",J71,IF(J70&lt;&gt;"",J70,""))))))</f>
        <v>88.371298405466973</v>
      </c>
      <c r="K77" s="488">
        <f>IF(K75&lt;&gt;"",K75,IF(K74&lt;&gt;"",K74,IF(K73&lt;&gt;"",K73,IF(K72&lt;&gt;"",K72,IF(K71&lt;&gt;"",K71,IF(K70&lt;&gt;"",K70,""))))))</f>
        <v>132.14731585518103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+7,6%</v>
      </c>
      <c r="J79" s="488" t="str">
        <f>"GeB - ausschließlich: "&amp;IF(J77&gt;100,"+","")&amp;TEXT(J77-100,"0,0")&amp;"%"</f>
        <v>GeB - ausschließlich: -11,6%</v>
      </c>
      <c r="K79" s="488" t="str">
        <f>"GeB - im Nebenjob: "&amp;IF(K77&gt;100,"+","")&amp;TEXT(K77-100,"0,0")&amp;"%"</f>
        <v>GeB - im Nebenjob: +32,1%</v>
      </c>
    </row>
    <row r="81" spans="9:9" ht="15" customHeight="1" x14ac:dyDescent="0.2">
      <c r="I81" s="488" t="str">
        <f>IF(ISERROR(HLOOKUP(1,I$78:K$79,2,FALSE)),"",HLOOKUP(1,I$78:K$79,2,FALSE))</f>
        <v>GeB - im Nebenjob: +32,1%</v>
      </c>
    </row>
    <row r="82" spans="9:9" ht="15" customHeight="1" x14ac:dyDescent="0.2">
      <c r="I82" s="488" t="str">
        <f>IF(ISERROR(HLOOKUP(2,I$78:K$79,2,FALSE)),"",HLOOKUP(2,I$78:K$79,2,FALSE))</f>
        <v>SvB: +7,6%</v>
      </c>
    </row>
    <row r="83" spans="9:9" ht="15" customHeight="1" x14ac:dyDescent="0.2">
      <c r="I83" s="488" t="str">
        <f>IF(ISERROR(HLOOKUP(3,I$78:K$79,2,FALSE)),"",HLOOKUP(3,I$78:K$79,2,FALSE))</f>
        <v>GeB - ausschließlich: -11,6%</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85534</v>
      </c>
      <c r="E12" s="114">
        <v>86257</v>
      </c>
      <c r="F12" s="114">
        <v>87530</v>
      </c>
      <c r="G12" s="114">
        <v>86399</v>
      </c>
      <c r="H12" s="114">
        <v>86342</v>
      </c>
      <c r="I12" s="115">
        <v>-808</v>
      </c>
      <c r="J12" s="116">
        <v>-0.93581339325009849</v>
      </c>
      <c r="N12" s="117"/>
    </row>
    <row r="13" spans="1:15" s="110" customFormat="1" ht="13.5" customHeight="1" x14ac:dyDescent="0.2">
      <c r="A13" s="118" t="s">
        <v>105</v>
      </c>
      <c r="B13" s="119" t="s">
        <v>106</v>
      </c>
      <c r="C13" s="113">
        <v>51.94308695957163</v>
      </c>
      <c r="D13" s="114">
        <v>44429</v>
      </c>
      <c r="E13" s="114">
        <v>44651</v>
      </c>
      <c r="F13" s="114">
        <v>45648</v>
      </c>
      <c r="G13" s="114">
        <v>44950</v>
      </c>
      <c r="H13" s="114">
        <v>44712</v>
      </c>
      <c r="I13" s="115">
        <v>-283</v>
      </c>
      <c r="J13" s="116">
        <v>-0.63293970298801217</v>
      </c>
    </row>
    <row r="14" spans="1:15" s="110" customFormat="1" ht="13.5" customHeight="1" x14ac:dyDescent="0.2">
      <c r="A14" s="120"/>
      <c r="B14" s="119" t="s">
        <v>107</v>
      </c>
      <c r="C14" s="113">
        <v>48.05691304042837</v>
      </c>
      <c r="D14" s="114">
        <v>41105</v>
      </c>
      <c r="E14" s="114">
        <v>41606</v>
      </c>
      <c r="F14" s="114">
        <v>41882</v>
      </c>
      <c r="G14" s="114">
        <v>41449</v>
      </c>
      <c r="H14" s="114">
        <v>41630</v>
      </c>
      <c r="I14" s="115">
        <v>-525</v>
      </c>
      <c r="J14" s="116">
        <v>-1.2611097766034109</v>
      </c>
    </row>
    <row r="15" spans="1:15" s="110" customFormat="1" ht="13.5" customHeight="1" x14ac:dyDescent="0.2">
      <c r="A15" s="118" t="s">
        <v>105</v>
      </c>
      <c r="B15" s="121" t="s">
        <v>108</v>
      </c>
      <c r="C15" s="113">
        <v>8.4925292865994813</v>
      </c>
      <c r="D15" s="114">
        <v>7264</v>
      </c>
      <c r="E15" s="114">
        <v>7487</v>
      </c>
      <c r="F15" s="114">
        <v>7820</v>
      </c>
      <c r="G15" s="114">
        <v>6806</v>
      </c>
      <c r="H15" s="114">
        <v>7048</v>
      </c>
      <c r="I15" s="115">
        <v>216</v>
      </c>
      <c r="J15" s="116">
        <v>3.0646992054483539</v>
      </c>
    </row>
    <row r="16" spans="1:15" s="110" customFormat="1" ht="13.5" customHeight="1" x14ac:dyDescent="0.2">
      <c r="A16" s="118"/>
      <c r="B16" s="121" t="s">
        <v>109</v>
      </c>
      <c r="C16" s="113">
        <v>66.524423036453342</v>
      </c>
      <c r="D16" s="114">
        <v>56901</v>
      </c>
      <c r="E16" s="114">
        <v>57235</v>
      </c>
      <c r="F16" s="114">
        <v>58080</v>
      </c>
      <c r="G16" s="114">
        <v>58228</v>
      </c>
      <c r="H16" s="114">
        <v>58265</v>
      </c>
      <c r="I16" s="115">
        <v>-1364</v>
      </c>
      <c r="J16" s="116">
        <v>-2.3410280614434051</v>
      </c>
    </row>
    <row r="17" spans="1:10" s="110" customFormat="1" ht="13.5" customHeight="1" x14ac:dyDescent="0.2">
      <c r="A17" s="118"/>
      <c r="B17" s="121" t="s">
        <v>110</v>
      </c>
      <c r="C17" s="113">
        <v>24.197395187878506</v>
      </c>
      <c r="D17" s="114">
        <v>20697</v>
      </c>
      <c r="E17" s="114">
        <v>20833</v>
      </c>
      <c r="F17" s="114">
        <v>20942</v>
      </c>
      <c r="G17" s="114">
        <v>20705</v>
      </c>
      <c r="H17" s="114">
        <v>20400</v>
      </c>
      <c r="I17" s="115">
        <v>297</v>
      </c>
      <c r="J17" s="116">
        <v>1.4558823529411764</v>
      </c>
    </row>
    <row r="18" spans="1:10" s="110" customFormat="1" ht="13.5" customHeight="1" x14ac:dyDescent="0.2">
      <c r="A18" s="120"/>
      <c r="B18" s="121" t="s">
        <v>111</v>
      </c>
      <c r="C18" s="113">
        <v>0.78565248906867446</v>
      </c>
      <c r="D18" s="114">
        <v>672</v>
      </c>
      <c r="E18" s="114">
        <v>702</v>
      </c>
      <c r="F18" s="114">
        <v>688</v>
      </c>
      <c r="G18" s="114">
        <v>660</v>
      </c>
      <c r="H18" s="114">
        <v>629</v>
      </c>
      <c r="I18" s="115">
        <v>43</v>
      </c>
      <c r="J18" s="116">
        <v>6.8362480127186007</v>
      </c>
    </row>
    <row r="19" spans="1:10" s="110" customFormat="1" ht="13.5" customHeight="1" x14ac:dyDescent="0.2">
      <c r="A19" s="120"/>
      <c r="B19" s="121" t="s">
        <v>112</v>
      </c>
      <c r="C19" s="113">
        <v>0.23148689410059159</v>
      </c>
      <c r="D19" s="114">
        <v>198</v>
      </c>
      <c r="E19" s="114">
        <v>203</v>
      </c>
      <c r="F19" s="114">
        <v>200</v>
      </c>
      <c r="G19" s="114">
        <v>178</v>
      </c>
      <c r="H19" s="114">
        <v>171</v>
      </c>
      <c r="I19" s="115">
        <v>27</v>
      </c>
      <c r="J19" s="116">
        <v>15.789473684210526</v>
      </c>
    </row>
    <row r="20" spans="1:10" s="110" customFormat="1" ht="13.5" customHeight="1" x14ac:dyDescent="0.2">
      <c r="A20" s="118" t="s">
        <v>113</v>
      </c>
      <c r="B20" s="122" t="s">
        <v>114</v>
      </c>
      <c r="C20" s="113">
        <v>72.68922299904132</v>
      </c>
      <c r="D20" s="114">
        <v>62174</v>
      </c>
      <c r="E20" s="114">
        <v>62772</v>
      </c>
      <c r="F20" s="114">
        <v>64115</v>
      </c>
      <c r="G20" s="114">
        <v>63219</v>
      </c>
      <c r="H20" s="114">
        <v>63316</v>
      </c>
      <c r="I20" s="115">
        <v>-1142</v>
      </c>
      <c r="J20" s="116">
        <v>-1.8036515256807126</v>
      </c>
    </row>
    <row r="21" spans="1:10" s="110" customFormat="1" ht="13.5" customHeight="1" x14ac:dyDescent="0.2">
      <c r="A21" s="120"/>
      <c r="B21" s="122" t="s">
        <v>115</v>
      </c>
      <c r="C21" s="113">
        <v>27.310777000958684</v>
      </c>
      <c r="D21" s="114">
        <v>23360</v>
      </c>
      <c r="E21" s="114">
        <v>23485</v>
      </c>
      <c r="F21" s="114">
        <v>23415</v>
      </c>
      <c r="G21" s="114">
        <v>23180</v>
      </c>
      <c r="H21" s="114">
        <v>23026</v>
      </c>
      <c r="I21" s="115">
        <v>334</v>
      </c>
      <c r="J21" s="116">
        <v>1.4505341787544515</v>
      </c>
    </row>
    <row r="22" spans="1:10" s="110" customFormat="1" ht="13.5" customHeight="1" x14ac:dyDescent="0.2">
      <c r="A22" s="118" t="s">
        <v>113</v>
      </c>
      <c r="B22" s="122" t="s">
        <v>116</v>
      </c>
      <c r="C22" s="113">
        <v>93.112680337643511</v>
      </c>
      <c r="D22" s="114">
        <v>79643</v>
      </c>
      <c r="E22" s="114">
        <v>80322</v>
      </c>
      <c r="F22" s="114">
        <v>81295</v>
      </c>
      <c r="G22" s="114">
        <v>80616</v>
      </c>
      <c r="H22" s="114">
        <v>80782</v>
      </c>
      <c r="I22" s="115">
        <v>-1139</v>
      </c>
      <c r="J22" s="116">
        <v>-1.4099675670322596</v>
      </c>
    </row>
    <row r="23" spans="1:10" s="110" customFormat="1" ht="13.5" customHeight="1" x14ac:dyDescent="0.2">
      <c r="A23" s="123"/>
      <c r="B23" s="124" t="s">
        <v>117</v>
      </c>
      <c r="C23" s="125">
        <v>6.8756284050786824</v>
      </c>
      <c r="D23" s="114">
        <v>5881</v>
      </c>
      <c r="E23" s="114">
        <v>5925</v>
      </c>
      <c r="F23" s="114">
        <v>6222</v>
      </c>
      <c r="G23" s="114">
        <v>5773</v>
      </c>
      <c r="H23" s="114">
        <v>5552</v>
      </c>
      <c r="I23" s="115">
        <v>329</v>
      </c>
      <c r="J23" s="116">
        <v>5.9257925072046111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11195</v>
      </c>
      <c r="E26" s="114">
        <v>11955</v>
      </c>
      <c r="F26" s="114">
        <v>11993</v>
      </c>
      <c r="G26" s="114">
        <v>11969</v>
      </c>
      <c r="H26" s="140">
        <v>11671</v>
      </c>
      <c r="I26" s="115">
        <v>-476</v>
      </c>
      <c r="J26" s="116">
        <v>-4.078485134093051</v>
      </c>
    </row>
    <row r="27" spans="1:10" s="110" customFormat="1" ht="13.5" customHeight="1" x14ac:dyDescent="0.2">
      <c r="A27" s="118" t="s">
        <v>105</v>
      </c>
      <c r="B27" s="119" t="s">
        <v>106</v>
      </c>
      <c r="C27" s="113">
        <v>45.94015185350603</v>
      </c>
      <c r="D27" s="115">
        <v>5143</v>
      </c>
      <c r="E27" s="114">
        <v>5415</v>
      </c>
      <c r="F27" s="114">
        <v>5478</v>
      </c>
      <c r="G27" s="114">
        <v>5407</v>
      </c>
      <c r="H27" s="140">
        <v>5316</v>
      </c>
      <c r="I27" s="115">
        <v>-173</v>
      </c>
      <c r="J27" s="116">
        <v>-3.2543265613243042</v>
      </c>
    </row>
    <row r="28" spans="1:10" s="110" customFormat="1" ht="13.5" customHeight="1" x14ac:dyDescent="0.2">
      <c r="A28" s="120"/>
      <c r="B28" s="119" t="s">
        <v>107</v>
      </c>
      <c r="C28" s="113">
        <v>54.05984814649397</v>
      </c>
      <c r="D28" s="115">
        <v>6052</v>
      </c>
      <c r="E28" s="114">
        <v>6540</v>
      </c>
      <c r="F28" s="114">
        <v>6515</v>
      </c>
      <c r="G28" s="114">
        <v>6562</v>
      </c>
      <c r="H28" s="140">
        <v>6355</v>
      </c>
      <c r="I28" s="115">
        <v>-303</v>
      </c>
      <c r="J28" s="116">
        <v>-4.7678992918961445</v>
      </c>
    </row>
    <row r="29" spans="1:10" s="110" customFormat="1" ht="13.5" customHeight="1" x14ac:dyDescent="0.2">
      <c r="A29" s="118" t="s">
        <v>105</v>
      </c>
      <c r="B29" s="121" t="s">
        <v>108</v>
      </c>
      <c r="C29" s="113">
        <v>12.380527020991513</v>
      </c>
      <c r="D29" s="115">
        <v>1386</v>
      </c>
      <c r="E29" s="114">
        <v>1482</v>
      </c>
      <c r="F29" s="114">
        <v>1483</v>
      </c>
      <c r="G29" s="114">
        <v>1493</v>
      </c>
      <c r="H29" s="140">
        <v>1335</v>
      </c>
      <c r="I29" s="115">
        <v>51</v>
      </c>
      <c r="J29" s="116">
        <v>3.8202247191011236</v>
      </c>
    </row>
    <row r="30" spans="1:10" s="110" customFormat="1" ht="13.5" customHeight="1" x14ac:dyDescent="0.2">
      <c r="A30" s="118"/>
      <c r="B30" s="121" t="s">
        <v>109</v>
      </c>
      <c r="C30" s="113">
        <v>39.044216167932113</v>
      </c>
      <c r="D30" s="115">
        <v>4371</v>
      </c>
      <c r="E30" s="114">
        <v>4750</v>
      </c>
      <c r="F30" s="114">
        <v>4734</v>
      </c>
      <c r="G30" s="114">
        <v>4705</v>
      </c>
      <c r="H30" s="140">
        <v>4695</v>
      </c>
      <c r="I30" s="115">
        <v>-324</v>
      </c>
      <c r="J30" s="116">
        <v>-6.9009584664536741</v>
      </c>
    </row>
    <row r="31" spans="1:10" s="110" customFormat="1" ht="13.5" customHeight="1" x14ac:dyDescent="0.2">
      <c r="A31" s="118"/>
      <c r="B31" s="121" t="s">
        <v>110</v>
      </c>
      <c r="C31" s="113">
        <v>23.305046895935686</v>
      </c>
      <c r="D31" s="115">
        <v>2609</v>
      </c>
      <c r="E31" s="114">
        <v>2743</v>
      </c>
      <c r="F31" s="114">
        <v>2802</v>
      </c>
      <c r="G31" s="114">
        <v>2856</v>
      </c>
      <c r="H31" s="140">
        <v>2839</v>
      </c>
      <c r="I31" s="115">
        <v>-230</v>
      </c>
      <c r="J31" s="116">
        <v>-8.1014441704825639</v>
      </c>
    </row>
    <row r="32" spans="1:10" s="110" customFormat="1" ht="13.5" customHeight="1" x14ac:dyDescent="0.2">
      <c r="A32" s="120"/>
      <c r="B32" s="121" t="s">
        <v>111</v>
      </c>
      <c r="C32" s="113">
        <v>25.270209915140686</v>
      </c>
      <c r="D32" s="115">
        <v>2829</v>
      </c>
      <c r="E32" s="114">
        <v>2980</v>
      </c>
      <c r="F32" s="114">
        <v>2974</v>
      </c>
      <c r="G32" s="114">
        <v>2915</v>
      </c>
      <c r="H32" s="140">
        <v>2802</v>
      </c>
      <c r="I32" s="115">
        <v>27</v>
      </c>
      <c r="J32" s="116">
        <v>0.9635974304068522</v>
      </c>
    </row>
    <row r="33" spans="1:10" s="110" customFormat="1" ht="13.5" customHeight="1" x14ac:dyDescent="0.2">
      <c r="A33" s="120"/>
      <c r="B33" s="121" t="s">
        <v>112</v>
      </c>
      <c r="C33" s="113">
        <v>3.0906654756587764</v>
      </c>
      <c r="D33" s="115">
        <v>346</v>
      </c>
      <c r="E33" s="114">
        <v>362</v>
      </c>
      <c r="F33" s="114">
        <v>385</v>
      </c>
      <c r="G33" s="114">
        <v>316</v>
      </c>
      <c r="H33" s="140">
        <v>308</v>
      </c>
      <c r="I33" s="115">
        <v>38</v>
      </c>
      <c r="J33" s="116">
        <v>12.337662337662337</v>
      </c>
    </row>
    <row r="34" spans="1:10" s="110" customFormat="1" ht="13.5" customHeight="1" x14ac:dyDescent="0.2">
      <c r="A34" s="118" t="s">
        <v>113</v>
      </c>
      <c r="B34" s="122" t="s">
        <v>116</v>
      </c>
      <c r="C34" s="113">
        <v>95.506922733363112</v>
      </c>
      <c r="D34" s="115">
        <v>10692</v>
      </c>
      <c r="E34" s="114">
        <v>11369</v>
      </c>
      <c r="F34" s="114">
        <v>11439</v>
      </c>
      <c r="G34" s="114">
        <v>11453</v>
      </c>
      <c r="H34" s="140">
        <v>11177</v>
      </c>
      <c r="I34" s="115">
        <v>-485</v>
      </c>
      <c r="J34" s="116">
        <v>-4.3392681399302138</v>
      </c>
    </row>
    <row r="35" spans="1:10" s="110" customFormat="1" ht="13.5" customHeight="1" x14ac:dyDescent="0.2">
      <c r="A35" s="118"/>
      <c r="B35" s="119" t="s">
        <v>117</v>
      </c>
      <c r="C35" s="113">
        <v>4.376953997320232</v>
      </c>
      <c r="D35" s="115">
        <v>490</v>
      </c>
      <c r="E35" s="114">
        <v>574</v>
      </c>
      <c r="F35" s="114">
        <v>542</v>
      </c>
      <c r="G35" s="114">
        <v>504</v>
      </c>
      <c r="H35" s="140">
        <v>485</v>
      </c>
      <c r="I35" s="115">
        <v>5</v>
      </c>
      <c r="J35" s="116">
        <v>1.0309278350515463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7286</v>
      </c>
      <c r="E37" s="114">
        <v>7757</v>
      </c>
      <c r="F37" s="114">
        <v>7759</v>
      </c>
      <c r="G37" s="114">
        <v>7834</v>
      </c>
      <c r="H37" s="140">
        <v>7663</v>
      </c>
      <c r="I37" s="115">
        <v>-377</v>
      </c>
      <c r="J37" s="116">
        <v>-4.9197442254991515</v>
      </c>
    </row>
    <row r="38" spans="1:10" s="110" customFormat="1" ht="13.5" customHeight="1" x14ac:dyDescent="0.2">
      <c r="A38" s="118" t="s">
        <v>105</v>
      </c>
      <c r="B38" s="119" t="s">
        <v>106</v>
      </c>
      <c r="C38" s="113">
        <v>47.707933022234421</v>
      </c>
      <c r="D38" s="115">
        <v>3476</v>
      </c>
      <c r="E38" s="114">
        <v>3643</v>
      </c>
      <c r="F38" s="114">
        <v>3657</v>
      </c>
      <c r="G38" s="114">
        <v>3621</v>
      </c>
      <c r="H38" s="140">
        <v>3605</v>
      </c>
      <c r="I38" s="115">
        <v>-129</v>
      </c>
      <c r="J38" s="116">
        <v>-3.5783633841886271</v>
      </c>
    </row>
    <row r="39" spans="1:10" s="110" customFormat="1" ht="13.5" customHeight="1" x14ac:dyDescent="0.2">
      <c r="A39" s="120"/>
      <c r="B39" s="119" t="s">
        <v>107</v>
      </c>
      <c r="C39" s="113">
        <v>52.292066977765579</v>
      </c>
      <c r="D39" s="115">
        <v>3810</v>
      </c>
      <c r="E39" s="114">
        <v>4114</v>
      </c>
      <c r="F39" s="114">
        <v>4102</v>
      </c>
      <c r="G39" s="114">
        <v>4213</v>
      </c>
      <c r="H39" s="140">
        <v>4058</v>
      </c>
      <c r="I39" s="115">
        <v>-248</v>
      </c>
      <c r="J39" s="116">
        <v>-6.1113849186791525</v>
      </c>
    </row>
    <row r="40" spans="1:10" s="110" customFormat="1" ht="13.5" customHeight="1" x14ac:dyDescent="0.2">
      <c r="A40" s="118" t="s">
        <v>105</v>
      </c>
      <c r="B40" s="121" t="s">
        <v>108</v>
      </c>
      <c r="C40" s="113">
        <v>14.411199560801537</v>
      </c>
      <c r="D40" s="115">
        <v>1050</v>
      </c>
      <c r="E40" s="114">
        <v>1103</v>
      </c>
      <c r="F40" s="114">
        <v>1111</v>
      </c>
      <c r="G40" s="114">
        <v>1150</v>
      </c>
      <c r="H40" s="140">
        <v>1019</v>
      </c>
      <c r="I40" s="115">
        <v>31</v>
      </c>
      <c r="J40" s="116">
        <v>3.0421982335623161</v>
      </c>
    </row>
    <row r="41" spans="1:10" s="110" customFormat="1" ht="13.5" customHeight="1" x14ac:dyDescent="0.2">
      <c r="A41" s="118"/>
      <c r="B41" s="121" t="s">
        <v>109</v>
      </c>
      <c r="C41" s="113">
        <v>22.014822948119683</v>
      </c>
      <c r="D41" s="115">
        <v>1604</v>
      </c>
      <c r="E41" s="114">
        <v>1794</v>
      </c>
      <c r="F41" s="114">
        <v>1743</v>
      </c>
      <c r="G41" s="114">
        <v>1768</v>
      </c>
      <c r="H41" s="140">
        <v>1831</v>
      </c>
      <c r="I41" s="115">
        <v>-227</v>
      </c>
      <c r="J41" s="116">
        <v>-12.397596941561988</v>
      </c>
    </row>
    <row r="42" spans="1:10" s="110" customFormat="1" ht="13.5" customHeight="1" x14ac:dyDescent="0.2">
      <c r="A42" s="118"/>
      <c r="B42" s="121" t="s">
        <v>110</v>
      </c>
      <c r="C42" s="113">
        <v>25.199011803458689</v>
      </c>
      <c r="D42" s="115">
        <v>1836</v>
      </c>
      <c r="E42" s="114">
        <v>1918</v>
      </c>
      <c r="F42" s="114">
        <v>1970</v>
      </c>
      <c r="G42" s="114">
        <v>2041</v>
      </c>
      <c r="H42" s="140">
        <v>2052</v>
      </c>
      <c r="I42" s="115">
        <v>-216</v>
      </c>
      <c r="J42" s="116">
        <v>-10.526315789473685</v>
      </c>
    </row>
    <row r="43" spans="1:10" s="110" customFormat="1" ht="13.5" customHeight="1" x14ac:dyDescent="0.2">
      <c r="A43" s="120"/>
      <c r="B43" s="121" t="s">
        <v>111</v>
      </c>
      <c r="C43" s="113">
        <v>38.37496568762009</v>
      </c>
      <c r="D43" s="115">
        <v>2796</v>
      </c>
      <c r="E43" s="114">
        <v>2942</v>
      </c>
      <c r="F43" s="114">
        <v>2935</v>
      </c>
      <c r="G43" s="114">
        <v>2875</v>
      </c>
      <c r="H43" s="140">
        <v>2761</v>
      </c>
      <c r="I43" s="115">
        <v>35</v>
      </c>
      <c r="J43" s="116">
        <v>1.2676566461427019</v>
      </c>
    </row>
    <row r="44" spans="1:10" s="110" customFormat="1" ht="13.5" customHeight="1" x14ac:dyDescent="0.2">
      <c r="A44" s="120"/>
      <c r="B44" s="121" t="s">
        <v>112</v>
      </c>
      <c r="C44" s="113">
        <v>4.6253088114191598</v>
      </c>
      <c r="D44" s="115">
        <v>337</v>
      </c>
      <c r="E44" s="114">
        <v>354</v>
      </c>
      <c r="F44" s="114">
        <v>378</v>
      </c>
      <c r="G44" s="114">
        <v>307</v>
      </c>
      <c r="H44" s="140">
        <v>295</v>
      </c>
      <c r="I44" s="115">
        <v>42</v>
      </c>
      <c r="J44" s="116">
        <v>14.23728813559322</v>
      </c>
    </row>
    <row r="45" spans="1:10" s="110" customFormat="1" ht="13.5" customHeight="1" x14ac:dyDescent="0.2">
      <c r="A45" s="118" t="s">
        <v>113</v>
      </c>
      <c r="B45" s="122" t="s">
        <v>116</v>
      </c>
      <c r="C45" s="113">
        <v>96.390337633818277</v>
      </c>
      <c r="D45" s="115">
        <v>7023</v>
      </c>
      <c r="E45" s="114">
        <v>7448</v>
      </c>
      <c r="F45" s="114">
        <v>7476</v>
      </c>
      <c r="G45" s="114">
        <v>7563</v>
      </c>
      <c r="H45" s="140">
        <v>7387</v>
      </c>
      <c r="I45" s="115">
        <v>-364</v>
      </c>
      <c r="J45" s="116">
        <v>-4.9275754704210097</v>
      </c>
    </row>
    <row r="46" spans="1:10" s="110" customFormat="1" ht="13.5" customHeight="1" x14ac:dyDescent="0.2">
      <c r="A46" s="118"/>
      <c r="B46" s="119" t="s">
        <v>117</v>
      </c>
      <c r="C46" s="113">
        <v>3.4312379906670327</v>
      </c>
      <c r="D46" s="115">
        <v>250</v>
      </c>
      <c r="E46" s="114">
        <v>297</v>
      </c>
      <c r="F46" s="114">
        <v>271</v>
      </c>
      <c r="G46" s="114">
        <v>259</v>
      </c>
      <c r="H46" s="140">
        <v>267</v>
      </c>
      <c r="I46" s="115">
        <v>-17</v>
      </c>
      <c r="J46" s="116">
        <v>-6.3670411985018722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3909</v>
      </c>
      <c r="E48" s="114">
        <v>4198</v>
      </c>
      <c r="F48" s="114">
        <v>4234</v>
      </c>
      <c r="G48" s="114">
        <v>4135</v>
      </c>
      <c r="H48" s="140">
        <v>4008</v>
      </c>
      <c r="I48" s="115">
        <v>-99</v>
      </c>
      <c r="J48" s="116">
        <v>-2.4700598802395208</v>
      </c>
    </row>
    <row r="49" spans="1:12" s="110" customFormat="1" ht="13.5" customHeight="1" x14ac:dyDescent="0.2">
      <c r="A49" s="118" t="s">
        <v>105</v>
      </c>
      <c r="B49" s="119" t="s">
        <v>106</v>
      </c>
      <c r="C49" s="113">
        <v>42.645177794832435</v>
      </c>
      <c r="D49" s="115">
        <v>1667</v>
      </c>
      <c r="E49" s="114">
        <v>1772</v>
      </c>
      <c r="F49" s="114">
        <v>1821</v>
      </c>
      <c r="G49" s="114">
        <v>1786</v>
      </c>
      <c r="H49" s="140">
        <v>1711</v>
      </c>
      <c r="I49" s="115">
        <v>-44</v>
      </c>
      <c r="J49" s="116">
        <v>-2.5715955581531267</v>
      </c>
    </row>
    <row r="50" spans="1:12" s="110" customFormat="1" ht="13.5" customHeight="1" x14ac:dyDescent="0.2">
      <c r="A50" s="120"/>
      <c r="B50" s="119" t="s">
        <v>107</v>
      </c>
      <c r="C50" s="113">
        <v>57.354822205167565</v>
      </c>
      <c r="D50" s="115">
        <v>2242</v>
      </c>
      <c r="E50" s="114">
        <v>2426</v>
      </c>
      <c r="F50" s="114">
        <v>2413</v>
      </c>
      <c r="G50" s="114">
        <v>2349</v>
      </c>
      <c r="H50" s="140">
        <v>2297</v>
      </c>
      <c r="I50" s="115">
        <v>-55</v>
      </c>
      <c r="J50" s="116">
        <v>-2.39442751414889</v>
      </c>
    </row>
    <row r="51" spans="1:12" s="110" customFormat="1" ht="13.5" customHeight="1" x14ac:dyDescent="0.2">
      <c r="A51" s="118" t="s">
        <v>105</v>
      </c>
      <c r="B51" s="121" t="s">
        <v>108</v>
      </c>
      <c r="C51" s="113">
        <v>8.5955487336914818</v>
      </c>
      <c r="D51" s="115">
        <v>336</v>
      </c>
      <c r="E51" s="114">
        <v>379</v>
      </c>
      <c r="F51" s="114">
        <v>372</v>
      </c>
      <c r="G51" s="114">
        <v>343</v>
      </c>
      <c r="H51" s="140">
        <v>316</v>
      </c>
      <c r="I51" s="115">
        <v>20</v>
      </c>
      <c r="J51" s="116">
        <v>6.3291139240506329</v>
      </c>
    </row>
    <row r="52" spans="1:12" s="110" customFormat="1" ht="13.5" customHeight="1" x14ac:dyDescent="0.2">
      <c r="A52" s="118"/>
      <c r="B52" s="121" t="s">
        <v>109</v>
      </c>
      <c r="C52" s="113">
        <v>70.785367101560496</v>
      </c>
      <c r="D52" s="115">
        <v>2767</v>
      </c>
      <c r="E52" s="114">
        <v>2956</v>
      </c>
      <c r="F52" s="114">
        <v>2991</v>
      </c>
      <c r="G52" s="114">
        <v>2937</v>
      </c>
      <c r="H52" s="140">
        <v>2864</v>
      </c>
      <c r="I52" s="115">
        <v>-97</v>
      </c>
      <c r="J52" s="116">
        <v>-3.3868715083798882</v>
      </c>
    </row>
    <row r="53" spans="1:12" s="110" customFormat="1" ht="13.5" customHeight="1" x14ac:dyDescent="0.2">
      <c r="A53" s="118"/>
      <c r="B53" s="121" t="s">
        <v>110</v>
      </c>
      <c r="C53" s="113">
        <v>19.774878485546175</v>
      </c>
      <c r="D53" s="115">
        <v>773</v>
      </c>
      <c r="E53" s="114">
        <v>825</v>
      </c>
      <c r="F53" s="114">
        <v>832</v>
      </c>
      <c r="G53" s="114">
        <v>815</v>
      </c>
      <c r="H53" s="140">
        <v>787</v>
      </c>
      <c r="I53" s="115">
        <v>-14</v>
      </c>
      <c r="J53" s="116">
        <v>-1.7789072426937738</v>
      </c>
    </row>
    <row r="54" spans="1:12" s="110" customFormat="1" ht="13.5" customHeight="1" x14ac:dyDescent="0.2">
      <c r="A54" s="120"/>
      <c r="B54" s="121" t="s">
        <v>111</v>
      </c>
      <c r="C54" s="113">
        <v>0.84420567920184186</v>
      </c>
      <c r="D54" s="115">
        <v>33</v>
      </c>
      <c r="E54" s="114">
        <v>38</v>
      </c>
      <c r="F54" s="114">
        <v>39</v>
      </c>
      <c r="G54" s="114">
        <v>40</v>
      </c>
      <c r="H54" s="140">
        <v>41</v>
      </c>
      <c r="I54" s="115">
        <v>-8</v>
      </c>
      <c r="J54" s="116">
        <v>-19.512195121951219</v>
      </c>
    </row>
    <row r="55" spans="1:12" s="110" customFormat="1" ht="13.5" customHeight="1" x14ac:dyDescent="0.2">
      <c r="A55" s="120"/>
      <c r="B55" s="121" t="s">
        <v>112</v>
      </c>
      <c r="C55" s="113">
        <v>0.23023791250959325</v>
      </c>
      <c r="D55" s="115">
        <v>9</v>
      </c>
      <c r="E55" s="114">
        <v>8</v>
      </c>
      <c r="F55" s="114">
        <v>7</v>
      </c>
      <c r="G55" s="114">
        <v>9</v>
      </c>
      <c r="H55" s="140">
        <v>13</v>
      </c>
      <c r="I55" s="115">
        <v>-4</v>
      </c>
      <c r="J55" s="116">
        <v>-30.76923076923077</v>
      </c>
    </row>
    <row r="56" spans="1:12" s="110" customFormat="1" ht="13.5" customHeight="1" x14ac:dyDescent="0.2">
      <c r="A56" s="118" t="s">
        <v>113</v>
      </c>
      <c r="B56" s="122" t="s">
        <v>116</v>
      </c>
      <c r="C56" s="113">
        <v>93.860322333077519</v>
      </c>
      <c r="D56" s="115">
        <v>3669</v>
      </c>
      <c r="E56" s="114">
        <v>3921</v>
      </c>
      <c r="F56" s="114">
        <v>3963</v>
      </c>
      <c r="G56" s="114">
        <v>3890</v>
      </c>
      <c r="H56" s="140">
        <v>3790</v>
      </c>
      <c r="I56" s="115">
        <v>-121</v>
      </c>
      <c r="J56" s="116">
        <v>-3.1926121372031662</v>
      </c>
    </row>
    <row r="57" spans="1:12" s="110" customFormat="1" ht="13.5" customHeight="1" x14ac:dyDescent="0.2">
      <c r="A57" s="142"/>
      <c r="B57" s="124" t="s">
        <v>117</v>
      </c>
      <c r="C57" s="125">
        <v>6.1396776669224868</v>
      </c>
      <c r="D57" s="143">
        <v>240</v>
      </c>
      <c r="E57" s="144">
        <v>277</v>
      </c>
      <c r="F57" s="144">
        <v>271</v>
      </c>
      <c r="G57" s="144">
        <v>245</v>
      </c>
      <c r="H57" s="145">
        <v>218</v>
      </c>
      <c r="I57" s="143">
        <v>22</v>
      </c>
      <c r="J57" s="146">
        <v>10.091743119266056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85534</v>
      </c>
      <c r="E12" s="236">
        <v>86257</v>
      </c>
      <c r="F12" s="114">
        <v>87530</v>
      </c>
      <c r="G12" s="114">
        <v>86399</v>
      </c>
      <c r="H12" s="140">
        <v>86342</v>
      </c>
      <c r="I12" s="115">
        <v>-808</v>
      </c>
      <c r="J12" s="116">
        <v>-0.93581339325009849</v>
      </c>
    </row>
    <row r="13" spans="1:15" s="110" customFormat="1" ht="12" customHeight="1" x14ac:dyDescent="0.2">
      <c r="A13" s="118" t="s">
        <v>105</v>
      </c>
      <c r="B13" s="119" t="s">
        <v>106</v>
      </c>
      <c r="C13" s="113">
        <v>51.94308695957163</v>
      </c>
      <c r="D13" s="115">
        <v>44429</v>
      </c>
      <c r="E13" s="114">
        <v>44651</v>
      </c>
      <c r="F13" s="114">
        <v>45648</v>
      </c>
      <c r="G13" s="114">
        <v>44950</v>
      </c>
      <c r="H13" s="140">
        <v>44712</v>
      </c>
      <c r="I13" s="115">
        <v>-283</v>
      </c>
      <c r="J13" s="116">
        <v>-0.63293970298801217</v>
      </c>
    </row>
    <row r="14" spans="1:15" s="110" customFormat="1" ht="12" customHeight="1" x14ac:dyDescent="0.2">
      <c r="A14" s="118"/>
      <c r="B14" s="119" t="s">
        <v>107</v>
      </c>
      <c r="C14" s="113">
        <v>48.05691304042837</v>
      </c>
      <c r="D14" s="115">
        <v>41105</v>
      </c>
      <c r="E14" s="114">
        <v>41606</v>
      </c>
      <c r="F14" s="114">
        <v>41882</v>
      </c>
      <c r="G14" s="114">
        <v>41449</v>
      </c>
      <c r="H14" s="140">
        <v>41630</v>
      </c>
      <c r="I14" s="115">
        <v>-525</v>
      </c>
      <c r="J14" s="116">
        <v>-1.2611097766034109</v>
      </c>
    </row>
    <row r="15" spans="1:15" s="110" customFormat="1" ht="12" customHeight="1" x14ac:dyDescent="0.2">
      <c r="A15" s="118" t="s">
        <v>105</v>
      </c>
      <c r="B15" s="121" t="s">
        <v>108</v>
      </c>
      <c r="C15" s="113">
        <v>8.4925292865994813</v>
      </c>
      <c r="D15" s="115">
        <v>7264</v>
      </c>
      <c r="E15" s="114">
        <v>7487</v>
      </c>
      <c r="F15" s="114">
        <v>7820</v>
      </c>
      <c r="G15" s="114">
        <v>6806</v>
      </c>
      <c r="H15" s="140">
        <v>7048</v>
      </c>
      <c r="I15" s="115">
        <v>216</v>
      </c>
      <c r="J15" s="116">
        <v>3.0646992054483539</v>
      </c>
    </row>
    <row r="16" spans="1:15" s="110" customFormat="1" ht="12" customHeight="1" x14ac:dyDescent="0.2">
      <c r="A16" s="118"/>
      <c r="B16" s="121" t="s">
        <v>109</v>
      </c>
      <c r="C16" s="113">
        <v>66.524423036453342</v>
      </c>
      <c r="D16" s="115">
        <v>56901</v>
      </c>
      <c r="E16" s="114">
        <v>57235</v>
      </c>
      <c r="F16" s="114">
        <v>58080</v>
      </c>
      <c r="G16" s="114">
        <v>58228</v>
      </c>
      <c r="H16" s="140">
        <v>58265</v>
      </c>
      <c r="I16" s="115">
        <v>-1364</v>
      </c>
      <c r="J16" s="116">
        <v>-2.3410280614434051</v>
      </c>
    </row>
    <row r="17" spans="1:10" s="110" customFormat="1" ht="12" customHeight="1" x14ac:dyDescent="0.2">
      <c r="A17" s="118"/>
      <c r="B17" s="121" t="s">
        <v>110</v>
      </c>
      <c r="C17" s="113">
        <v>24.197395187878506</v>
      </c>
      <c r="D17" s="115">
        <v>20697</v>
      </c>
      <c r="E17" s="114">
        <v>20833</v>
      </c>
      <c r="F17" s="114">
        <v>20942</v>
      </c>
      <c r="G17" s="114">
        <v>20705</v>
      </c>
      <c r="H17" s="140">
        <v>20400</v>
      </c>
      <c r="I17" s="115">
        <v>297</v>
      </c>
      <c r="J17" s="116">
        <v>1.4558823529411764</v>
      </c>
    </row>
    <row r="18" spans="1:10" s="110" customFormat="1" ht="12" customHeight="1" x14ac:dyDescent="0.2">
      <c r="A18" s="120"/>
      <c r="B18" s="121" t="s">
        <v>111</v>
      </c>
      <c r="C18" s="113">
        <v>0.78565248906867446</v>
      </c>
      <c r="D18" s="115">
        <v>672</v>
      </c>
      <c r="E18" s="114">
        <v>702</v>
      </c>
      <c r="F18" s="114">
        <v>688</v>
      </c>
      <c r="G18" s="114">
        <v>660</v>
      </c>
      <c r="H18" s="140">
        <v>629</v>
      </c>
      <c r="I18" s="115">
        <v>43</v>
      </c>
      <c r="J18" s="116">
        <v>6.8362480127186007</v>
      </c>
    </row>
    <row r="19" spans="1:10" s="110" customFormat="1" ht="12" customHeight="1" x14ac:dyDescent="0.2">
      <c r="A19" s="120"/>
      <c r="B19" s="121" t="s">
        <v>112</v>
      </c>
      <c r="C19" s="113">
        <v>0.23148689410059159</v>
      </c>
      <c r="D19" s="115">
        <v>198</v>
      </c>
      <c r="E19" s="114">
        <v>203</v>
      </c>
      <c r="F19" s="114">
        <v>200</v>
      </c>
      <c r="G19" s="114">
        <v>178</v>
      </c>
      <c r="H19" s="140">
        <v>171</v>
      </c>
      <c r="I19" s="115">
        <v>27</v>
      </c>
      <c r="J19" s="116">
        <v>15.789473684210526</v>
      </c>
    </row>
    <row r="20" spans="1:10" s="110" customFormat="1" ht="12" customHeight="1" x14ac:dyDescent="0.2">
      <c r="A20" s="118" t="s">
        <v>113</v>
      </c>
      <c r="B20" s="119" t="s">
        <v>181</v>
      </c>
      <c r="C20" s="113">
        <v>72.68922299904132</v>
      </c>
      <c r="D20" s="115">
        <v>62174</v>
      </c>
      <c r="E20" s="114">
        <v>62772</v>
      </c>
      <c r="F20" s="114">
        <v>64115</v>
      </c>
      <c r="G20" s="114">
        <v>63219</v>
      </c>
      <c r="H20" s="140">
        <v>63316</v>
      </c>
      <c r="I20" s="115">
        <v>-1142</v>
      </c>
      <c r="J20" s="116">
        <v>-1.8036515256807126</v>
      </c>
    </row>
    <row r="21" spans="1:10" s="110" customFormat="1" ht="12" customHeight="1" x14ac:dyDescent="0.2">
      <c r="A21" s="118"/>
      <c r="B21" s="119" t="s">
        <v>182</v>
      </c>
      <c r="C21" s="113">
        <v>27.310777000958684</v>
      </c>
      <c r="D21" s="115">
        <v>23360</v>
      </c>
      <c r="E21" s="114">
        <v>23485</v>
      </c>
      <c r="F21" s="114">
        <v>23415</v>
      </c>
      <c r="G21" s="114">
        <v>23180</v>
      </c>
      <c r="H21" s="140">
        <v>23026</v>
      </c>
      <c r="I21" s="115">
        <v>334</v>
      </c>
      <c r="J21" s="116">
        <v>1.4505341787544515</v>
      </c>
    </row>
    <row r="22" spans="1:10" s="110" customFormat="1" ht="12" customHeight="1" x14ac:dyDescent="0.2">
      <c r="A22" s="118" t="s">
        <v>113</v>
      </c>
      <c r="B22" s="119" t="s">
        <v>116</v>
      </c>
      <c r="C22" s="113">
        <v>93.112680337643511</v>
      </c>
      <c r="D22" s="115">
        <v>79643</v>
      </c>
      <c r="E22" s="114">
        <v>80322</v>
      </c>
      <c r="F22" s="114">
        <v>81295</v>
      </c>
      <c r="G22" s="114">
        <v>80616</v>
      </c>
      <c r="H22" s="140">
        <v>80782</v>
      </c>
      <c r="I22" s="115">
        <v>-1139</v>
      </c>
      <c r="J22" s="116">
        <v>-1.4099675670322596</v>
      </c>
    </row>
    <row r="23" spans="1:10" s="110" customFormat="1" ht="12" customHeight="1" x14ac:dyDescent="0.2">
      <c r="A23" s="118"/>
      <c r="B23" s="119" t="s">
        <v>117</v>
      </c>
      <c r="C23" s="113">
        <v>6.8756284050786824</v>
      </c>
      <c r="D23" s="115">
        <v>5881</v>
      </c>
      <c r="E23" s="114">
        <v>5925</v>
      </c>
      <c r="F23" s="114">
        <v>6222</v>
      </c>
      <c r="G23" s="114">
        <v>5773</v>
      </c>
      <c r="H23" s="140">
        <v>5552</v>
      </c>
      <c r="I23" s="115">
        <v>329</v>
      </c>
      <c r="J23" s="116">
        <v>5.9257925072046111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1597126</v>
      </c>
      <c r="E25" s="236">
        <v>1605573</v>
      </c>
      <c r="F25" s="236">
        <v>1622527</v>
      </c>
      <c r="G25" s="236">
        <v>1604169</v>
      </c>
      <c r="H25" s="241">
        <v>1600289</v>
      </c>
      <c r="I25" s="235">
        <v>-3163</v>
      </c>
      <c r="J25" s="116">
        <v>-0.19765179914377964</v>
      </c>
    </row>
    <row r="26" spans="1:10" s="110" customFormat="1" ht="12" customHeight="1" x14ac:dyDescent="0.2">
      <c r="A26" s="118" t="s">
        <v>105</v>
      </c>
      <c r="B26" s="119" t="s">
        <v>106</v>
      </c>
      <c r="C26" s="113">
        <v>51.290004670890085</v>
      </c>
      <c r="D26" s="115">
        <v>819166</v>
      </c>
      <c r="E26" s="114">
        <v>822408</v>
      </c>
      <c r="F26" s="114">
        <v>835592</v>
      </c>
      <c r="G26" s="114">
        <v>824620</v>
      </c>
      <c r="H26" s="140">
        <v>820171</v>
      </c>
      <c r="I26" s="115">
        <v>-1005</v>
      </c>
      <c r="J26" s="116">
        <v>-0.12253542249116343</v>
      </c>
    </row>
    <row r="27" spans="1:10" s="110" customFormat="1" ht="12" customHeight="1" x14ac:dyDescent="0.2">
      <c r="A27" s="118"/>
      <c r="B27" s="119" t="s">
        <v>107</v>
      </c>
      <c r="C27" s="113">
        <v>48.709995329109915</v>
      </c>
      <c r="D27" s="115">
        <v>777960</v>
      </c>
      <c r="E27" s="114">
        <v>783165</v>
      </c>
      <c r="F27" s="114">
        <v>786935</v>
      </c>
      <c r="G27" s="114">
        <v>779549</v>
      </c>
      <c r="H27" s="140">
        <v>780118</v>
      </c>
      <c r="I27" s="115">
        <v>-2158</v>
      </c>
      <c r="J27" s="116">
        <v>-0.2766248182967192</v>
      </c>
    </row>
    <row r="28" spans="1:10" s="110" customFormat="1" ht="12" customHeight="1" x14ac:dyDescent="0.2">
      <c r="A28" s="118" t="s">
        <v>105</v>
      </c>
      <c r="B28" s="121" t="s">
        <v>108</v>
      </c>
      <c r="C28" s="113">
        <v>8.2071170339722723</v>
      </c>
      <c r="D28" s="115">
        <v>131078</v>
      </c>
      <c r="E28" s="114">
        <v>134445</v>
      </c>
      <c r="F28" s="114">
        <v>137883</v>
      </c>
      <c r="G28" s="114">
        <v>121980</v>
      </c>
      <c r="H28" s="140">
        <v>124887</v>
      </c>
      <c r="I28" s="115">
        <v>6191</v>
      </c>
      <c r="J28" s="116">
        <v>4.9572813823696622</v>
      </c>
    </row>
    <row r="29" spans="1:10" s="110" customFormat="1" ht="12" customHeight="1" x14ac:dyDescent="0.2">
      <c r="A29" s="118"/>
      <c r="B29" s="121" t="s">
        <v>109</v>
      </c>
      <c r="C29" s="113">
        <v>66.481980757936441</v>
      </c>
      <c r="D29" s="115">
        <v>1061801</v>
      </c>
      <c r="E29" s="114">
        <v>1066312</v>
      </c>
      <c r="F29" s="114">
        <v>1079733</v>
      </c>
      <c r="G29" s="114">
        <v>1081219</v>
      </c>
      <c r="H29" s="140">
        <v>1080649</v>
      </c>
      <c r="I29" s="115">
        <v>-18848</v>
      </c>
      <c r="J29" s="116">
        <v>-1.7441370879906426</v>
      </c>
    </row>
    <row r="30" spans="1:10" s="110" customFormat="1" ht="12" customHeight="1" x14ac:dyDescent="0.2">
      <c r="A30" s="118"/>
      <c r="B30" s="121" t="s">
        <v>110</v>
      </c>
      <c r="C30" s="113">
        <v>24.352555778316802</v>
      </c>
      <c r="D30" s="115">
        <v>388941</v>
      </c>
      <c r="E30" s="114">
        <v>389191</v>
      </c>
      <c r="F30" s="114">
        <v>389814</v>
      </c>
      <c r="G30" s="114">
        <v>386329</v>
      </c>
      <c r="H30" s="140">
        <v>380897</v>
      </c>
      <c r="I30" s="115">
        <v>8044</v>
      </c>
      <c r="J30" s="116">
        <v>2.1118570112130053</v>
      </c>
    </row>
    <row r="31" spans="1:10" s="110" customFormat="1" ht="12" customHeight="1" x14ac:dyDescent="0.2">
      <c r="A31" s="120"/>
      <c r="B31" s="121" t="s">
        <v>111</v>
      </c>
      <c r="C31" s="113">
        <v>0.95834642977448237</v>
      </c>
      <c r="D31" s="115">
        <v>15306</v>
      </c>
      <c r="E31" s="114">
        <v>15625</v>
      </c>
      <c r="F31" s="114">
        <v>15097</v>
      </c>
      <c r="G31" s="114">
        <v>14641</v>
      </c>
      <c r="H31" s="140">
        <v>13856</v>
      </c>
      <c r="I31" s="115">
        <v>1450</v>
      </c>
      <c r="J31" s="116">
        <v>10.464780600461895</v>
      </c>
    </row>
    <row r="32" spans="1:10" s="110" customFormat="1" ht="12" customHeight="1" x14ac:dyDescent="0.2">
      <c r="A32" s="120"/>
      <c r="B32" s="121" t="s">
        <v>112</v>
      </c>
      <c r="C32" s="113">
        <v>0.29352724831979443</v>
      </c>
      <c r="D32" s="115">
        <v>4688</v>
      </c>
      <c r="E32" s="114">
        <v>4740</v>
      </c>
      <c r="F32" s="114">
        <v>4705</v>
      </c>
      <c r="G32" s="114">
        <v>4234</v>
      </c>
      <c r="H32" s="140">
        <v>3989</v>
      </c>
      <c r="I32" s="115">
        <v>699</v>
      </c>
      <c r="J32" s="116">
        <v>17.523188769115066</v>
      </c>
    </row>
    <row r="33" spans="1:10" s="110" customFormat="1" ht="12" customHeight="1" x14ac:dyDescent="0.2">
      <c r="A33" s="118" t="s">
        <v>113</v>
      </c>
      <c r="B33" s="119" t="s">
        <v>181</v>
      </c>
      <c r="C33" s="113">
        <v>70.570449670220128</v>
      </c>
      <c r="D33" s="115">
        <v>1127099</v>
      </c>
      <c r="E33" s="114">
        <v>1134731</v>
      </c>
      <c r="F33" s="114">
        <v>1152189</v>
      </c>
      <c r="G33" s="114">
        <v>1139588</v>
      </c>
      <c r="H33" s="140">
        <v>1140399</v>
      </c>
      <c r="I33" s="115">
        <v>-13300</v>
      </c>
      <c r="J33" s="116">
        <v>-1.1662584761999966</v>
      </c>
    </row>
    <row r="34" spans="1:10" s="110" customFormat="1" ht="12" customHeight="1" x14ac:dyDescent="0.2">
      <c r="A34" s="118"/>
      <c r="B34" s="119" t="s">
        <v>182</v>
      </c>
      <c r="C34" s="113">
        <v>29.429550329779868</v>
      </c>
      <c r="D34" s="115">
        <v>470027</v>
      </c>
      <c r="E34" s="114">
        <v>470842</v>
      </c>
      <c r="F34" s="114">
        <v>470338</v>
      </c>
      <c r="G34" s="114">
        <v>464581</v>
      </c>
      <c r="H34" s="140">
        <v>459890</v>
      </c>
      <c r="I34" s="115">
        <v>10137</v>
      </c>
      <c r="J34" s="116">
        <v>2.2042227489182196</v>
      </c>
    </row>
    <row r="35" spans="1:10" s="110" customFormat="1" ht="12" customHeight="1" x14ac:dyDescent="0.2">
      <c r="A35" s="118" t="s">
        <v>113</v>
      </c>
      <c r="B35" s="119" t="s">
        <v>116</v>
      </c>
      <c r="C35" s="113">
        <v>94.824202974593106</v>
      </c>
      <c r="D35" s="115">
        <v>1514462</v>
      </c>
      <c r="E35" s="114">
        <v>1524633</v>
      </c>
      <c r="F35" s="114">
        <v>1539849</v>
      </c>
      <c r="G35" s="114">
        <v>1525430</v>
      </c>
      <c r="H35" s="140">
        <v>1524655</v>
      </c>
      <c r="I35" s="115">
        <v>-10193</v>
      </c>
      <c r="J35" s="116">
        <v>-0.66854468715873427</v>
      </c>
    </row>
    <row r="36" spans="1:10" s="110" customFormat="1" ht="12" customHeight="1" x14ac:dyDescent="0.2">
      <c r="A36" s="118"/>
      <c r="B36" s="119" t="s">
        <v>117</v>
      </c>
      <c r="C36" s="113">
        <v>5.1596430087544753</v>
      </c>
      <c r="D36" s="115">
        <v>82406</v>
      </c>
      <c r="E36" s="114">
        <v>80666</v>
      </c>
      <c r="F36" s="114">
        <v>82394</v>
      </c>
      <c r="G36" s="114">
        <v>78447</v>
      </c>
      <c r="H36" s="140">
        <v>75340</v>
      </c>
      <c r="I36" s="115">
        <v>7066</v>
      </c>
      <c r="J36" s="116">
        <v>9.3788160339792945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97455</v>
      </c>
      <c r="E64" s="236">
        <v>98225</v>
      </c>
      <c r="F64" s="236">
        <v>99434</v>
      </c>
      <c r="G64" s="236">
        <v>98038</v>
      </c>
      <c r="H64" s="140">
        <v>98079</v>
      </c>
      <c r="I64" s="115">
        <v>-624</v>
      </c>
      <c r="J64" s="116">
        <v>-0.63622182118496318</v>
      </c>
    </row>
    <row r="65" spans="1:12" s="110" customFormat="1" ht="12" customHeight="1" x14ac:dyDescent="0.2">
      <c r="A65" s="118" t="s">
        <v>105</v>
      </c>
      <c r="B65" s="119" t="s">
        <v>106</v>
      </c>
      <c r="C65" s="113">
        <v>52.949566466574318</v>
      </c>
      <c r="D65" s="235">
        <v>51602</v>
      </c>
      <c r="E65" s="236">
        <v>51923</v>
      </c>
      <c r="F65" s="236">
        <v>52827</v>
      </c>
      <c r="G65" s="236">
        <v>52144</v>
      </c>
      <c r="H65" s="140">
        <v>51985</v>
      </c>
      <c r="I65" s="115">
        <v>-383</v>
      </c>
      <c r="J65" s="116">
        <v>-0.73675098586130616</v>
      </c>
    </row>
    <row r="66" spans="1:12" s="110" customFormat="1" ht="12" customHeight="1" x14ac:dyDescent="0.2">
      <c r="A66" s="118"/>
      <c r="B66" s="119" t="s">
        <v>107</v>
      </c>
      <c r="C66" s="113">
        <v>47.050433533425682</v>
      </c>
      <c r="D66" s="235">
        <v>45853</v>
      </c>
      <c r="E66" s="236">
        <v>46302</v>
      </c>
      <c r="F66" s="236">
        <v>46607</v>
      </c>
      <c r="G66" s="236">
        <v>45894</v>
      </c>
      <c r="H66" s="140">
        <v>46094</v>
      </c>
      <c r="I66" s="115">
        <v>-241</v>
      </c>
      <c r="J66" s="116">
        <v>-0.52284462185967806</v>
      </c>
    </row>
    <row r="67" spans="1:12" s="110" customFormat="1" ht="12" customHeight="1" x14ac:dyDescent="0.2">
      <c r="A67" s="118" t="s">
        <v>105</v>
      </c>
      <c r="B67" s="121" t="s">
        <v>108</v>
      </c>
      <c r="C67" s="113">
        <v>8.3864347647632247</v>
      </c>
      <c r="D67" s="235">
        <v>8173</v>
      </c>
      <c r="E67" s="236">
        <v>8397</v>
      </c>
      <c r="F67" s="236">
        <v>8697</v>
      </c>
      <c r="G67" s="236">
        <v>7588</v>
      </c>
      <c r="H67" s="140">
        <v>7809</v>
      </c>
      <c r="I67" s="115">
        <v>364</v>
      </c>
      <c r="J67" s="116">
        <v>4.6612882571391987</v>
      </c>
    </row>
    <row r="68" spans="1:12" s="110" customFormat="1" ht="12" customHeight="1" x14ac:dyDescent="0.2">
      <c r="A68" s="118"/>
      <c r="B68" s="121" t="s">
        <v>109</v>
      </c>
      <c r="C68" s="113">
        <v>66.389615720075938</v>
      </c>
      <c r="D68" s="235">
        <v>64700</v>
      </c>
      <c r="E68" s="236">
        <v>65030</v>
      </c>
      <c r="F68" s="236">
        <v>65962</v>
      </c>
      <c r="G68" s="236">
        <v>65998</v>
      </c>
      <c r="H68" s="140">
        <v>66208</v>
      </c>
      <c r="I68" s="115">
        <v>-1508</v>
      </c>
      <c r="J68" s="116">
        <v>-2.2776703721604639</v>
      </c>
    </row>
    <row r="69" spans="1:12" s="110" customFormat="1" ht="12" customHeight="1" x14ac:dyDescent="0.2">
      <c r="A69" s="118"/>
      <c r="B69" s="121" t="s">
        <v>110</v>
      </c>
      <c r="C69" s="113">
        <v>24.432815145451748</v>
      </c>
      <c r="D69" s="235">
        <v>23811</v>
      </c>
      <c r="E69" s="236">
        <v>24011</v>
      </c>
      <c r="F69" s="236">
        <v>24023</v>
      </c>
      <c r="G69" s="236">
        <v>23722</v>
      </c>
      <c r="H69" s="140">
        <v>23369</v>
      </c>
      <c r="I69" s="115">
        <v>442</v>
      </c>
      <c r="J69" s="116">
        <v>1.8913945825666481</v>
      </c>
    </row>
    <row r="70" spans="1:12" s="110" customFormat="1" ht="12" customHeight="1" x14ac:dyDescent="0.2">
      <c r="A70" s="120"/>
      <c r="B70" s="121" t="s">
        <v>111</v>
      </c>
      <c r="C70" s="113">
        <v>0.79113436970909645</v>
      </c>
      <c r="D70" s="235">
        <v>771</v>
      </c>
      <c r="E70" s="236">
        <v>787</v>
      </c>
      <c r="F70" s="236">
        <v>752</v>
      </c>
      <c r="G70" s="236">
        <v>730</v>
      </c>
      <c r="H70" s="140">
        <v>693</v>
      </c>
      <c r="I70" s="115">
        <v>78</v>
      </c>
      <c r="J70" s="116">
        <v>11.255411255411255</v>
      </c>
    </row>
    <row r="71" spans="1:12" s="110" customFormat="1" ht="12" customHeight="1" x14ac:dyDescent="0.2">
      <c r="A71" s="120"/>
      <c r="B71" s="121" t="s">
        <v>112</v>
      </c>
      <c r="C71" s="113">
        <v>0.24626750808065262</v>
      </c>
      <c r="D71" s="235">
        <v>240</v>
      </c>
      <c r="E71" s="236">
        <v>238</v>
      </c>
      <c r="F71" s="236">
        <v>230</v>
      </c>
      <c r="G71" s="236">
        <v>208</v>
      </c>
      <c r="H71" s="140">
        <v>193</v>
      </c>
      <c r="I71" s="115">
        <v>47</v>
      </c>
      <c r="J71" s="116">
        <v>24.352331606217618</v>
      </c>
    </row>
    <row r="72" spans="1:12" s="110" customFormat="1" ht="12" customHeight="1" x14ac:dyDescent="0.2">
      <c r="A72" s="118" t="s">
        <v>113</v>
      </c>
      <c r="B72" s="119" t="s">
        <v>181</v>
      </c>
      <c r="C72" s="113">
        <v>73.770458160176489</v>
      </c>
      <c r="D72" s="235">
        <v>71893</v>
      </c>
      <c r="E72" s="236">
        <v>72600</v>
      </c>
      <c r="F72" s="236">
        <v>73865</v>
      </c>
      <c r="G72" s="236">
        <v>72795</v>
      </c>
      <c r="H72" s="140">
        <v>72979</v>
      </c>
      <c r="I72" s="115">
        <v>-1086</v>
      </c>
      <c r="J72" s="116">
        <v>-1.4880993162416585</v>
      </c>
    </row>
    <row r="73" spans="1:12" s="110" customFormat="1" ht="12" customHeight="1" x14ac:dyDescent="0.2">
      <c r="A73" s="118"/>
      <c r="B73" s="119" t="s">
        <v>182</v>
      </c>
      <c r="C73" s="113">
        <v>26.229541839823508</v>
      </c>
      <c r="D73" s="115">
        <v>25562</v>
      </c>
      <c r="E73" s="114">
        <v>25625</v>
      </c>
      <c r="F73" s="114">
        <v>25569</v>
      </c>
      <c r="G73" s="114">
        <v>25243</v>
      </c>
      <c r="H73" s="140">
        <v>25100</v>
      </c>
      <c r="I73" s="115">
        <v>462</v>
      </c>
      <c r="J73" s="116">
        <v>1.8406374501992031</v>
      </c>
    </row>
    <row r="74" spans="1:12" s="110" customFormat="1" ht="12" customHeight="1" x14ac:dyDescent="0.2">
      <c r="A74" s="118" t="s">
        <v>113</v>
      </c>
      <c r="B74" s="119" t="s">
        <v>116</v>
      </c>
      <c r="C74" s="113">
        <v>94.132676619978454</v>
      </c>
      <c r="D74" s="115">
        <v>91737</v>
      </c>
      <c r="E74" s="114">
        <v>92507</v>
      </c>
      <c r="F74" s="114">
        <v>93589</v>
      </c>
      <c r="G74" s="114">
        <v>92670</v>
      </c>
      <c r="H74" s="140">
        <v>92879</v>
      </c>
      <c r="I74" s="115">
        <v>-1142</v>
      </c>
      <c r="J74" s="116">
        <v>-1.2295567351069672</v>
      </c>
    </row>
    <row r="75" spans="1:12" s="110" customFormat="1" ht="12" customHeight="1" x14ac:dyDescent="0.2">
      <c r="A75" s="142"/>
      <c r="B75" s="124" t="s">
        <v>117</v>
      </c>
      <c r="C75" s="125">
        <v>5.8519316607665077</v>
      </c>
      <c r="D75" s="143">
        <v>5703</v>
      </c>
      <c r="E75" s="144">
        <v>5705</v>
      </c>
      <c r="F75" s="144">
        <v>5831</v>
      </c>
      <c r="G75" s="144">
        <v>5357</v>
      </c>
      <c r="H75" s="145">
        <v>5189</v>
      </c>
      <c r="I75" s="143">
        <v>514</v>
      </c>
      <c r="J75" s="146">
        <v>9.9055694738870681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85534</v>
      </c>
      <c r="G11" s="114">
        <v>86257</v>
      </c>
      <c r="H11" s="114">
        <v>87530</v>
      </c>
      <c r="I11" s="114">
        <v>86399</v>
      </c>
      <c r="J11" s="140">
        <v>86342</v>
      </c>
      <c r="K11" s="114">
        <v>-808</v>
      </c>
      <c r="L11" s="116">
        <v>-0.93581339325009849</v>
      </c>
    </row>
    <row r="12" spans="1:17" s="110" customFormat="1" ht="24.95" customHeight="1" x14ac:dyDescent="0.2">
      <c r="A12" s="604" t="s">
        <v>185</v>
      </c>
      <c r="B12" s="605"/>
      <c r="C12" s="605"/>
      <c r="D12" s="606"/>
      <c r="E12" s="113">
        <v>51.94308695957163</v>
      </c>
      <c r="F12" s="115">
        <v>44429</v>
      </c>
      <c r="G12" s="114">
        <v>44651</v>
      </c>
      <c r="H12" s="114">
        <v>45648</v>
      </c>
      <c r="I12" s="114">
        <v>44950</v>
      </c>
      <c r="J12" s="140">
        <v>44712</v>
      </c>
      <c r="K12" s="114">
        <v>-283</v>
      </c>
      <c r="L12" s="116">
        <v>-0.63293970298801217</v>
      </c>
    </row>
    <row r="13" spans="1:17" s="110" customFormat="1" ht="15" customHeight="1" x14ac:dyDescent="0.2">
      <c r="A13" s="120"/>
      <c r="B13" s="612" t="s">
        <v>107</v>
      </c>
      <c r="C13" s="612"/>
      <c r="E13" s="113">
        <v>48.05691304042837</v>
      </c>
      <c r="F13" s="115">
        <v>41105</v>
      </c>
      <c r="G13" s="114">
        <v>41606</v>
      </c>
      <c r="H13" s="114">
        <v>41882</v>
      </c>
      <c r="I13" s="114">
        <v>41449</v>
      </c>
      <c r="J13" s="140">
        <v>41630</v>
      </c>
      <c r="K13" s="114">
        <v>-525</v>
      </c>
      <c r="L13" s="116">
        <v>-1.2611097766034109</v>
      </c>
    </row>
    <row r="14" spans="1:17" s="110" customFormat="1" ht="24.95" customHeight="1" x14ac:dyDescent="0.2">
      <c r="A14" s="604" t="s">
        <v>186</v>
      </c>
      <c r="B14" s="605"/>
      <c r="C14" s="605"/>
      <c r="D14" s="606"/>
      <c r="E14" s="113">
        <v>8.4925292865994813</v>
      </c>
      <c r="F14" s="115">
        <v>7264</v>
      </c>
      <c r="G14" s="114">
        <v>7487</v>
      </c>
      <c r="H14" s="114">
        <v>7820</v>
      </c>
      <c r="I14" s="114">
        <v>6806</v>
      </c>
      <c r="J14" s="140">
        <v>7048</v>
      </c>
      <c r="K14" s="114">
        <v>216</v>
      </c>
      <c r="L14" s="116">
        <v>3.0646992054483539</v>
      </c>
    </row>
    <row r="15" spans="1:17" s="110" customFormat="1" ht="15" customHeight="1" x14ac:dyDescent="0.2">
      <c r="A15" s="120"/>
      <c r="B15" s="119"/>
      <c r="C15" s="258" t="s">
        <v>106</v>
      </c>
      <c r="E15" s="113">
        <v>61.618942731277535</v>
      </c>
      <c r="F15" s="115">
        <v>4476</v>
      </c>
      <c r="G15" s="114">
        <v>4644</v>
      </c>
      <c r="H15" s="114">
        <v>4846</v>
      </c>
      <c r="I15" s="114">
        <v>4188</v>
      </c>
      <c r="J15" s="140">
        <v>4311</v>
      </c>
      <c r="K15" s="114">
        <v>165</v>
      </c>
      <c r="L15" s="116">
        <v>3.8274182324286707</v>
      </c>
    </row>
    <row r="16" spans="1:17" s="110" customFormat="1" ht="15" customHeight="1" x14ac:dyDescent="0.2">
      <c r="A16" s="120"/>
      <c r="B16" s="119"/>
      <c r="C16" s="258" t="s">
        <v>107</v>
      </c>
      <c r="E16" s="113">
        <v>38.381057268722465</v>
      </c>
      <c r="F16" s="115">
        <v>2788</v>
      </c>
      <c r="G16" s="114">
        <v>2843</v>
      </c>
      <c r="H16" s="114">
        <v>2974</v>
      </c>
      <c r="I16" s="114">
        <v>2618</v>
      </c>
      <c r="J16" s="140">
        <v>2737</v>
      </c>
      <c r="K16" s="114">
        <v>51</v>
      </c>
      <c r="L16" s="116">
        <v>1.8633540372670807</v>
      </c>
    </row>
    <row r="17" spans="1:12" s="110" customFormat="1" ht="15" customHeight="1" x14ac:dyDescent="0.2">
      <c r="A17" s="120"/>
      <c r="B17" s="121" t="s">
        <v>109</v>
      </c>
      <c r="C17" s="258"/>
      <c r="E17" s="113">
        <v>66.524423036453342</v>
      </c>
      <c r="F17" s="115">
        <v>56901</v>
      </c>
      <c r="G17" s="114">
        <v>57235</v>
      </c>
      <c r="H17" s="114">
        <v>58080</v>
      </c>
      <c r="I17" s="114">
        <v>58228</v>
      </c>
      <c r="J17" s="140">
        <v>58265</v>
      </c>
      <c r="K17" s="114">
        <v>-1364</v>
      </c>
      <c r="L17" s="116">
        <v>-2.3410280614434051</v>
      </c>
    </row>
    <row r="18" spans="1:12" s="110" customFormat="1" ht="15" customHeight="1" x14ac:dyDescent="0.2">
      <c r="A18" s="120"/>
      <c r="B18" s="119"/>
      <c r="C18" s="258" t="s">
        <v>106</v>
      </c>
      <c r="E18" s="113">
        <v>51.698564172861637</v>
      </c>
      <c r="F18" s="115">
        <v>29417</v>
      </c>
      <c r="G18" s="114">
        <v>29458</v>
      </c>
      <c r="H18" s="114">
        <v>30120</v>
      </c>
      <c r="I18" s="114">
        <v>30214</v>
      </c>
      <c r="J18" s="140">
        <v>30050</v>
      </c>
      <c r="K18" s="114">
        <v>-633</v>
      </c>
      <c r="L18" s="116">
        <v>-2.1064891846921796</v>
      </c>
    </row>
    <row r="19" spans="1:12" s="110" customFormat="1" ht="15" customHeight="1" x14ac:dyDescent="0.2">
      <c r="A19" s="120"/>
      <c r="B19" s="119"/>
      <c r="C19" s="258" t="s">
        <v>107</v>
      </c>
      <c r="E19" s="113">
        <v>48.301435827138363</v>
      </c>
      <c r="F19" s="115">
        <v>27484</v>
      </c>
      <c r="G19" s="114">
        <v>27777</v>
      </c>
      <c r="H19" s="114">
        <v>27960</v>
      </c>
      <c r="I19" s="114">
        <v>28014</v>
      </c>
      <c r="J19" s="140">
        <v>28215</v>
      </c>
      <c r="K19" s="114">
        <v>-731</v>
      </c>
      <c r="L19" s="116">
        <v>-2.5908204855573276</v>
      </c>
    </row>
    <row r="20" spans="1:12" s="110" customFormat="1" ht="15" customHeight="1" x14ac:dyDescent="0.2">
      <c r="A20" s="120"/>
      <c r="B20" s="121" t="s">
        <v>110</v>
      </c>
      <c r="C20" s="258"/>
      <c r="E20" s="113">
        <v>24.197395187878506</v>
      </c>
      <c r="F20" s="115">
        <v>20697</v>
      </c>
      <c r="G20" s="114">
        <v>20833</v>
      </c>
      <c r="H20" s="114">
        <v>20942</v>
      </c>
      <c r="I20" s="114">
        <v>20705</v>
      </c>
      <c r="J20" s="140">
        <v>20400</v>
      </c>
      <c r="K20" s="114">
        <v>297</v>
      </c>
      <c r="L20" s="116">
        <v>1.4558823529411764</v>
      </c>
    </row>
    <row r="21" spans="1:12" s="110" customFormat="1" ht="15" customHeight="1" x14ac:dyDescent="0.2">
      <c r="A21" s="120"/>
      <c r="B21" s="119"/>
      <c r="C21" s="258" t="s">
        <v>106</v>
      </c>
      <c r="E21" s="113">
        <v>48.789679663719383</v>
      </c>
      <c r="F21" s="115">
        <v>10098</v>
      </c>
      <c r="G21" s="114">
        <v>10080</v>
      </c>
      <c r="H21" s="114">
        <v>10214</v>
      </c>
      <c r="I21" s="114">
        <v>10100</v>
      </c>
      <c r="J21" s="140">
        <v>9931</v>
      </c>
      <c r="K21" s="114">
        <v>167</v>
      </c>
      <c r="L21" s="116">
        <v>1.6816030611217401</v>
      </c>
    </row>
    <row r="22" spans="1:12" s="110" customFormat="1" ht="15" customHeight="1" x14ac:dyDescent="0.2">
      <c r="A22" s="120"/>
      <c r="B22" s="119"/>
      <c r="C22" s="258" t="s">
        <v>107</v>
      </c>
      <c r="E22" s="113">
        <v>51.210320336280617</v>
      </c>
      <c r="F22" s="115">
        <v>10599</v>
      </c>
      <c r="G22" s="114">
        <v>10753</v>
      </c>
      <c r="H22" s="114">
        <v>10728</v>
      </c>
      <c r="I22" s="114">
        <v>10605</v>
      </c>
      <c r="J22" s="140">
        <v>10469</v>
      </c>
      <c r="K22" s="114">
        <v>130</v>
      </c>
      <c r="L22" s="116">
        <v>1.2417613907727576</v>
      </c>
    </row>
    <row r="23" spans="1:12" s="110" customFormat="1" ht="15" customHeight="1" x14ac:dyDescent="0.2">
      <c r="A23" s="120"/>
      <c r="B23" s="121" t="s">
        <v>111</v>
      </c>
      <c r="C23" s="258"/>
      <c r="E23" s="113">
        <v>0.78565248906867446</v>
      </c>
      <c r="F23" s="115">
        <v>672</v>
      </c>
      <c r="G23" s="114">
        <v>702</v>
      </c>
      <c r="H23" s="114">
        <v>688</v>
      </c>
      <c r="I23" s="114">
        <v>660</v>
      </c>
      <c r="J23" s="140">
        <v>629</v>
      </c>
      <c r="K23" s="114">
        <v>43</v>
      </c>
      <c r="L23" s="116">
        <v>6.8362480127186007</v>
      </c>
    </row>
    <row r="24" spans="1:12" s="110" customFormat="1" ht="15" customHeight="1" x14ac:dyDescent="0.2">
      <c r="A24" s="120"/>
      <c r="B24" s="119"/>
      <c r="C24" s="258" t="s">
        <v>106</v>
      </c>
      <c r="E24" s="113">
        <v>65.178571428571431</v>
      </c>
      <c r="F24" s="115">
        <v>438</v>
      </c>
      <c r="G24" s="114">
        <v>469</v>
      </c>
      <c r="H24" s="114">
        <v>468</v>
      </c>
      <c r="I24" s="114">
        <v>448</v>
      </c>
      <c r="J24" s="140">
        <v>420</v>
      </c>
      <c r="K24" s="114">
        <v>18</v>
      </c>
      <c r="L24" s="116">
        <v>4.2857142857142856</v>
      </c>
    </row>
    <row r="25" spans="1:12" s="110" customFormat="1" ht="15" customHeight="1" x14ac:dyDescent="0.2">
      <c r="A25" s="120"/>
      <c r="B25" s="119"/>
      <c r="C25" s="258" t="s">
        <v>107</v>
      </c>
      <c r="E25" s="113">
        <v>34.821428571428569</v>
      </c>
      <c r="F25" s="115">
        <v>234</v>
      </c>
      <c r="G25" s="114">
        <v>233</v>
      </c>
      <c r="H25" s="114">
        <v>220</v>
      </c>
      <c r="I25" s="114">
        <v>212</v>
      </c>
      <c r="J25" s="140">
        <v>209</v>
      </c>
      <c r="K25" s="114">
        <v>25</v>
      </c>
      <c r="L25" s="116">
        <v>11.961722488038278</v>
      </c>
    </row>
    <row r="26" spans="1:12" s="110" customFormat="1" ht="15" customHeight="1" x14ac:dyDescent="0.2">
      <c r="A26" s="120"/>
      <c r="C26" s="121" t="s">
        <v>187</v>
      </c>
      <c r="D26" s="110" t="s">
        <v>188</v>
      </c>
      <c r="E26" s="113">
        <v>0.23148689410059159</v>
      </c>
      <c r="F26" s="115">
        <v>198</v>
      </c>
      <c r="G26" s="114">
        <v>203</v>
      </c>
      <c r="H26" s="114">
        <v>200</v>
      </c>
      <c r="I26" s="114">
        <v>178</v>
      </c>
      <c r="J26" s="140">
        <v>171</v>
      </c>
      <c r="K26" s="114">
        <v>27</v>
      </c>
      <c r="L26" s="116">
        <v>15.789473684210526</v>
      </c>
    </row>
    <row r="27" spans="1:12" s="110" customFormat="1" ht="15" customHeight="1" x14ac:dyDescent="0.2">
      <c r="A27" s="120"/>
      <c r="B27" s="119"/>
      <c r="D27" s="259" t="s">
        <v>106</v>
      </c>
      <c r="E27" s="113">
        <v>58.585858585858588</v>
      </c>
      <c r="F27" s="115">
        <v>116</v>
      </c>
      <c r="G27" s="114">
        <v>124</v>
      </c>
      <c r="H27" s="114">
        <v>129</v>
      </c>
      <c r="I27" s="114">
        <v>115</v>
      </c>
      <c r="J27" s="140">
        <v>103</v>
      </c>
      <c r="K27" s="114">
        <v>13</v>
      </c>
      <c r="L27" s="116">
        <v>12.621359223300971</v>
      </c>
    </row>
    <row r="28" spans="1:12" s="110" customFormat="1" ht="15" customHeight="1" x14ac:dyDescent="0.2">
      <c r="A28" s="120"/>
      <c r="B28" s="119"/>
      <c r="D28" s="259" t="s">
        <v>107</v>
      </c>
      <c r="E28" s="113">
        <v>41.414141414141412</v>
      </c>
      <c r="F28" s="115">
        <v>82</v>
      </c>
      <c r="G28" s="114">
        <v>79</v>
      </c>
      <c r="H28" s="114">
        <v>71</v>
      </c>
      <c r="I28" s="114">
        <v>63</v>
      </c>
      <c r="J28" s="140">
        <v>68</v>
      </c>
      <c r="K28" s="114">
        <v>14</v>
      </c>
      <c r="L28" s="116">
        <v>20.588235294117649</v>
      </c>
    </row>
    <row r="29" spans="1:12" s="110" customFormat="1" ht="24.95" customHeight="1" x14ac:dyDescent="0.2">
      <c r="A29" s="604" t="s">
        <v>189</v>
      </c>
      <c r="B29" s="605"/>
      <c r="C29" s="605"/>
      <c r="D29" s="606"/>
      <c r="E29" s="113">
        <v>93.112680337643511</v>
      </c>
      <c r="F29" s="115">
        <v>79643</v>
      </c>
      <c r="G29" s="114">
        <v>80322</v>
      </c>
      <c r="H29" s="114">
        <v>81295</v>
      </c>
      <c r="I29" s="114">
        <v>80616</v>
      </c>
      <c r="J29" s="140">
        <v>80782</v>
      </c>
      <c r="K29" s="114">
        <v>-1139</v>
      </c>
      <c r="L29" s="116">
        <v>-1.4099675670322596</v>
      </c>
    </row>
    <row r="30" spans="1:12" s="110" customFormat="1" ht="15" customHeight="1" x14ac:dyDescent="0.2">
      <c r="A30" s="120"/>
      <c r="B30" s="119"/>
      <c r="C30" s="258" t="s">
        <v>106</v>
      </c>
      <c r="E30" s="113">
        <v>50.64977461923835</v>
      </c>
      <c r="F30" s="115">
        <v>40339</v>
      </c>
      <c r="G30" s="114">
        <v>40530</v>
      </c>
      <c r="H30" s="114">
        <v>41285</v>
      </c>
      <c r="I30" s="114">
        <v>40903</v>
      </c>
      <c r="J30" s="140">
        <v>40854</v>
      </c>
      <c r="K30" s="114">
        <v>-515</v>
      </c>
      <c r="L30" s="116">
        <v>-1.2605864786801781</v>
      </c>
    </row>
    <row r="31" spans="1:12" s="110" customFormat="1" ht="15" customHeight="1" x14ac:dyDescent="0.2">
      <c r="A31" s="120"/>
      <c r="B31" s="119"/>
      <c r="C31" s="258" t="s">
        <v>107</v>
      </c>
      <c r="E31" s="113">
        <v>49.35022538076165</v>
      </c>
      <c r="F31" s="115">
        <v>39304</v>
      </c>
      <c r="G31" s="114">
        <v>39792</v>
      </c>
      <c r="H31" s="114">
        <v>40010</v>
      </c>
      <c r="I31" s="114">
        <v>39713</v>
      </c>
      <c r="J31" s="140">
        <v>39928</v>
      </c>
      <c r="K31" s="114">
        <v>-624</v>
      </c>
      <c r="L31" s="116">
        <v>-1.5628130635143258</v>
      </c>
    </row>
    <row r="32" spans="1:12" s="110" customFormat="1" ht="15" customHeight="1" x14ac:dyDescent="0.2">
      <c r="A32" s="120"/>
      <c r="B32" s="119" t="s">
        <v>117</v>
      </c>
      <c r="C32" s="258"/>
      <c r="E32" s="113">
        <v>6.8756284050786824</v>
      </c>
      <c r="F32" s="115">
        <v>5881</v>
      </c>
      <c r="G32" s="114">
        <v>5925</v>
      </c>
      <c r="H32" s="114">
        <v>6222</v>
      </c>
      <c r="I32" s="114">
        <v>5773</v>
      </c>
      <c r="J32" s="140">
        <v>5552</v>
      </c>
      <c r="K32" s="114">
        <v>329</v>
      </c>
      <c r="L32" s="116">
        <v>5.9257925072046111</v>
      </c>
    </row>
    <row r="33" spans="1:12" s="110" customFormat="1" ht="15" customHeight="1" x14ac:dyDescent="0.2">
      <c r="A33" s="120"/>
      <c r="B33" s="119"/>
      <c r="C33" s="258" t="s">
        <v>106</v>
      </c>
      <c r="E33" s="113">
        <v>69.460976024485632</v>
      </c>
      <c r="F33" s="115">
        <v>4085</v>
      </c>
      <c r="G33" s="114">
        <v>4115</v>
      </c>
      <c r="H33" s="114">
        <v>4354</v>
      </c>
      <c r="I33" s="114">
        <v>4042</v>
      </c>
      <c r="J33" s="140">
        <v>3854</v>
      </c>
      <c r="K33" s="114">
        <v>231</v>
      </c>
      <c r="L33" s="116">
        <v>5.9937727036844839</v>
      </c>
    </row>
    <row r="34" spans="1:12" s="110" customFormat="1" ht="15" customHeight="1" x14ac:dyDescent="0.2">
      <c r="A34" s="120"/>
      <c r="B34" s="119"/>
      <c r="C34" s="258" t="s">
        <v>107</v>
      </c>
      <c r="E34" s="113">
        <v>30.539023975514368</v>
      </c>
      <c r="F34" s="115">
        <v>1796</v>
      </c>
      <c r="G34" s="114">
        <v>1810</v>
      </c>
      <c r="H34" s="114">
        <v>1868</v>
      </c>
      <c r="I34" s="114">
        <v>1731</v>
      </c>
      <c r="J34" s="140">
        <v>1698</v>
      </c>
      <c r="K34" s="114">
        <v>98</v>
      </c>
      <c r="L34" s="116">
        <v>5.7714958775029448</v>
      </c>
    </row>
    <row r="35" spans="1:12" s="110" customFormat="1" ht="24.95" customHeight="1" x14ac:dyDescent="0.2">
      <c r="A35" s="604" t="s">
        <v>190</v>
      </c>
      <c r="B35" s="605"/>
      <c r="C35" s="605"/>
      <c r="D35" s="606"/>
      <c r="E35" s="113">
        <v>72.68922299904132</v>
      </c>
      <c r="F35" s="115">
        <v>62174</v>
      </c>
      <c r="G35" s="114">
        <v>62772</v>
      </c>
      <c r="H35" s="114">
        <v>64115</v>
      </c>
      <c r="I35" s="114">
        <v>63219</v>
      </c>
      <c r="J35" s="140">
        <v>63316</v>
      </c>
      <c r="K35" s="114">
        <v>-1142</v>
      </c>
      <c r="L35" s="116">
        <v>-1.8036515256807126</v>
      </c>
    </row>
    <row r="36" spans="1:12" s="110" customFormat="1" ht="15" customHeight="1" x14ac:dyDescent="0.2">
      <c r="A36" s="120"/>
      <c r="B36" s="119"/>
      <c r="C36" s="258" t="s">
        <v>106</v>
      </c>
      <c r="E36" s="113">
        <v>65.356901598739029</v>
      </c>
      <c r="F36" s="115">
        <v>40635</v>
      </c>
      <c r="G36" s="114">
        <v>40795</v>
      </c>
      <c r="H36" s="114">
        <v>41809</v>
      </c>
      <c r="I36" s="114">
        <v>41180</v>
      </c>
      <c r="J36" s="140">
        <v>41061</v>
      </c>
      <c r="K36" s="114">
        <v>-426</v>
      </c>
      <c r="L36" s="116">
        <v>-1.0374808212172135</v>
      </c>
    </row>
    <row r="37" spans="1:12" s="110" customFormat="1" ht="15" customHeight="1" x14ac:dyDescent="0.2">
      <c r="A37" s="120"/>
      <c r="B37" s="119"/>
      <c r="C37" s="258" t="s">
        <v>107</v>
      </c>
      <c r="E37" s="113">
        <v>34.643098401260978</v>
      </c>
      <c r="F37" s="115">
        <v>21539</v>
      </c>
      <c r="G37" s="114">
        <v>21977</v>
      </c>
      <c r="H37" s="114">
        <v>22306</v>
      </c>
      <c r="I37" s="114">
        <v>22039</v>
      </c>
      <c r="J37" s="140">
        <v>22255</v>
      </c>
      <c r="K37" s="114">
        <v>-716</v>
      </c>
      <c r="L37" s="116">
        <v>-3.2172545495394291</v>
      </c>
    </row>
    <row r="38" spans="1:12" s="110" customFormat="1" ht="15" customHeight="1" x14ac:dyDescent="0.2">
      <c r="A38" s="120"/>
      <c r="B38" s="119" t="s">
        <v>182</v>
      </c>
      <c r="C38" s="258"/>
      <c r="E38" s="113">
        <v>27.310777000958684</v>
      </c>
      <c r="F38" s="115">
        <v>23360</v>
      </c>
      <c r="G38" s="114">
        <v>23485</v>
      </c>
      <c r="H38" s="114">
        <v>23415</v>
      </c>
      <c r="I38" s="114">
        <v>23180</v>
      </c>
      <c r="J38" s="140">
        <v>23026</v>
      </c>
      <c r="K38" s="114">
        <v>334</v>
      </c>
      <c r="L38" s="116">
        <v>1.4505341787544515</v>
      </c>
    </row>
    <row r="39" spans="1:12" s="110" customFormat="1" ht="15" customHeight="1" x14ac:dyDescent="0.2">
      <c r="A39" s="120"/>
      <c r="B39" s="119"/>
      <c r="C39" s="258" t="s">
        <v>106</v>
      </c>
      <c r="E39" s="113">
        <v>16.241438356164384</v>
      </c>
      <c r="F39" s="115">
        <v>3794</v>
      </c>
      <c r="G39" s="114">
        <v>3856</v>
      </c>
      <c r="H39" s="114">
        <v>3839</v>
      </c>
      <c r="I39" s="114">
        <v>3770</v>
      </c>
      <c r="J39" s="140">
        <v>3651</v>
      </c>
      <c r="K39" s="114">
        <v>143</v>
      </c>
      <c r="L39" s="116">
        <v>3.9167351410572446</v>
      </c>
    </row>
    <row r="40" spans="1:12" s="110" customFormat="1" ht="15" customHeight="1" x14ac:dyDescent="0.2">
      <c r="A40" s="120"/>
      <c r="B40" s="119"/>
      <c r="C40" s="258" t="s">
        <v>107</v>
      </c>
      <c r="E40" s="113">
        <v>83.75856164383562</v>
      </c>
      <c r="F40" s="115">
        <v>19566</v>
      </c>
      <c r="G40" s="114">
        <v>19629</v>
      </c>
      <c r="H40" s="114">
        <v>19576</v>
      </c>
      <c r="I40" s="114">
        <v>19410</v>
      </c>
      <c r="J40" s="140">
        <v>19375</v>
      </c>
      <c r="K40" s="114">
        <v>191</v>
      </c>
      <c r="L40" s="116">
        <v>0.98580645161290326</v>
      </c>
    </row>
    <row r="41" spans="1:12" s="110" customFormat="1" ht="24.75" customHeight="1" x14ac:dyDescent="0.2">
      <c r="A41" s="604" t="s">
        <v>518</v>
      </c>
      <c r="B41" s="605"/>
      <c r="C41" s="605"/>
      <c r="D41" s="606"/>
      <c r="E41" s="113">
        <v>3.7388640774428881</v>
      </c>
      <c r="F41" s="115">
        <v>3198</v>
      </c>
      <c r="G41" s="114">
        <v>3502</v>
      </c>
      <c r="H41" s="114">
        <v>3583</v>
      </c>
      <c r="I41" s="114">
        <v>2730</v>
      </c>
      <c r="J41" s="140">
        <v>3034</v>
      </c>
      <c r="K41" s="114">
        <v>164</v>
      </c>
      <c r="L41" s="116">
        <v>5.4054054054054053</v>
      </c>
    </row>
    <row r="42" spans="1:12" s="110" customFormat="1" ht="15" customHeight="1" x14ac:dyDescent="0.2">
      <c r="A42" s="120"/>
      <c r="B42" s="119"/>
      <c r="C42" s="258" t="s">
        <v>106</v>
      </c>
      <c r="E42" s="113">
        <v>62.195121951219512</v>
      </c>
      <c r="F42" s="115">
        <v>1989</v>
      </c>
      <c r="G42" s="114">
        <v>2219</v>
      </c>
      <c r="H42" s="114">
        <v>2256</v>
      </c>
      <c r="I42" s="114">
        <v>1714</v>
      </c>
      <c r="J42" s="140">
        <v>1880</v>
      </c>
      <c r="K42" s="114">
        <v>109</v>
      </c>
      <c r="L42" s="116">
        <v>5.7978723404255321</v>
      </c>
    </row>
    <row r="43" spans="1:12" s="110" customFormat="1" ht="15" customHeight="1" x14ac:dyDescent="0.2">
      <c r="A43" s="123"/>
      <c r="B43" s="124"/>
      <c r="C43" s="260" t="s">
        <v>107</v>
      </c>
      <c r="D43" s="261"/>
      <c r="E43" s="125">
        <v>37.804878048780488</v>
      </c>
      <c r="F43" s="143">
        <v>1209</v>
      </c>
      <c r="G43" s="144">
        <v>1283</v>
      </c>
      <c r="H43" s="144">
        <v>1327</v>
      </c>
      <c r="I43" s="144">
        <v>1016</v>
      </c>
      <c r="J43" s="145">
        <v>1154</v>
      </c>
      <c r="K43" s="144">
        <v>55</v>
      </c>
      <c r="L43" s="146">
        <v>4.7660311958405543</v>
      </c>
    </row>
    <row r="44" spans="1:12" s="110" customFormat="1" ht="45.75" customHeight="1" x14ac:dyDescent="0.2">
      <c r="A44" s="604" t="s">
        <v>191</v>
      </c>
      <c r="B44" s="605"/>
      <c r="C44" s="605"/>
      <c r="D44" s="606"/>
      <c r="E44" s="113">
        <v>1.3596932214090303</v>
      </c>
      <c r="F44" s="115">
        <v>1163</v>
      </c>
      <c r="G44" s="114">
        <v>1180</v>
      </c>
      <c r="H44" s="114">
        <v>1196</v>
      </c>
      <c r="I44" s="114">
        <v>1171</v>
      </c>
      <c r="J44" s="140">
        <v>1185</v>
      </c>
      <c r="K44" s="114">
        <v>-22</v>
      </c>
      <c r="L44" s="116">
        <v>-1.8565400843881856</v>
      </c>
    </row>
    <row r="45" spans="1:12" s="110" customFormat="1" ht="15" customHeight="1" x14ac:dyDescent="0.2">
      <c r="A45" s="120"/>
      <c r="B45" s="119"/>
      <c r="C45" s="258" t="s">
        <v>106</v>
      </c>
      <c r="E45" s="113">
        <v>59.759243336199482</v>
      </c>
      <c r="F45" s="115">
        <v>695</v>
      </c>
      <c r="G45" s="114">
        <v>700</v>
      </c>
      <c r="H45" s="114">
        <v>706</v>
      </c>
      <c r="I45" s="114">
        <v>685</v>
      </c>
      <c r="J45" s="140">
        <v>688</v>
      </c>
      <c r="K45" s="114">
        <v>7</v>
      </c>
      <c r="L45" s="116">
        <v>1.0174418604651163</v>
      </c>
    </row>
    <row r="46" spans="1:12" s="110" customFormat="1" ht="15" customHeight="1" x14ac:dyDescent="0.2">
      <c r="A46" s="123"/>
      <c r="B46" s="124"/>
      <c r="C46" s="260" t="s">
        <v>107</v>
      </c>
      <c r="D46" s="261"/>
      <c r="E46" s="125">
        <v>40.240756663800518</v>
      </c>
      <c r="F46" s="143">
        <v>468</v>
      </c>
      <c r="G46" s="144">
        <v>480</v>
      </c>
      <c r="H46" s="144">
        <v>490</v>
      </c>
      <c r="I46" s="144">
        <v>486</v>
      </c>
      <c r="J46" s="145">
        <v>497</v>
      </c>
      <c r="K46" s="144">
        <v>-29</v>
      </c>
      <c r="L46" s="146">
        <v>-5.8350100603621726</v>
      </c>
    </row>
    <row r="47" spans="1:12" s="110" customFormat="1" ht="39" customHeight="1" x14ac:dyDescent="0.2">
      <c r="A47" s="604" t="s">
        <v>519</v>
      </c>
      <c r="B47" s="607"/>
      <c r="C47" s="607"/>
      <c r="D47" s="608"/>
      <c r="E47" s="113">
        <v>0.20693525381719549</v>
      </c>
      <c r="F47" s="115">
        <v>177</v>
      </c>
      <c r="G47" s="114">
        <v>190</v>
      </c>
      <c r="H47" s="114">
        <v>161</v>
      </c>
      <c r="I47" s="114">
        <v>187</v>
      </c>
      <c r="J47" s="140">
        <v>188</v>
      </c>
      <c r="K47" s="114">
        <v>-11</v>
      </c>
      <c r="L47" s="116">
        <v>-5.8510638297872344</v>
      </c>
    </row>
    <row r="48" spans="1:12" s="110" customFormat="1" ht="15" customHeight="1" x14ac:dyDescent="0.2">
      <c r="A48" s="120"/>
      <c r="B48" s="119"/>
      <c r="C48" s="258" t="s">
        <v>106</v>
      </c>
      <c r="E48" s="113">
        <v>48.022598870056498</v>
      </c>
      <c r="F48" s="115">
        <v>85</v>
      </c>
      <c r="G48" s="114">
        <v>93</v>
      </c>
      <c r="H48" s="114">
        <v>78</v>
      </c>
      <c r="I48" s="114">
        <v>89</v>
      </c>
      <c r="J48" s="140">
        <v>93</v>
      </c>
      <c r="K48" s="114">
        <v>-8</v>
      </c>
      <c r="L48" s="116">
        <v>-8.6021505376344081</v>
      </c>
    </row>
    <row r="49" spans="1:12" s="110" customFormat="1" ht="15" customHeight="1" x14ac:dyDescent="0.2">
      <c r="A49" s="123"/>
      <c r="B49" s="124"/>
      <c r="C49" s="260" t="s">
        <v>107</v>
      </c>
      <c r="D49" s="261"/>
      <c r="E49" s="125">
        <v>51.977401129943502</v>
      </c>
      <c r="F49" s="143">
        <v>92</v>
      </c>
      <c r="G49" s="144">
        <v>97</v>
      </c>
      <c r="H49" s="144">
        <v>83</v>
      </c>
      <c r="I49" s="144">
        <v>98</v>
      </c>
      <c r="J49" s="145">
        <v>95</v>
      </c>
      <c r="K49" s="144">
        <v>-3</v>
      </c>
      <c r="L49" s="146">
        <v>-3.1578947368421053</v>
      </c>
    </row>
    <row r="50" spans="1:12" s="110" customFormat="1" ht="24.95" customHeight="1" x14ac:dyDescent="0.2">
      <c r="A50" s="609" t="s">
        <v>192</v>
      </c>
      <c r="B50" s="610"/>
      <c r="C50" s="610"/>
      <c r="D50" s="611"/>
      <c r="E50" s="262">
        <v>7.1024387962681503</v>
      </c>
      <c r="F50" s="263">
        <v>6075</v>
      </c>
      <c r="G50" s="264">
        <v>6442</v>
      </c>
      <c r="H50" s="264">
        <v>6664</v>
      </c>
      <c r="I50" s="264">
        <v>5755</v>
      </c>
      <c r="J50" s="265">
        <v>5810</v>
      </c>
      <c r="K50" s="263">
        <v>265</v>
      </c>
      <c r="L50" s="266">
        <v>4.5611015490533564</v>
      </c>
    </row>
    <row r="51" spans="1:12" s="110" customFormat="1" ht="15" customHeight="1" x14ac:dyDescent="0.2">
      <c r="A51" s="120"/>
      <c r="B51" s="119"/>
      <c r="C51" s="258" t="s">
        <v>106</v>
      </c>
      <c r="E51" s="113">
        <v>62.008230452674894</v>
      </c>
      <c r="F51" s="115">
        <v>3767</v>
      </c>
      <c r="G51" s="114">
        <v>3950</v>
      </c>
      <c r="H51" s="114">
        <v>4136</v>
      </c>
      <c r="I51" s="114">
        <v>3564</v>
      </c>
      <c r="J51" s="140">
        <v>3581</v>
      </c>
      <c r="K51" s="114">
        <v>186</v>
      </c>
      <c r="L51" s="116">
        <v>5.1940798659592291</v>
      </c>
    </row>
    <row r="52" spans="1:12" s="110" customFormat="1" ht="15" customHeight="1" x14ac:dyDescent="0.2">
      <c r="A52" s="120"/>
      <c r="B52" s="119"/>
      <c r="C52" s="258" t="s">
        <v>107</v>
      </c>
      <c r="E52" s="113">
        <v>37.991769547325106</v>
      </c>
      <c r="F52" s="115">
        <v>2308</v>
      </c>
      <c r="G52" s="114">
        <v>2492</v>
      </c>
      <c r="H52" s="114">
        <v>2528</v>
      </c>
      <c r="I52" s="114">
        <v>2191</v>
      </c>
      <c r="J52" s="140">
        <v>2229</v>
      </c>
      <c r="K52" s="114">
        <v>79</v>
      </c>
      <c r="L52" s="116">
        <v>3.5441902198295199</v>
      </c>
    </row>
    <row r="53" spans="1:12" s="110" customFormat="1" ht="15" customHeight="1" x14ac:dyDescent="0.2">
      <c r="A53" s="120"/>
      <c r="B53" s="119"/>
      <c r="C53" s="258" t="s">
        <v>187</v>
      </c>
      <c r="D53" s="110" t="s">
        <v>193</v>
      </c>
      <c r="E53" s="113">
        <v>38.567901234567898</v>
      </c>
      <c r="F53" s="115">
        <v>2343</v>
      </c>
      <c r="G53" s="114">
        <v>2668</v>
      </c>
      <c r="H53" s="114">
        <v>2777</v>
      </c>
      <c r="I53" s="114">
        <v>1977</v>
      </c>
      <c r="J53" s="140">
        <v>2172</v>
      </c>
      <c r="K53" s="114">
        <v>171</v>
      </c>
      <c r="L53" s="116">
        <v>7.8729281767955799</v>
      </c>
    </row>
    <row r="54" spans="1:12" s="110" customFormat="1" ht="15" customHeight="1" x14ac:dyDescent="0.2">
      <c r="A54" s="120"/>
      <c r="B54" s="119"/>
      <c r="D54" s="267" t="s">
        <v>194</v>
      </c>
      <c r="E54" s="113">
        <v>65.386256935552709</v>
      </c>
      <c r="F54" s="115">
        <v>1532</v>
      </c>
      <c r="G54" s="114">
        <v>1717</v>
      </c>
      <c r="H54" s="114">
        <v>1795</v>
      </c>
      <c r="I54" s="114">
        <v>1280</v>
      </c>
      <c r="J54" s="140">
        <v>1389</v>
      </c>
      <c r="K54" s="114">
        <v>143</v>
      </c>
      <c r="L54" s="116">
        <v>10.295176385889128</v>
      </c>
    </row>
    <row r="55" spans="1:12" s="110" customFormat="1" ht="15" customHeight="1" x14ac:dyDescent="0.2">
      <c r="A55" s="120"/>
      <c r="B55" s="119"/>
      <c r="D55" s="267" t="s">
        <v>195</v>
      </c>
      <c r="E55" s="113">
        <v>34.613743064447291</v>
      </c>
      <c r="F55" s="115">
        <v>811</v>
      </c>
      <c r="G55" s="114">
        <v>951</v>
      </c>
      <c r="H55" s="114">
        <v>982</v>
      </c>
      <c r="I55" s="114">
        <v>697</v>
      </c>
      <c r="J55" s="140">
        <v>783</v>
      </c>
      <c r="K55" s="114">
        <v>28</v>
      </c>
      <c r="L55" s="116">
        <v>3.5759897828863347</v>
      </c>
    </row>
    <row r="56" spans="1:12" s="110" customFormat="1" ht="15" customHeight="1" x14ac:dyDescent="0.2">
      <c r="A56" s="120"/>
      <c r="B56" s="119" t="s">
        <v>196</v>
      </c>
      <c r="C56" s="258"/>
      <c r="E56" s="113">
        <v>76.923796385063255</v>
      </c>
      <c r="F56" s="115">
        <v>65796</v>
      </c>
      <c r="G56" s="114">
        <v>65914</v>
      </c>
      <c r="H56" s="114">
        <v>66793</v>
      </c>
      <c r="I56" s="114">
        <v>66674</v>
      </c>
      <c r="J56" s="140">
        <v>66538</v>
      </c>
      <c r="K56" s="114">
        <v>-742</v>
      </c>
      <c r="L56" s="116">
        <v>-1.115152243830593</v>
      </c>
    </row>
    <row r="57" spans="1:12" s="110" customFormat="1" ht="15" customHeight="1" x14ac:dyDescent="0.2">
      <c r="A57" s="120"/>
      <c r="B57" s="119"/>
      <c r="C57" s="258" t="s">
        <v>106</v>
      </c>
      <c r="E57" s="113">
        <v>51.708310535594869</v>
      </c>
      <c r="F57" s="115">
        <v>34022</v>
      </c>
      <c r="G57" s="114">
        <v>33926</v>
      </c>
      <c r="H57" s="114">
        <v>34615</v>
      </c>
      <c r="I57" s="114">
        <v>34590</v>
      </c>
      <c r="J57" s="140">
        <v>34352</v>
      </c>
      <c r="K57" s="114">
        <v>-330</v>
      </c>
      <c r="L57" s="116">
        <v>-0.96064275733581739</v>
      </c>
    </row>
    <row r="58" spans="1:12" s="110" customFormat="1" ht="15" customHeight="1" x14ac:dyDescent="0.2">
      <c r="A58" s="120"/>
      <c r="B58" s="119"/>
      <c r="C58" s="258" t="s">
        <v>107</v>
      </c>
      <c r="E58" s="113">
        <v>48.291689464405131</v>
      </c>
      <c r="F58" s="115">
        <v>31774</v>
      </c>
      <c r="G58" s="114">
        <v>31988</v>
      </c>
      <c r="H58" s="114">
        <v>32178</v>
      </c>
      <c r="I58" s="114">
        <v>32084</v>
      </c>
      <c r="J58" s="140">
        <v>32186</v>
      </c>
      <c r="K58" s="114">
        <v>-412</v>
      </c>
      <c r="L58" s="116">
        <v>-1.2800596532653949</v>
      </c>
    </row>
    <row r="59" spans="1:12" s="110" customFormat="1" ht="15" customHeight="1" x14ac:dyDescent="0.2">
      <c r="A59" s="120"/>
      <c r="B59" s="119"/>
      <c r="C59" s="258" t="s">
        <v>105</v>
      </c>
      <c r="D59" s="110" t="s">
        <v>197</v>
      </c>
      <c r="E59" s="113">
        <v>90.616450848075871</v>
      </c>
      <c r="F59" s="115">
        <v>59622</v>
      </c>
      <c r="G59" s="114">
        <v>59744</v>
      </c>
      <c r="H59" s="114">
        <v>60543</v>
      </c>
      <c r="I59" s="114">
        <v>60374</v>
      </c>
      <c r="J59" s="140">
        <v>60257</v>
      </c>
      <c r="K59" s="114">
        <v>-635</v>
      </c>
      <c r="L59" s="116">
        <v>-1.0538194732562192</v>
      </c>
    </row>
    <row r="60" spans="1:12" s="110" customFormat="1" ht="15" customHeight="1" x14ac:dyDescent="0.2">
      <c r="A60" s="120"/>
      <c r="B60" s="119"/>
      <c r="C60" s="258"/>
      <c r="D60" s="267" t="s">
        <v>198</v>
      </c>
      <c r="E60" s="113">
        <v>52.016034349736671</v>
      </c>
      <c r="F60" s="115">
        <v>31013</v>
      </c>
      <c r="G60" s="114">
        <v>30937</v>
      </c>
      <c r="H60" s="114">
        <v>31552</v>
      </c>
      <c r="I60" s="114">
        <v>31543</v>
      </c>
      <c r="J60" s="140">
        <v>31328</v>
      </c>
      <c r="K60" s="114">
        <v>-315</v>
      </c>
      <c r="L60" s="116">
        <v>-1.0054902962206334</v>
      </c>
    </row>
    <row r="61" spans="1:12" s="110" customFormat="1" ht="15" customHeight="1" x14ac:dyDescent="0.2">
      <c r="A61" s="120"/>
      <c r="B61" s="119"/>
      <c r="C61" s="258"/>
      <c r="D61" s="267" t="s">
        <v>199</v>
      </c>
      <c r="E61" s="113">
        <v>47.983965650263329</v>
      </c>
      <c r="F61" s="115">
        <v>28609</v>
      </c>
      <c r="G61" s="114">
        <v>28807</v>
      </c>
      <c r="H61" s="114">
        <v>28991</v>
      </c>
      <c r="I61" s="114">
        <v>28831</v>
      </c>
      <c r="J61" s="140">
        <v>28929</v>
      </c>
      <c r="K61" s="114">
        <v>-320</v>
      </c>
      <c r="L61" s="116">
        <v>-1.1061564520031801</v>
      </c>
    </row>
    <row r="62" spans="1:12" s="110" customFormat="1" ht="15" customHeight="1" x14ac:dyDescent="0.2">
      <c r="A62" s="120"/>
      <c r="B62" s="119"/>
      <c r="C62" s="258"/>
      <c r="D62" s="258" t="s">
        <v>200</v>
      </c>
      <c r="E62" s="113">
        <v>9.3835491519241288</v>
      </c>
      <c r="F62" s="115">
        <v>6174</v>
      </c>
      <c r="G62" s="114">
        <v>6170</v>
      </c>
      <c r="H62" s="114">
        <v>6250</v>
      </c>
      <c r="I62" s="114">
        <v>6300</v>
      </c>
      <c r="J62" s="140">
        <v>6281</v>
      </c>
      <c r="K62" s="114">
        <v>-107</v>
      </c>
      <c r="L62" s="116">
        <v>-1.7035503900652762</v>
      </c>
    </row>
    <row r="63" spans="1:12" s="110" customFormat="1" ht="15" customHeight="1" x14ac:dyDescent="0.2">
      <c r="A63" s="120"/>
      <c r="B63" s="119"/>
      <c r="C63" s="258"/>
      <c r="D63" s="267" t="s">
        <v>198</v>
      </c>
      <c r="E63" s="113">
        <v>48.736637512147716</v>
      </c>
      <c r="F63" s="115">
        <v>3009</v>
      </c>
      <c r="G63" s="114">
        <v>2989</v>
      </c>
      <c r="H63" s="114">
        <v>3063</v>
      </c>
      <c r="I63" s="114">
        <v>3047</v>
      </c>
      <c r="J63" s="140">
        <v>3024</v>
      </c>
      <c r="K63" s="114">
        <v>-15</v>
      </c>
      <c r="L63" s="116">
        <v>-0.49603174603174605</v>
      </c>
    </row>
    <row r="64" spans="1:12" s="110" customFormat="1" ht="15" customHeight="1" x14ac:dyDescent="0.2">
      <c r="A64" s="120"/>
      <c r="B64" s="119"/>
      <c r="C64" s="258"/>
      <c r="D64" s="267" t="s">
        <v>199</v>
      </c>
      <c r="E64" s="113">
        <v>51.263362487852284</v>
      </c>
      <c r="F64" s="115">
        <v>3165</v>
      </c>
      <c r="G64" s="114">
        <v>3181</v>
      </c>
      <c r="H64" s="114">
        <v>3187</v>
      </c>
      <c r="I64" s="114">
        <v>3253</v>
      </c>
      <c r="J64" s="140">
        <v>3257</v>
      </c>
      <c r="K64" s="114">
        <v>-92</v>
      </c>
      <c r="L64" s="116">
        <v>-2.8246852932146145</v>
      </c>
    </row>
    <row r="65" spans="1:12" s="110" customFormat="1" ht="15" customHeight="1" x14ac:dyDescent="0.2">
      <c r="A65" s="120"/>
      <c r="B65" s="119" t="s">
        <v>201</v>
      </c>
      <c r="C65" s="258"/>
      <c r="E65" s="113">
        <v>9.7657072041527346</v>
      </c>
      <c r="F65" s="115">
        <v>8353</v>
      </c>
      <c r="G65" s="114">
        <v>8417</v>
      </c>
      <c r="H65" s="114">
        <v>8387</v>
      </c>
      <c r="I65" s="114">
        <v>8416</v>
      </c>
      <c r="J65" s="140">
        <v>8409</v>
      </c>
      <c r="K65" s="114">
        <v>-56</v>
      </c>
      <c r="L65" s="116">
        <v>-0.6659531454394102</v>
      </c>
    </row>
    <row r="66" spans="1:12" s="110" customFormat="1" ht="15" customHeight="1" x14ac:dyDescent="0.2">
      <c r="A66" s="120"/>
      <c r="B66" s="119"/>
      <c r="C66" s="258" t="s">
        <v>106</v>
      </c>
      <c r="E66" s="113">
        <v>42.571531186400094</v>
      </c>
      <c r="F66" s="115">
        <v>3556</v>
      </c>
      <c r="G66" s="114">
        <v>3592</v>
      </c>
      <c r="H66" s="114">
        <v>3583</v>
      </c>
      <c r="I66" s="114">
        <v>3574</v>
      </c>
      <c r="J66" s="140">
        <v>3578</v>
      </c>
      <c r="K66" s="114">
        <v>-22</v>
      </c>
      <c r="L66" s="116">
        <v>-0.61486864169927335</v>
      </c>
    </row>
    <row r="67" spans="1:12" s="110" customFormat="1" ht="15" customHeight="1" x14ac:dyDescent="0.2">
      <c r="A67" s="120"/>
      <c r="B67" s="119"/>
      <c r="C67" s="258" t="s">
        <v>107</v>
      </c>
      <c r="E67" s="113">
        <v>57.428468813599906</v>
      </c>
      <c r="F67" s="115">
        <v>4797</v>
      </c>
      <c r="G67" s="114">
        <v>4825</v>
      </c>
      <c r="H67" s="114">
        <v>4804</v>
      </c>
      <c r="I67" s="114">
        <v>4842</v>
      </c>
      <c r="J67" s="140">
        <v>4831</v>
      </c>
      <c r="K67" s="114">
        <v>-34</v>
      </c>
      <c r="L67" s="116">
        <v>-0.70378803560339476</v>
      </c>
    </row>
    <row r="68" spans="1:12" s="110" customFormat="1" ht="15" customHeight="1" x14ac:dyDescent="0.2">
      <c r="A68" s="120"/>
      <c r="B68" s="119"/>
      <c r="C68" s="258" t="s">
        <v>105</v>
      </c>
      <c r="D68" s="110" t="s">
        <v>202</v>
      </c>
      <c r="E68" s="113">
        <v>17.382976176224112</v>
      </c>
      <c r="F68" s="115">
        <v>1452</v>
      </c>
      <c r="G68" s="114">
        <v>1469</v>
      </c>
      <c r="H68" s="114">
        <v>1439</v>
      </c>
      <c r="I68" s="114">
        <v>1414</v>
      </c>
      <c r="J68" s="140">
        <v>1374</v>
      </c>
      <c r="K68" s="114">
        <v>78</v>
      </c>
      <c r="L68" s="116">
        <v>5.6768558951965069</v>
      </c>
    </row>
    <row r="69" spans="1:12" s="110" customFormat="1" ht="15" customHeight="1" x14ac:dyDescent="0.2">
      <c r="A69" s="120"/>
      <c r="B69" s="119"/>
      <c r="C69" s="258"/>
      <c r="D69" s="267" t="s">
        <v>198</v>
      </c>
      <c r="E69" s="113">
        <v>45.110192837465561</v>
      </c>
      <c r="F69" s="115">
        <v>655</v>
      </c>
      <c r="G69" s="114">
        <v>664</v>
      </c>
      <c r="H69" s="114">
        <v>651</v>
      </c>
      <c r="I69" s="114">
        <v>636</v>
      </c>
      <c r="J69" s="140">
        <v>623</v>
      </c>
      <c r="K69" s="114">
        <v>32</v>
      </c>
      <c r="L69" s="116">
        <v>5.1364365971107544</v>
      </c>
    </row>
    <row r="70" spans="1:12" s="110" customFormat="1" ht="15" customHeight="1" x14ac:dyDescent="0.2">
      <c r="A70" s="120"/>
      <c r="B70" s="119"/>
      <c r="C70" s="258"/>
      <c r="D70" s="267" t="s">
        <v>199</v>
      </c>
      <c r="E70" s="113">
        <v>54.889807162534439</v>
      </c>
      <c r="F70" s="115">
        <v>797</v>
      </c>
      <c r="G70" s="114">
        <v>805</v>
      </c>
      <c r="H70" s="114">
        <v>788</v>
      </c>
      <c r="I70" s="114">
        <v>778</v>
      </c>
      <c r="J70" s="140">
        <v>751</v>
      </c>
      <c r="K70" s="114">
        <v>46</v>
      </c>
      <c r="L70" s="116">
        <v>6.125166444740346</v>
      </c>
    </row>
    <row r="71" spans="1:12" s="110" customFormat="1" ht="15" customHeight="1" x14ac:dyDescent="0.2">
      <c r="A71" s="120"/>
      <c r="B71" s="119"/>
      <c r="C71" s="258"/>
      <c r="D71" s="110" t="s">
        <v>203</v>
      </c>
      <c r="E71" s="113">
        <v>76.834670178379028</v>
      </c>
      <c r="F71" s="115">
        <v>6418</v>
      </c>
      <c r="G71" s="114">
        <v>6460</v>
      </c>
      <c r="H71" s="114">
        <v>6464</v>
      </c>
      <c r="I71" s="114">
        <v>6520</v>
      </c>
      <c r="J71" s="140">
        <v>6557</v>
      </c>
      <c r="K71" s="114">
        <v>-139</v>
      </c>
      <c r="L71" s="116">
        <v>-2.1198718926338262</v>
      </c>
    </row>
    <row r="72" spans="1:12" s="110" customFormat="1" ht="15" customHeight="1" x14ac:dyDescent="0.2">
      <c r="A72" s="120"/>
      <c r="B72" s="119"/>
      <c r="C72" s="258"/>
      <c r="D72" s="267" t="s">
        <v>198</v>
      </c>
      <c r="E72" s="113">
        <v>41.74197569336242</v>
      </c>
      <c r="F72" s="115">
        <v>2679</v>
      </c>
      <c r="G72" s="114">
        <v>2705</v>
      </c>
      <c r="H72" s="114">
        <v>2711</v>
      </c>
      <c r="I72" s="114">
        <v>2719</v>
      </c>
      <c r="J72" s="140">
        <v>2733</v>
      </c>
      <c r="K72" s="114">
        <v>-54</v>
      </c>
      <c r="L72" s="116">
        <v>-1.9758507135016465</v>
      </c>
    </row>
    <row r="73" spans="1:12" s="110" customFormat="1" ht="15" customHeight="1" x14ac:dyDescent="0.2">
      <c r="A73" s="120"/>
      <c r="B73" s="119"/>
      <c r="C73" s="258"/>
      <c r="D73" s="267" t="s">
        <v>199</v>
      </c>
      <c r="E73" s="113">
        <v>58.25802430663758</v>
      </c>
      <c r="F73" s="115">
        <v>3739</v>
      </c>
      <c r="G73" s="114">
        <v>3755</v>
      </c>
      <c r="H73" s="114">
        <v>3753</v>
      </c>
      <c r="I73" s="114">
        <v>3801</v>
      </c>
      <c r="J73" s="140">
        <v>3824</v>
      </c>
      <c r="K73" s="114">
        <v>-85</v>
      </c>
      <c r="L73" s="116">
        <v>-2.2228033472803346</v>
      </c>
    </row>
    <row r="74" spans="1:12" s="110" customFormat="1" ht="15" customHeight="1" x14ac:dyDescent="0.2">
      <c r="A74" s="120"/>
      <c r="B74" s="119"/>
      <c r="C74" s="258"/>
      <c r="D74" s="110" t="s">
        <v>204</v>
      </c>
      <c r="E74" s="113">
        <v>5.7823536453968636</v>
      </c>
      <c r="F74" s="115">
        <v>483</v>
      </c>
      <c r="G74" s="114">
        <v>488</v>
      </c>
      <c r="H74" s="114">
        <v>484</v>
      </c>
      <c r="I74" s="114">
        <v>482</v>
      </c>
      <c r="J74" s="140">
        <v>478</v>
      </c>
      <c r="K74" s="114">
        <v>5</v>
      </c>
      <c r="L74" s="116">
        <v>1.0460251046025104</v>
      </c>
    </row>
    <row r="75" spans="1:12" s="110" customFormat="1" ht="15" customHeight="1" x14ac:dyDescent="0.2">
      <c r="A75" s="120"/>
      <c r="B75" s="119"/>
      <c r="C75" s="258"/>
      <c r="D75" s="267" t="s">
        <v>198</v>
      </c>
      <c r="E75" s="113">
        <v>45.962732919254655</v>
      </c>
      <c r="F75" s="115">
        <v>222</v>
      </c>
      <c r="G75" s="114">
        <v>223</v>
      </c>
      <c r="H75" s="114">
        <v>221</v>
      </c>
      <c r="I75" s="114">
        <v>219</v>
      </c>
      <c r="J75" s="140">
        <v>222</v>
      </c>
      <c r="K75" s="114">
        <v>0</v>
      </c>
      <c r="L75" s="116">
        <v>0</v>
      </c>
    </row>
    <row r="76" spans="1:12" s="110" customFormat="1" ht="15" customHeight="1" x14ac:dyDescent="0.2">
      <c r="A76" s="120"/>
      <c r="B76" s="119"/>
      <c r="C76" s="258"/>
      <c r="D76" s="267" t="s">
        <v>199</v>
      </c>
      <c r="E76" s="113">
        <v>54.037267080745345</v>
      </c>
      <c r="F76" s="115">
        <v>261</v>
      </c>
      <c r="G76" s="114">
        <v>265</v>
      </c>
      <c r="H76" s="114">
        <v>263</v>
      </c>
      <c r="I76" s="114">
        <v>263</v>
      </c>
      <c r="J76" s="140">
        <v>256</v>
      </c>
      <c r="K76" s="114">
        <v>5</v>
      </c>
      <c r="L76" s="116">
        <v>1.953125</v>
      </c>
    </row>
    <row r="77" spans="1:12" s="110" customFormat="1" ht="15" customHeight="1" x14ac:dyDescent="0.2">
      <c r="A77" s="534"/>
      <c r="B77" s="119" t="s">
        <v>205</v>
      </c>
      <c r="C77" s="268"/>
      <c r="D77" s="182"/>
      <c r="E77" s="113">
        <v>6.208057614515865</v>
      </c>
      <c r="F77" s="115">
        <v>5310</v>
      </c>
      <c r="G77" s="114">
        <v>5484</v>
      </c>
      <c r="H77" s="114">
        <v>5686</v>
      </c>
      <c r="I77" s="114">
        <v>5554</v>
      </c>
      <c r="J77" s="140">
        <v>5585</v>
      </c>
      <c r="K77" s="114">
        <v>-275</v>
      </c>
      <c r="L77" s="116">
        <v>-4.9239033124440468</v>
      </c>
    </row>
    <row r="78" spans="1:12" s="110" customFormat="1" ht="15" customHeight="1" x14ac:dyDescent="0.2">
      <c r="A78" s="120"/>
      <c r="B78" s="119"/>
      <c r="C78" s="268" t="s">
        <v>106</v>
      </c>
      <c r="D78" s="182"/>
      <c r="E78" s="113">
        <v>58.079096045197737</v>
      </c>
      <c r="F78" s="115">
        <v>3084</v>
      </c>
      <c r="G78" s="114">
        <v>3183</v>
      </c>
      <c r="H78" s="114">
        <v>3314</v>
      </c>
      <c r="I78" s="114">
        <v>3222</v>
      </c>
      <c r="J78" s="140">
        <v>3201</v>
      </c>
      <c r="K78" s="114">
        <v>-117</v>
      </c>
      <c r="L78" s="116">
        <v>-3.6551077788191191</v>
      </c>
    </row>
    <row r="79" spans="1:12" s="110" customFormat="1" ht="15" customHeight="1" x14ac:dyDescent="0.2">
      <c r="A79" s="123"/>
      <c r="B79" s="124"/>
      <c r="C79" s="260" t="s">
        <v>107</v>
      </c>
      <c r="D79" s="261"/>
      <c r="E79" s="125">
        <v>41.920903954802263</v>
      </c>
      <c r="F79" s="143">
        <v>2226</v>
      </c>
      <c r="G79" s="144">
        <v>2301</v>
      </c>
      <c r="H79" s="144">
        <v>2372</v>
      </c>
      <c r="I79" s="144">
        <v>2332</v>
      </c>
      <c r="J79" s="145">
        <v>2384</v>
      </c>
      <c r="K79" s="144">
        <v>-158</v>
      </c>
      <c r="L79" s="146">
        <v>-6.6275167785234901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85534</v>
      </c>
      <c r="E11" s="114">
        <v>86257</v>
      </c>
      <c r="F11" s="114">
        <v>87530</v>
      </c>
      <c r="G11" s="114">
        <v>86399</v>
      </c>
      <c r="H11" s="140">
        <v>86342</v>
      </c>
      <c r="I11" s="115">
        <v>-808</v>
      </c>
      <c r="J11" s="116">
        <v>-0.93581339325009849</v>
      </c>
    </row>
    <row r="12" spans="1:15" s="110" customFormat="1" ht="24.95" customHeight="1" x14ac:dyDescent="0.2">
      <c r="A12" s="193" t="s">
        <v>132</v>
      </c>
      <c r="B12" s="194" t="s">
        <v>133</v>
      </c>
      <c r="C12" s="113">
        <v>2.0202492576051627</v>
      </c>
      <c r="D12" s="115">
        <v>1728</v>
      </c>
      <c r="E12" s="114">
        <v>1696</v>
      </c>
      <c r="F12" s="114">
        <v>1858</v>
      </c>
      <c r="G12" s="114">
        <v>1826</v>
      </c>
      <c r="H12" s="140">
        <v>1765</v>
      </c>
      <c r="I12" s="115">
        <v>-37</v>
      </c>
      <c r="J12" s="116">
        <v>-2.0963172804532579</v>
      </c>
    </row>
    <row r="13" spans="1:15" s="110" customFormat="1" ht="24.95" customHeight="1" x14ac:dyDescent="0.2">
      <c r="A13" s="193" t="s">
        <v>134</v>
      </c>
      <c r="B13" s="199" t="s">
        <v>214</v>
      </c>
      <c r="C13" s="113">
        <v>1.825005261065775</v>
      </c>
      <c r="D13" s="115">
        <v>1561</v>
      </c>
      <c r="E13" s="114">
        <v>1547</v>
      </c>
      <c r="F13" s="114">
        <v>1584</v>
      </c>
      <c r="G13" s="114">
        <v>1548</v>
      </c>
      <c r="H13" s="140">
        <v>1549</v>
      </c>
      <c r="I13" s="115">
        <v>12</v>
      </c>
      <c r="J13" s="116">
        <v>0.77469335054874111</v>
      </c>
    </row>
    <row r="14" spans="1:15" s="287" customFormat="1" ht="24" customHeight="1" x14ac:dyDescent="0.2">
      <c r="A14" s="193" t="s">
        <v>215</v>
      </c>
      <c r="B14" s="199" t="s">
        <v>137</v>
      </c>
      <c r="C14" s="113">
        <v>26.290130240606075</v>
      </c>
      <c r="D14" s="115">
        <v>22487</v>
      </c>
      <c r="E14" s="114">
        <v>22692</v>
      </c>
      <c r="F14" s="114">
        <v>22922</v>
      </c>
      <c r="G14" s="114">
        <v>22736</v>
      </c>
      <c r="H14" s="140">
        <v>22875</v>
      </c>
      <c r="I14" s="115">
        <v>-388</v>
      </c>
      <c r="J14" s="116">
        <v>-1.6961748633879781</v>
      </c>
      <c r="K14" s="110"/>
      <c r="L14" s="110"/>
      <c r="M14" s="110"/>
      <c r="N14" s="110"/>
      <c r="O14" s="110"/>
    </row>
    <row r="15" spans="1:15" s="110" customFormat="1" ht="24.75" customHeight="1" x14ac:dyDescent="0.2">
      <c r="A15" s="193" t="s">
        <v>216</v>
      </c>
      <c r="B15" s="199" t="s">
        <v>217</v>
      </c>
      <c r="C15" s="113">
        <v>6.0794537844599805</v>
      </c>
      <c r="D15" s="115">
        <v>5200</v>
      </c>
      <c r="E15" s="114">
        <v>5234</v>
      </c>
      <c r="F15" s="114">
        <v>5238</v>
      </c>
      <c r="G15" s="114">
        <v>5099</v>
      </c>
      <c r="H15" s="140">
        <v>5101</v>
      </c>
      <c r="I15" s="115">
        <v>99</v>
      </c>
      <c r="J15" s="116">
        <v>1.940795922368163</v>
      </c>
    </row>
    <row r="16" spans="1:15" s="287" customFormat="1" ht="24.95" customHeight="1" x14ac:dyDescent="0.2">
      <c r="A16" s="193" t="s">
        <v>218</v>
      </c>
      <c r="B16" s="199" t="s">
        <v>141</v>
      </c>
      <c r="C16" s="113">
        <v>13.634344237379288</v>
      </c>
      <c r="D16" s="115">
        <v>11662</v>
      </c>
      <c r="E16" s="114">
        <v>11801</v>
      </c>
      <c r="F16" s="114">
        <v>11921</v>
      </c>
      <c r="G16" s="114">
        <v>11868</v>
      </c>
      <c r="H16" s="140">
        <v>11953</v>
      </c>
      <c r="I16" s="115">
        <v>-291</v>
      </c>
      <c r="J16" s="116">
        <v>-2.4345352631138626</v>
      </c>
      <c r="K16" s="110"/>
      <c r="L16" s="110"/>
      <c r="M16" s="110"/>
      <c r="N16" s="110"/>
      <c r="O16" s="110"/>
    </row>
    <row r="17" spans="1:15" s="110" customFormat="1" ht="24.95" customHeight="1" x14ac:dyDescent="0.2">
      <c r="A17" s="193" t="s">
        <v>219</v>
      </c>
      <c r="B17" s="199" t="s">
        <v>220</v>
      </c>
      <c r="C17" s="113">
        <v>6.5763322187668063</v>
      </c>
      <c r="D17" s="115">
        <v>5625</v>
      </c>
      <c r="E17" s="114">
        <v>5657</v>
      </c>
      <c r="F17" s="114">
        <v>5763</v>
      </c>
      <c r="G17" s="114">
        <v>5769</v>
      </c>
      <c r="H17" s="140">
        <v>5821</v>
      </c>
      <c r="I17" s="115">
        <v>-196</v>
      </c>
      <c r="J17" s="116">
        <v>-3.3671190517093281</v>
      </c>
    </row>
    <row r="18" spans="1:15" s="287" customFormat="1" ht="24.95" customHeight="1" x14ac:dyDescent="0.2">
      <c r="A18" s="201" t="s">
        <v>144</v>
      </c>
      <c r="B18" s="202" t="s">
        <v>145</v>
      </c>
      <c r="C18" s="113">
        <v>7.0556737671569199</v>
      </c>
      <c r="D18" s="115">
        <v>6035</v>
      </c>
      <c r="E18" s="114">
        <v>6031</v>
      </c>
      <c r="F18" s="114">
        <v>6225</v>
      </c>
      <c r="G18" s="114">
        <v>6114</v>
      </c>
      <c r="H18" s="140">
        <v>6050</v>
      </c>
      <c r="I18" s="115">
        <v>-15</v>
      </c>
      <c r="J18" s="116">
        <v>-0.24793388429752067</v>
      </c>
      <c r="K18" s="110"/>
      <c r="L18" s="110"/>
      <c r="M18" s="110"/>
      <c r="N18" s="110"/>
      <c r="O18" s="110"/>
    </row>
    <row r="19" spans="1:15" s="110" customFormat="1" ht="24.95" customHeight="1" x14ac:dyDescent="0.2">
      <c r="A19" s="193" t="s">
        <v>146</v>
      </c>
      <c r="B19" s="199" t="s">
        <v>147</v>
      </c>
      <c r="C19" s="113">
        <v>12.115649916992073</v>
      </c>
      <c r="D19" s="115">
        <v>10363</v>
      </c>
      <c r="E19" s="114">
        <v>10402</v>
      </c>
      <c r="F19" s="114">
        <v>10445</v>
      </c>
      <c r="G19" s="114">
        <v>10249</v>
      </c>
      <c r="H19" s="140">
        <v>10283</v>
      </c>
      <c r="I19" s="115">
        <v>80</v>
      </c>
      <c r="J19" s="116">
        <v>0.77798307886803464</v>
      </c>
    </row>
    <row r="20" spans="1:15" s="287" customFormat="1" ht="24.95" customHeight="1" x14ac:dyDescent="0.2">
      <c r="A20" s="193" t="s">
        <v>148</v>
      </c>
      <c r="B20" s="199" t="s">
        <v>149</v>
      </c>
      <c r="C20" s="113">
        <v>6.9855262234900737</v>
      </c>
      <c r="D20" s="115">
        <v>5975</v>
      </c>
      <c r="E20" s="114">
        <v>6037</v>
      </c>
      <c r="F20" s="114">
        <v>6150</v>
      </c>
      <c r="G20" s="114">
        <v>6036</v>
      </c>
      <c r="H20" s="140">
        <v>6136</v>
      </c>
      <c r="I20" s="115">
        <v>-161</v>
      </c>
      <c r="J20" s="116">
        <v>-2.6238591916558018</v>
      </c>
      <c r="K20" s="110"/>
      <c r="L20" s="110"/>
      <c r="M20" s="110"/>
      <c r="N20" s="110"/>
      <c r="O20" s="110"/>
    </row>
    <row r="21" spans="1:15" s="110" customFormat="1" ht="24.95" customHeight="1" x14ac:dyDescent="0.2">
      <c r="A21" s="201" t="s">
        <v>150</v>
      </c>
      <c r="B21" s="202" t="s">
        <v>151</v>
      </c>
      <c r="C21" s="113">
        <v>3.1332569504524517</v>
      </c>
      <c r="D21" s="115">
        <v>2680</v>
      </c>
      <c r="E21" s="114">
        <v>2762</v>
      </c>
      <c r="F21" s="114">
        <v>2758</v>
      </c>
      <c r="G21" s="114">
        <v>2708</v>
      </c>
      <c r="H21" s="140">
        <v>2655</v>
      </c>
      <c r="I21" s="115">
        <v>25</v>
      </c>
      <c r="J21" s="116">
        <v>0.94161958568738224</v>
      </c>
    </row>
    <row r="22" spans="1:15" s="110" customFormat="1" ht="24.95" customHeight="1" x14ac:dyDescent="0.2">
      <c r="A22" s="201" t="s">
        <v>152</v>
      </c>
      <c r="B22" s="199" t="s">
        <v>153</v>
      </c>
      <c r="C22" s="113">
        <v>0.62898964154605186</v>
      </c>
      <c r="D22" s="115">
        <v>538</v>
      </c>
      <c r="E22" s="114">
        <v>535</v>
      </c>
      <c r="F22" s="114">
        <v>529</v>
      </c>
      <c r="G22" s="114">
        <v>526</v>
      </c>
      <c r="H22" s="140">
        <v>543</v>
      </c>
      <c r="I22" s="115">
        <v>-5</v>
      </c>
      <c r="J22" s="116">
        <v>-0.92081031307550643</v>
      </c>
    </row>
    <row r="23" spans="1:15" s="110" customFormat="1" ht="24.95" customHeight="1" x14ac:dyDescent="0.2">
      <c r="A23" s="193" t="s">
        <v>154</v>
      </c>
      <c r="B23" s="199" t="s">
        <v>155</v>
      </c>
      <c r="C23" s="113">
        <v>1.1504197161362733</v>
      </c>
      <c r="D23" s="115">
        <v>984</v>
      </c>
      <c r="E23" s="114">
        <v>1010</v>
      </c>
      <c r="F23" s="114">
        <v>1014</v>
      </c>
      <c r="G23" s="114">
        <v>1001</v>
      </c>
      <c r="H23" s="140">
        <v>1013</v>
      </c>
      <c r="I23" s="115">
        <v>-29</v>
      </c>
      <c r="J23" s="116">
        <v>-2.8627838104639682</v>
      </c>
    </row>
    <row r="24" spans="1:15" s="110" customFormat="1" ht="24.95" customHeight="1" x14ac:dyDescent="0.2">
      <c r="A24" s="193" t="s">
        <v>156</v>
      </c>
      <c r="B24" s="199" t="s">
        <v>221</v>
      </c>
      <c r="C24" s="113">
        <v>3.320317066897374</v>
      </c>
      <c r="D24" s="115">
        <v>2840</v>
      </c>
      <c r="E24" s="114">
        <v>2887</v>
      </c>
      <c r="F24" s="114">
        <v>2892</v>
      </c>
      <c r="G24" s="114">
        <v>2822</v>
      </c>
      <c r="H24" s="140">
        <v>2822</v>
      </c>
      <c r="I24" s="115">
        <v>18</v>
      </c>
      <c r="J24" s="116">
        <v>0.63784549964564141</v>
      </c>
    </row>
    <row r="25" spans="1:15" s="110" customFormat="1" ht="24.95" customHeight="1" x14ac:dyDescent="0.2">
      <c r="A25" s="193" t="s">
        <v>222</v>
      </c>
      <c r="B25" s="204" t="s">
        <v>159</v>
      </c>
      <c r="C25" s="113">
        <v>3.4851637945144622</v>
      </c>
      <c r="D25" s="115">
        <v>2981</v>
      </c>
      <c r="E25" s="114">
        <v>3162</v>
      </c>
      <c r="F25" s="114">
        <v>3307</v>
      </c>
      <c r="G25" s="114">
        <v>3149</v>
      </c>
      <c r="H25" s="140">
        <v>3006</v>
      </c>
      <c r="I25" s="115">
        <v>-25</v>
      </c>
      <c r="J25" s="116">
        <v>-0.83166999334664005</v>
      </c>
    </row>
    <row r="26" spans="1:15" s="110" customFormat="1" ht="24.95" customHeight="1" x14ac:dyDescent="0.2">
      <c r="A26" s="201">
        <v>782.78300000000002</v>
      </c>
      <c r="B26" s="203" t="s">
        <v>160</v>
      </c>
      <c r="C26" s="113">
        <v>3.285243295063951</v>
      </c>
      <c r="D26" s="115">
        <v>2810</v>
      </c>
      <c r="E26" s="114">
        <v>2887</v>
      </c>
      <c r="F26" s="114">
        <v>3215</v>
      </c>
      <c r="G26" s="114">
        <v>3161</v>
      </c>
      <c r="H26" s="140">
        <v>3093</v>
      </c>
      <c r="I26" s="115">
        <v>-283</v>
      </c>
      <c r="J26" s="116">
        <v>-9.1496928548334946</v>
      </c>
    </row>
    <row r="27" spans="1:15" s="110" customFormat="1" ht="24.95" customHeight="1" x14ac:dyDescent="0.2">
      <c r="A27" s="193" t="s">
        <v>161</v>
      </c>
      <c r="B27" s="199" t="s">
        <v>223</v>
      </c>
      <c r="C27" s="113">
        <v>5.7661280894147353</v>
      </c>
      <c r="D27" s="115">
        <v>4932</v>
      </c>
      <c r="E27" s="114">
        <v>4899</v>
      </c>
      <c r="F27" s="114">
        <v>4926</v>
      </c>
      <c r="G27" s="114">
        <v>4935</v>
      </c>
      <c r="H27" s="140">
        <v>4896</v>
      </c>
      <c r="I27" s="115">
        <v>36</v>
      </c>
      <c r="J27" s="116">
        <v>0.73529411764705888</v>
      </c>
    </row>
    <row r="28" spans="1:15" s="110" customFormat="1" ht="24.95" customHeight="1" x14ac:dyDescent="0.2">
      <c r="A28" s="193" t="s">
        <v>163</v>
      </c>
      <c r="B28" s="199" t="s">
        <v>164</v>
      </c>
      <c r="C28" s="113">
        <v>3.3974793649309047</v>
      </c>
      <c r="D28" s="115">
        <v>2906</v>
      </c>
      <c r="E28" s="114">
        <v>2937</v>
      </c>
      <c r="F28" s="114">
        <v>2966</v>
      </c>
      <c r="G28" s="114">
        <v>2962</v>
      </c>
      <c r="H28" s="140">
        <v>2983</v>
      </c>
      <c r="I28" s="115">
        <v>-77</v>
      </c>
      <c r="J28" s="116">
        <v>-2.5812939993295339</v>
      </c>
    </row>
    <row r="29" spans="1:15" s="110" customFormat="1" ht="24.95" customHeight="1" x14ac:dyDescent="0.2">
      <c r="A29" s="193">
        <v>86</v>
      </c>
      <c r="B29" s="199" t="s">
        <v>165</v>
      </c>
      <c r="C29" s="113">
        <v>8.1336076881707857</v>
      </c>
      <c r="D29" s="115">
        <v>6957</v>
      </c>
      <c r="E29" s="114">
        <v>6975</v>
      </c>
      <c r="F29" s="114">
        <v>6945</v>
      </c>
      <c r="G29" s="114">
        <v>6811</v>
      </c>
      <c r="H29" s="140">
        <v>6889</v>
      </c>
      <c r="I29" s="115">
        <v>68</v>
      </c>
      <c r="J29" s="116">
        <v>0.98708085353462038</v>
      </c>
    </row>
    <row r="30" spans="1:15" s="110" customFormat="1" ht="24.95" customHeight="1" x14ac:dyDescent="0.2">
      <c r="A30" s="193">
        <v>87.88</v>
      </c>
      <c r="B30" s="204" t="s">
        <v>166</v>
      </c>
      <c r="C30" s="113">
        <v>8.0728131503261853</v>
      </c>
      <c r="D30" s="115">
        <v>6905</v>
      </c>
      <c r="E30" s="114">
        <v>6916</v>
      </c>
      <c r="F30" s="114">
        <v>6916</v>
      </c>
      <c r="G30" s="114">
        <v>6920</v>
      </c>
      <c r="H30" s="140">
        <v>6934</v>
      </c>
      <c r="I30" s="115">
        <v>-29</v>
      </c>
      <c r="J30" s="116">
        <v>-0.41822901644072685</v>
      </c>
    </row>
    <row r="31" spans="1:15" s="110" customFormat="1" ht="24.95" customHeight="1" x14ac:dyDescent="0.2">
      <c r="A31" s="193" t="s">
        <v>167</v>
      </c>
      <c r="B31" s="199" t="s">
        <v>168</v>
      </c>
      <c r="C31" s="113">
        <v>3.3343465756307435</v>
      </c>
      <c r="D31" s="115">
        <v>2852</v>
      </c>
      <c r="E31" s="114">
        <v>2882</v>
      </c>
      <c r="F31" s="114">
        <v>2878</v>
      </c>
      <c r="G31" s="114">
        <v>2895</v>
      </c>
      <c r="H31" s="140">
        <v>2850</v>
      </c>
      <c r="I31" s="115">
        <v>2</v>
      </c>
      <c r="J31" s="116">
        <v>7.0175438596491224E-2</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2.0202492576051627</v>
      </c>
      <c r="D34" s="115">
        <v>1728</v>
      </c>
      <c r="E34" s="114">
        <v>1696</v>
      </c>
      <c r="F34" s="114">
        <v>1858</v>
      </c>
      <c r="G34" s="114">
        <v>1826</v>
      </c>
      <c r="H34" s="140">
        <v>1765</v>
      </c>
      <c r="I34" s="115">
        <v>-37</v>
      </c>
      <c r="J34" s="116">
        <v>-2.0963172804532579</v>
      </c>
    </row>
    <row r="35" spans="1:10" s="110" customFormat="1" ht="24.95" customHeight="1" x14ac:dyDescent="0.2">
      <c r="A35" s="292" t="s">
        <v>171</v>
      </c>
      <c r="B35" s="293" t="s">
        <v>172</v>
      </c>
      <c r="C35" s="113">
        <v>35.170809268828769</v>
      </c>
      <c r="D35" s="115">
        <v>30083</v>
      </c>
      <c r="E35" s="114">
        <v>30270</v>
      </c>
      <c r="F35" s="114">
        <v>30731</v>
      </c>
      <c r="G35" s="114">
        <v>30398</v>
      </c>
      <c r="H35" s="140">
        <v>30474</v>
      </c>
      <c r="I35" s="115">
        <v>-391</v>
      </c>
      <c r="J35" s="116">
        <v>-1.2830609700072193</v>
      </c>
    </row>
    <row r="36" spans="1:10" s="110" customFormat="1" ht="24.95" customHeight="1" x14ac:dyDescent="0.2">
      <c r="A36" s="294" t="s">
        <v>173</v>
      </c>
      <c r="B36" s="295" t="s">
        <v>174</v>
      </c>
      <c r="C36" s="125">
        <v>62.808941473566065</v>
      </c>
      <c r="D36" s="143">
        <v>53723</v>
      </c>
      <c r="E36" s="144">
        <v>54291</v>
      </c>
      <c r="F36" s="144">
        <v>54941</v>
      </c>
      <c r="G36" s="144">
        <v>54175</v>
      </c>
      <c r="H36" s="145">
        <v>54103</v>
      </c>
      <c r="I36" s="143">
        <v>-380</v>
      </c>
      <c r="J36" s="146">
        <v>-0.70236400938949783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2020-09-28T06:55:02Z</dcterms:created>
  <dcterms:modified xsi:type="dcterms:W3CDTF">2020-09-28T10:32:15Z</dcterms:modified>
</cp:coreProperties>
</file>