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c r="G54" i="24"/>
  <c r="F54" i="24"/>
  <c r="E54" i="24"/>
  <c r="L53" i="24"/>
  <c r="H53" i="24" s="1"/>
  <c r="J53" i="24"/>
  <c r="G53" i="24"/>
  <c r="F53" i="24"/>
  <c r="E53" i="24"/>
  <c r="L52" i="24"/>
  <c r="H52" i="24" s="1"/>
  <c r="J52" i="24" s="1"/>
  <c r="G52" i="24"/>
  <c r="F52" i="24"/>
  <c r="E52" i="24"/>
  <c r="L51" i="24"/>
  <c r="H51" i="24" s="1"/>
  <c r="J51" i="24" s="1"/>
  <c r="G51" i="24"/>
  <c r="F51" i="24"/>
  <c r="E51" i="24"/>
  <c r="L44" i="24"/>
  <c r="I44" i="24"/>
  <c r="G44" i="24"/>
  <c r="D44" i="24"/>
  <c r="C44" i="24"/>
  <c r="M44" i="24" s="1"/>
  <c r="B44" i="24"/>
  <c r="K44" i="24" s="1"/>
  <c r="M43" i="24"/>
  <c r="K43" i="24"/>
  <c r="H43" i="24"/>
  <c r="F43" i="24"/>
  <c r="E43" i="24"/>
  <c r="C43" i="24"/>
  <c r="B43" i="24"/>
  <c r="D43" i="24" s="1"/>
  <c r="L42" i="24"/>
  <c r="I42" i="24"/>
  <c r="G42" i="24"/>
  <c r="D42" i="24"/>
  <c r="C42" i="24"/>
  <c r="M42" i="24" s="1"/>
  <c r="B42" i="24"/>
  <c r="K42" i="24" s="1"/>
  <c r="K41" i="24"/>
  <c r="H41" i="24"/>
  <c r="F41" i="24"/>
  <c r="E41" i="24"/>
  <c r="C41" i="24"/>
  <c r="M41" i="24" s="1"/>
  <c r="B41" i="24"/>
  <c r="D41" i="24" s="1"/>
  <c r="L40" i="24"/>
  <c r="I40" i="24"/>
  <c r="G40" i="24"/>
  <c r="D40" i="24"/>
  <c r="C40" i="24"/>
  <c r="M40" i="24" s="1"/>
  <c r="B40" i="24"/>
  <c r="K40" i="24" s="1"/>
  <c r="M36" i="24"/>
  <c r="L36" i="24"/>
  <c r="K36" i="24"/>
  <c r="J36" i="24"/>
  <c r="I36" i="24"/>
  <c r="H36" i="24"/>
  <c r="G36" i="24"/>
  <c r="F36" i="24"/>
  <c r="E36" i="24"/>
  <c r="D36" i="24"/>
  <c r="L57" i="15"/>
  <c r="K57" i="15"/>
  <c r="C45" i="24"/>
  <c r="C38" i="24"/>
  <c r="C37" i="24"/>
  <c r="C35" i="24"/>
  <c r="C34" i="24"/>
  <c r="C33" i="24"/>
  <c r="C32" i="24"/>
  <c r="C31" i="24"/>
  <c r="C30" i="24"/>
  <c r="M30" i="24" s="1"/>
  <c r="C29" i="24"/>
  <c r="C28" i="24"/>
  <c r="C27" i="24"/>
  <c r="C26" i="24"/>
  <c r="C25" i="24"/>
  <c r="C24" i="24"/>
  <c r="C23" i="24"/>
  <c r="C22" i="24"/>
  <c r="M22" i="24" s="1"/>
  <c r="C21" i="24"/>
  <c r="C20" i="24"/>
  <c r="C19" i="24"/>
  <c r="C18" i="24"/>
  <c r="C17" i="24"/>
  <c r="C16" i="24"/>
  <c r="C15" i="24"/>
  <c r="C9" i="24"/>
  <c r="C8" i="24"/>
  <c r="C7" i="24"/>
  <c r="B38" i="24"/>
  <c r="B37" i="24"/>
  <c r="B35" i="24"/>
  <c r="K35" i="24" s="1"/>
  <c r="B34" i="24"/>
  <c r="B33" i="24"/>
  <c r="B32" i="24"/>
  <c r="B31" i="24"/>
  <c r="B30" i="24"/>
  <c r="B29" i="24"/>
  <c r="B28" i="24"/>
  <c r="B27" i="24"/>
  <c r="B26" i="24"/>
  <c r="B25" i="24"/>
  <c r="B24" i="24"/>
  <c r="B23" i="24"/>
  <c r="B22" i="24"/>
  <c r="B21" i="24"/>
  <c r="B20" i="24"/>
  <c r="B19" i="24"/>
  <c r="B18" i="24"/>
  <c r="B17" i="24"/>
  <c r="B16" i="24"/>
  <c r="B15" i="24"/>
  <c r="B9" i="24"/>
  <c r="B8" i="24"/>
  <c r="B7" i="24"/>
  <c r="G22" i="24" l="1"/>
  <c r="G30" i="24"/>
  <c r="F19" i="24"/>
  <c r="D19" i="24"/>
  <c r="J19" i="24"/>
  <c r="H19" i="24"/>
  <c r="K19" i="24"/>
  <c r="G25" i="24"/>
  <c r="M25" i="24"/>
  <c r="E25" i="24"/>
  <c r="L25" i="24"/>
  <c r="I25" i="24"/>
  <c r="F27" i="24"/>
  <c r="D27" i="24"/>
  <c r="J27" i="24"/>
  <c r="H27" i="24"/>
  <c r="K27" i="24"/>
  <c r="G17" i="24"/>
  <c r="M17" i="24"/>
  <c r="E17" i="24"/>
  <c r="L17" i="24"/>
  <c r="I17" i="24"/>
  <c r="G33" i="24"/>
  <c r="M33" i="24"/>
  <c r="E33" i="24"/>
  <c r="L33" i="24"/>
  <c r="I33" i="24"/>
  <c r="K8" i="24"/>
  <c r="J8" i="24"/>
  <c r="H8" i="24"/>
  <c r="F8" i="24"/>
  <c r="D8" i="24"/>
  <c r="I32" i="24"/>
  <c r="L32" i="24"/>
  <c r="G32" i="24"/>
  <c r="E32" i="24"/>
  <c r="M32" i="24"/>
  <c r="B14" i="24"/>
  <c r="B6" i="24"/>
  <c r="F17" i="24"/>
  <c r="D17" i="24"/>
  <c r="J17" i="24"/>
  <c r="H17" i="24"/>
  <c r="K17" i="24"/>
  <c r="K20" i="24"/>
  <c r="J20" i="24"/>
  <c r="H20" i="24"/>
  <c r="F20" i="24"/>
  <c r="D20" i="24"/>
  <c r="K30" i="24"/>
  <c r="J30" i="24"/>
  <c r="H30" i="24"/>
  <c r="F30" i="24"/>
  <c r="D30" i="24"/>
  <c r="F33" i="24"/>
  <c r="D33" i="24"/>
  <c r="J33" i="24"/>
  <c r="H33" i="24"/>
  <c r="K33" i="24"/>
  <c r="H37" i="24"/>
  <c r="F37" i="24"/>
  <c r="D37" i="24"/>
  <c r="J37" i="24"/>
  <c r="K37" i="24"/>
  <c r="I45" i="24"/>
  <c r="G45" i="24"/>
  <c r="L45" i="24"/>
  <c r="E45" i="24"/>
  <c r="F15" i="24"/>
  <c r="D15" i="24"/>
  <c r="J15" i="24"/>
  <c r="H15" i="24"/>
  <c r="K15" i="24"/>
  <c r="F21" i="24"/>
  <c r="D21" i="24"/>
  <c r="J21" i="24"/>
  <c r="H21" i="24"/>
  <c r="K21" i="24"/>
  <c r="F31" i="24"/>
  <c r="D31" i="24"/>
  <c r="J31" i="24"/>
  <c r="H31" i="24"/>
  <c r="K31" i="24"/>
  <c r="D38" i="24"/>
  <c r="K38" i="24"/>
  <c r="J38" i="24"/>
  <c r="H38" i="24"/>
  <c r="F38" i="24"/>
  <c r="I37" i="24"/>
  <c r="G37" i="24"/>
  <c r="L37" i="24"/>
  <c r="M37" i="24"/>
  <c r="E37" i="24"/>
  <c r="F7" i="24"/>
  <c r="D7" i="24"/>
  <c r="J7" i="24"/>
  <c r="H7" i="24"/>
  <c r="K24" i="24"/>
  <c r="J24" i="24"/>
  <c r="H24" i="24"/>
  <c r="F24" i="24"/>
  <c r="D24" i="24"/>
  <c r="I26" i="24"/>
  <c r="L26" i="24"/>
  <c r="M26" i="24"/>
  <c r="G26" i="24"/>
  <c r="E26" i="24"/>
  <c r="K18" i="24"/>
  <c r="J18" i="24"/>
  <c r="H18" i="24"/>
  <c r="F18" i="24"/>
  <c r="D18" i="24"/>
  <c r="K34" i="24"/>
  <c r="J34" i="24"/>
  <c r="H34" i="24"/>
  <c r="F34" i="24"/>
  <c r="D34" i="24"/>
  <c r="G23" i="24"/>
  <c r="M23" i="24"/>
  <c r="E23" i="24"/>
  <c r="L23" i="24"/>
  <c r="I23" i="24"/>
  <c r="G27" i="24"/>
  <c r="M27" i="24"/>
  <c r="E27" i="24"/>
  <c r="L27" i="24"/>
  <c r="I27" i="24"/>
  <c r="K7" i="24"/>
  <c r="K58" i="24"/>
  <c r="I58" i="24"/>
  <c r="J58" i="24"/>
  <c r="K74" i="24"/>
  <c r="I74" i="24"/>
  <c r="J74" i="24"/>
  <c r="K22" i="24"/>
  <c r="J22" i="24"/>
  <c r="H22" i="24"/>
  <c r="F22" i="24"/>
  <c r="D22" i="24"/>
  <c r="F25" i="24"/>
  <c r="D25" i="24"/>
  <c r="J25" i="24"/>
  <c r="H25" i="24"/>
  <c r="K25" i="24"/>
  <c r="K28" i="24"/>
  <c r="J28" i="24"/>
  <c r="H28" i="24"/>
  <c r="F28" i="24"/>
  <c r="D28" i="24"/>
  <c r="B45" i="24"/>
  <c r="B39" i="24"/>
  <c r="G29" i="24"/>
  <c r="M29" i="24"/>
  <c r="E29" i="24"/>
  <c r="L29" i="24"/>
  <c r="I29" i="24"/>
  <c r="K16" i="24"/>
  <c r="J16" i="24"/>
  <c r="H16" i="24"/>
  <c r="F16" i="24"/>
  <c r="D16" i="24"/>
  <c r="K32" i="24"/>
  <c r="J32" i="24"/>
  <c r="H32" i="24"/>
  <c r="F32" i="24"/>
  <c r="D32" i="24"/>
  <c r="G9" i="24"/>
  <c r="M9" i="24"/>
  <c r="E9" i="24"/>
  <c r="L9" i="24"/>
  <c r="I9" i="24"/>
  <c r="I18" i="24"/>
  <c r="L18" i="24"/>
  <c r="M18" i="24"/>
  <c r="G18" i="24"/>
  <c r="E18" i="24"/>
  <c r="G21" i="24"/>
  <c r="M21" i="24"/>
  <c r="E21" i="24"/>
  <c r="L21" i="24"/>
  <c r="I21" i="24"/>
  <c r="I24" i="24"/>
  <c r="L24" i="24"/>
  <c r="G24" i="24"/>
  <c r="E24" i="24"/>
  <c r="M24" i="24"/>
  <c r="I34" i="24"/>
  <c r="L34" i="24"/>
  <c r="M34" i="24"/>
  <c r="G34" i="24"/>
  <c r="E34" i="24"/>
  <c r="M38" i="24"/>
  <c r="E38" i="24"/>
  <c r="L38" i="24"/>
  <c r="G38" i="24"/>
  <c r="I16" i="24"/>
  <c r="L16" i="24"/>
  <c r="G16" i="24"/>
  <c r="E16" i="24"/>
  <c r="M16" i="24"/>
  <c r="F23" i="24"/>
  <c r="D23" i="24"/>
  <c r="J23" i="24"/>
  <c r="H23" i="24"/>
  <c r="K23" i="24"/>
  <c r="F29" i="24"/>
  <c r="D29" i="24"/>
  <c r="J29" i="24"/>
  <c r="H29" i="24"/>
  <c r="K29" i="24"/>
  <c r="F35" i="24"/>
  <c r="D35" i="24"/>
  <c r="J35" i="24"/>
  <c r="H35" i="24"/>
  <c r="G7" i="24"/>
  <c r="M7" i="24"/>
  <c r="E7" i="24"/>
  <c r="L7" i="24"/>
  <c r="I7" i="24"/>
  <c r="I8" i="24"/>
  <c r="L8" i="24"/>
  <c r="M8" i="24"/>
  <c r="G8" i="24"/>
  <c r="E8" i="24"/>
  <c r="F9" i="24"/>
  <c r="D9" i="24"/>
  <c r="J9" i="24"/>
  <c r="H9" i="24"/>
  <c r="K9" i="24"/>
  <c r="K26" i="24"/>
  <c r="J26" i="24"/>
  <c r="H26" i="24"/>
  <c r="F26" i="24"/>
  <c r="D26" i="24"/>
  <c r="G15" i="24"/>
  <c r="M15" i="24"/>
  <c r="E15" i="24"/>
  <c r="L15" i="24"/>
  <c r="I15" i="24"/>
  <c r="G19" i="24"/>
  <c r="M19" i="24"/>
  <c r="E19" i="24"/>
  <c r="L19" i="24"/>
  <c r="I19" i="24"/>
  <c r="G31" i="24"/>
  <c r="M31" i="24"/>
  <c r="E31" i="24"/>
  <c r="L31" i="24"/>
  <c r="I31" i="24"/>
  <c r="G35" i="24"/>
  <c r="M35" i="24"/>
  <c r="E35" i="24"/>
  <c r="L35" i="24"/>
  <c r="I35" i="24"/>
  <c r="I38" i="24"/>
  <c r="M45" i="24"/>
  <c r="K66" i="24"/>
  <c r="I66" i="24"/>
  <c r="J66" i="24"/>
  <c r="J77" i="24"/>
  <c r="I20" i="24"/>
  <c r="L20" i="24"/>
  <c r="I28" i="24"/>
  <c r="L28" i="24"/>
  <c r="E22" i="24"/>
  <c r="E30" i="24"/>
  <c r="K53" i="24"/>
  <c r="I53" i="24"/>
  <c r="K61" i="24"/>
  <c r="I61" i="24"/>
  <c r="K69" i="24"/>
  <c r="I69" i="24"/>
  <c r="E20" i="24"/>
  <c r="E28" i="24"/>
  <c r="C39" i="24"/>
  <c r="I43" i="24"/>
  <c r="G43" i="24"/>
  <c r="L43" i="24"/>
  <c r="K55" i="24"/>
  <c r="I55" i="24"/>
  <c r="K63" i="24"/>
  <c r="I63" i="24"/>
  <c r="K71" i="24"/>
  <c r="I71" i="24"/>
  <c r="G20" i="24"/>
  <c r="G28" i="24"/>
  <c r="K52" i="24"/>
  <c r="I52" i="24"/>
  <c r="K60" i="24"/>
  <c r="I60" i="24"/>
  <c r="K68" i="24"/>
  <c r="I68" i="24"/>
  <c r="M20" i="24"/>
  <c r="M28" i="24"/>
  <c r="K57" i="24"/>
  <c r="I57" i="24"/>
  <c r="K65" i="24"/>
  <c r="I65" i="24"/>
  <c r="K73" i="24"/>
  <c r="I73" i="24"/>
  <c r="I41" i="24"/>
  <c r="G41" i="24"/>
  <c r="L41" i="24"/>
  <c r="K54" i="24"/>
  <c r="I54" i="24"/>
  <c r="K62" i="24"/>
  <c r="I62" i="24"/>
  <c r="K70" i="24"/>
  <c r="I70" i="24"/>
  <c r="C14" i="24"/>
  <c r="C6" i="24"/>
  <c r="I22" i="24"/>
  <c r="L22" i="24"/>
  <c r="I30" i="24"/>
  <c r="L30" i="24"/>
  <c r="K51" i="24"/>
  <c r="I51" i="24"/>
  <c r="K59" i="24"/>
  <c r="I59" i="24"/>
  <c r="K67" i="24"/>
  <c r="I67" i="24"/>
  <c r="K75" i="24"/>
  <c r="I75" i="24"/>
  <c r="K56" i="24"/>
  <c r="I56" i="24"/>
  <c r="K64" i="24"/>
  <c r="I64" i="24"/>
  <c r="K72" i="24"/>
  <c r="I72" i="24"/>
  <c r="F40" i="24"/>
  <c r="J41" i="24"/>
  <c r="F42" i="24"/>
  <c r="J43" i="24"/>
  <c r="F44" i="24"/>
  <c r="H40" i="24"/>
  <c r="H42" i="24"/>
  <c r="H44" i="24"/>
  <c r="J40" i="24"/>
  <c r="J42" i="24"/>
  <c r="J44" i="24"/>
  <c r="E40" i="24"/>
  <c r="E42" i="24"/>
  <c r="E44" i="24"/>
  <c r="K77" i="24" l="1"/>
  <c r="I6" i="24"/>
  <c r="L6" i="24"/>
  <c r="M6" i="24"/>
  <c r="G6" i="24"/>
  <c r="E6" i="24"/>
  <c r="H39" i="24"/>
  <c r="F39" i="24"/>
  <c r="D39" i="24"/>
  <c r="J39" i="24"/>
  <c r="K39" i="24"/>
  <c r="K6" i="24"/>
  <c r="J6" i="24"/>
  <c r="H6" i="24"/>
  <c r="F6" i="24"/>
  <c r="D6" i="24"/>
  <c r="H45" i="24"/>
  <c r="F45" i="24"/>
  <c r="D45" i="24"/>
  <c r="J45" i="24"/>
  <c r="K45" i="24"/>
  <c r="K14" i="24"/>
  <c r="J14" i="24"/>
  <c r="H14" i="24"/>
  <c r="F14" i="24"/>
  <c r="D14" i="24"/>
  <c r="I14" i="24"/>
  <c r="L14" i="24"/>
  <c r="M14" i="24"/>
  <c r="E14" i="24"/>
  <c r="G14" i="24"/>
  <c r="J79" i="24"/>
  <c r="I77" i="24"/>
  <c r="I39" i="24"/>
  <c r="G39" i="24"/>
  <c r="L39" i="24"/>
  <c r="M39" i="24"/>
  <c r="E39" i="24"/>
  <c r="I78" i="24" l="1"/>
  <c r="I79" i="24"/>
  <c r="J78" i="24"/>
  <c r="K79" i="24"/>
  <c r="K78" i="24"/>
  <c r="I83" i="24" l="1"/>
  <c r="I82" i="24"/>
  <c r="I81" i="24"/>
</calcChain>
</file>

<file path=xl/sharedStrings.xml><?xml version="1.0" encoding="utf-8"?>
<sst xmlns="http://schemas.openxmlformats.org/spreadsheetml/2006/main" count="1870" uniqueCount="521">
  <si>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</si>
  <si>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</si>
  <si>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</si>
  <si>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</si>
  <si>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</si>
  <si>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</si>
  <si>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</si>
  <si>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</si>
  <si>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</si>
  <si>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</si>
  <si>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</si>
  <si>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</si>
  <si>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</si>
  <si>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Ansbach, Stadt (09561)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</si>
  <si>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</si>
  <si>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</si>
  <si>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</si>
  <si>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</si>
  <si>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</si>
  <si>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</si>
  <si>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</si>
  <si>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</si>
  <si>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</si>
  <si>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</si>
  <si>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</si>
  <si>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</si>
  <si>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</si>
  <si>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</si>
  <si>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</si>
  <si>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</si>
  <si>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</si>
  <si>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</si>
  <si>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</si>
  <si>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</si>
  <si>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</si>
  <si>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</si>
  <si>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</si>
  <si>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</si>
  <si>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</si>
  <si>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</si>
  <si>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</si>
  <si>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</si>
  <si>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</si>
  <si>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</si>
  <si>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</si>
  <si>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</si>
  <si>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</si>
  <si>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</si>
  <si>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</si>
  <si>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</si>
  <si>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</si>
  <si>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</si>
  <si>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</si>
  <si>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</si>
  <si>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</si>
  <si>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</si>
  <si>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</si>
  <si>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</si>
  <si>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</si>
  <si>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</si>
  <si>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</si>
  <si>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</si>
  <si>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</si>
  <si>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</si>
  <si>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</si>
  <si>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</si>
  <si>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</si>
  <si>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</si>
  <si>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</si>
  <si>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</si>
  <si>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</si>
  <si>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</si>
  <si>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</si>
  <si>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</si>
  <si>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</si>
  <si>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</si>
  <si>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</si>
  <si>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</si>
  <si>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</si>
  <si>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</si>
  <si>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</si>
  <si>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</si>
  <si>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</si>
  <si>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</si>
  <si>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</si>
  <si>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</si>
  <si>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</si>
  <si>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</si>
  <si>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</si>
  <si>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</si>
  <si>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</si>
  <si>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</si>
  <si>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Ansbach, Stadt (09561);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</si>
  <si>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</si>
  <si>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</si>
  <si>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</si>
  <si>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</si>
  <si>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</si>
  <si>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</si>
  <si>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</si>
  <si>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</si>
  <si>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</si>
  <si>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</si>
  <si>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</si>
  <si>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</si>
  <si>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</si>
  <si>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</si>
  <si>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</si>
  <si>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</si>
  <si>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</si>
  <si>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</si>
  <si>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</si>
  <si>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</si>
  <si>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</si>
  <si>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</si>
  <si>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</si>
  <si>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</si>
  <si>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</si>
  <si>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</si>
  <si>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</si>
  <si>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</si>
  <si>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</si>
  <si>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</si>
  <si>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</si>
  <si>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</si>
  <si>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</si>
  <si>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</si>
  <si>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</si>
  <si>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</si>
  <si>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</si>
  <si>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</si>
  <si>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</si>
  <si>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</si>
  <si>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</si>
  <si>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</si>
  <si>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</si>
  <si>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</si>
  <si>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</si>
  <si>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</si>
  <si>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</si>
  <si>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</si>
  <si>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</si>
  <si>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</si>
  <si>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</si>
  <si>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</si>
  <si>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</si>
  <si>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</si>
  <si>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</si>
  <si>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</si>
  <si>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</si>
  <si>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</si>
  <si>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</si>
  <si>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</si>
  <si>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</si>
  <si>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</si>
  <si>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</si>
  <si>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</si>
  <si>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</si>
  <si>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</si>
  <si>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</si>
  <si>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</si>
  <si>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</si>
  <si>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</si>
  <si>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</si>
  <si>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</si>
  <si>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</si>
  <si>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</si>
  <si>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</si>
  <si>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</si>
  <si>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</si>
  <si>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</si>
  <si>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</si>
  <si>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</si>
  <si>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</si>
  <si>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</si>
  <si>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</si>
  <si>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</si>
  <si>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</si>
  <si>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</si>
  <si>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</si>
  <si>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</si>
  <si>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</si>
  <si>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</si>
  <si>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Ansbach, Stadt (09561)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</si>
  <si>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</si>
  <si>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</si>
  <si>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</si>
  <si>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</si>
  <si>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</si>
  <si>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</si>
  <si>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</si>
  <si>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</si>
  <si>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</si>
  <si>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</si>
  <si>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</si>
  <si>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</si>
  <si>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</si>
  <si>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</si>
  <si>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</si>
  <si>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</si>
  <si>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</si>
  <si>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</si>
  <si>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</si>
  <si>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</si>
  <si>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</si>
  <si>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</si>
  <si>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</si>
  <si>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</si>
  <si>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</si>
  <si>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</si>
  <si>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</si>
  <si>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</si>
  <si>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</si>
  <si>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</si>
  <si>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</si>
  <si>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</si>
  <si>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</si>
  <si>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</si>
  <si>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</si>
  <si>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</si>
  <si>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</si>
  <si>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</si>
  <si>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</si>
  <si>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</si>
  <si>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</si>
  <si>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</si>
  <si>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</si>
  <si>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</si>
  <si>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</si>
  <si>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</si>
  <si>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</si>
  <si>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</si>
  <si>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</si>
  <si>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</si>
  <si>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</si>
  <si>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</si>
  <si>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</si>
  <si>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</si>
  <si>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</si>
  <si>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</si>
  <si>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</si>
  <si>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</si>
  <si>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</si>
  <si>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</si>
  <si>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</si>
  <si>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</si>
  <si>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</si>
  <si>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</si>
  <si>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</si>
  <si>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</si>
  <si>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</si>
  <si>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</si>
  <si>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</si>
  <si>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</si>
  <si>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</si>
  <si>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</si>
  <si>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</si>
  <si>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</si>
  <si>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</si>
  <si>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</si>
  <si>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</si>
  <si>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</si>
  <si>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</si>
  <si>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</si>
  <si>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</si>
  <si>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</si>
  <si>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</si>
  <si>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</si>
  <si>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</si>
  <si>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</si>
  <si>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</si>
  <si>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</si>
  <si>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</si>
  <si>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</si>
  <si>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</si>
  <si>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</si>
  <si>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</si>
  <si>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</si>
  <si>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</si>
  <si>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</si>
  <si>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</si>
  <si>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</si>
  <si>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</si>
  <si>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</si>
  <si>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</si>
  <si>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</si>
  <si>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</si>
  <si>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</si>
  <si>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</si>
  <si>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</si>
  <si>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</si>
  <si>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</si>
  <si>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</si>
  <si>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</si>
  <si>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</si>
  <si>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</si>
  <si>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</si>
  <si>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</si>
  <si>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</si>
  <si>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</si>
  <si>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</si>
  <si>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</si>
  <si>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</si>
  <si>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</si>
  <si>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</si>
  <si>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</si>
  <si>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</si>
  <si>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</si>
  <si>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</si>
  <si>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</si>
  <si>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</si>
  <si>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</si>
  <si>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</si>
  <si>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</si>
  <si>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</si>
  <si>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</si>
  <si>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</si>
  <si>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</si>
  <si>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</si>
  <si>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</si>
  <si>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</si>
  <si>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</si>
  <si>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</si>
  <si>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</si>
  <si>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</si>
  <si>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</si>
  <si>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</si>
  <si>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</si>
  <si>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</si>
  <si>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</si>
  <si>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</si>
  <si>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</si>
  <si>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</si>
  <si>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</si>
  <si>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</si>
  <si>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</si>
  <si>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</si>
  <si>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</si>
  <si>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</si>
  <si>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</si>
  <si>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</si>
  <si>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</si>
  <si>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</si>
  <si>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</si>
  <si>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</si>
  <si>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</si>
  <si>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</si>
  <si>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</si>
  <si>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</si>
  <si>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</si>
  <si>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</si>
  <si>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</si>
  <si>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</si>
  <si>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</si>
  <si>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</si>
  <si>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</si>
  <si>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</si>
  <si>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</si>
  <si>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</si>
  <si>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</si>
  <si>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</si>
  <si>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</si>
  <si>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</si>
  <si>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</si>
  <si>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</si>
  <si>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</si>
  <si>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</si>
  <si>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</si>
  <si>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</si>
  <si>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</si>
  <si>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</si>
  <si>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</si>
  <si>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</si>
  <si>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Ansbach, Stadt (09561);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</si>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</sst>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{A82CB2F0-A037-4945-A5B9-EFE66C36642A}</c15:txfldGUID>
                      <c15:f>Daten_Diagramme!$D$6</c15:f>
                      <c15:dlblFieldTableCache>
                        <c:ptCount val="1"/>
                        <c:pt idx="0">
                          <c:v>0.3</c:v>
                        </c:pt>
                      </c15:dlblFieldTableCache>
                    </c15:dlblFTEntry>
                  </c15:dlblFieldTable>
                  <c15:showDataLabelsRange val="0"/>
                </c:ext>
                <c:ext xmlns:c16="http://schemas.microsoft.com/office/drawing/2014/chart" uri="{C3380CC4-5D6E-409C-BE32-E72D297353CC}">
                  <c16:uniqueId val="{00000000-71B3-4102-A386-F11195EB7679}"/>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{55088535-F9B7-4944-A675-83BAAAEF5D63}</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71B3-4102-A386-F11195EB767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{3BD7E829-DA25-48AB-965B-0053A78DC34D}</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1B3-4102-A386-F11195EB767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{FE493D59-1BF1-4EC1-89A2-1A572442AE86}</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1B3-4102-A386-F11195EB767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0.32906631951978016</c:v>
                </c:pt>
                <c:pt idx="1">
                  <c:v>1.0013227114154917</c:v>
                </c:pt>
                <c:pt idx="2">
                  <c:v>1.1186464311118853</c:v>
                </c:pt>
                <c:pt idx="3">
                  <c:v>1.0875687030768</c:v>
                </c:pt>
              </c:numCache>
            </c:numRef>
          </c:val>
          <c:extLst>
            <c:ext xmlns:c16="http://schemas.microsoft.com/office/drawing/2014/chart" uri="{C3380CC4-5D6E-409C-BE32-E72D297353CC}">
              <c16:uniqueId val="{00000004-71B3-4102-A386-F11195EB767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{7A9413EC-242C-4509-9848-0FD57F7DDC0D}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1B3-4102-A386-F11195EB767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{3D0AFBF4-CEE1-44E7-A207-B781C9F667F1}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1B3-4102-A386-F11195EB767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{B1200F5A-967C-4924-ACA8-F04CBCC1E93E}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1B3-4102-A386-F11195EB767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{D6235878-90B5-4B2A-9128-3BFC278FB687}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1B3-4102-A386-F11195EB767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1B3-4102-A386-F11195EB767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1B3-4102-A386-F11195EB767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{A96EC553-9E71-41D1-9B0F-3E3E6D8263F4}</c15:txfldGUID>
                      <c15:f>Daten_Diagramme!$E$6</c15:f>
                      <c15:dlblFieldTableCache>
                        <c:ptCount val="1"/>
                        <c:pt idx="0">
                          <c:v>-1.1</c:v>
                        </c:pt>
                      </c15:dlblFieldTableCache>
                    </c15:dlblFTEntry>
                  </c15:dlblFieldTable>
                  <c15:showDataLabelsRange val="0"/>
                </c:ext>
                <c:ext xmlns:c16="http://schemas.microsoft.com/office/drawing/2014/chart" uri="{C3380CC4-5D6E-409C-BE32-E72D297353CC}">
                  <c16:uniqueId val="{00000000-F5A5-4390-8969-7E7F2CEE5053}"/>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{5A021DD9-145D-49D4-BA3A-7E7EE213D0D2}</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F5A5-4390-8969-7E7F2CEE5053}"/>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{19317E6E-9016-47AE-A38E-A21D44730FD8}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F5A5-4390-8969-7E7F2CEE5053}"/>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{0B1FB1EB-F394-4EBF-824E-608B58B6E83C}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5A5-4390-8969-7E7F2CEE505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-1.0530137981118373</c:v>
                </c:pt>
                <c:pt idx="1">
                  <c:v>-1.8915068707011207</c:v>
                </c:pt>
                <c:pt idx="2">
                  <c:v>-2.7637010795899166</c:v>
                </c:pt>
                <c:pt idx="3">
                  <c:v>-2.8655893304673015</c:v>
                </c:pt>
              </c:numCache>
            </c:numRef>
          </c:val>
          <c:extLst>
            <c:ext xmlns:c16="http://schemas.microsoft.com/office/drawing/2014/chart" uri="{C3380CC4-5D6E-409C-BE32-E72D297353CC}">
              <c16:uniqueId val="{00000004-F5A5-4390-8969-7E7F2CEE5053}"/>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{6C5B5A21-9DAB-4FF3-88E2-DD15431C2E28}</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5A5-4390-8969-7E7F2CEE5053}"/>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{A940FE74-8AD2-4E25-9D52-5ACC3FB995D0}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5A5-4390-8969-7E7F2CEE5053}"/>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{EC153B20-9AA6-4747-BB21-FE813EF5E022}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5A5-4390-8969-7E7F2CEE5053}"/>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{8D7A076D-A747-4FC2-8811-7764DFCCDF42}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5A5-4390-8969-7E7F2CEE505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5A5-4390-8969-7E7F2CEE5053}"/>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5A5-4390-8969-7E7F2CEE5053}"/>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{68AF359F-4B8C-4830-8372-8AAC5CB0D89C}</c15:txfldGUID>
                      <c15:f>Daten_Diagramme!$D$14</c15:f>
                      <c15:dlblFieldTableCache>
                        <c:ptCount val="1"/>
                        <c:pt idx="0">
                          <c:v>0.3</c:v>
                        </c:pt>
                      </c15:dlblFieldTableCache>
                    </c15:dlblFTEntry>
                  </c15:dlblFieldTable>
                  <c15:showDataLabelsRange val="0"/>
                </c:ext>
                <c:ext xmlns:c16="http://schemas.microsoft.com/office/drawing/2014/chart" uri="{C3380CC4-5D6E-409C-BE32-E72D297353CC}">
                  <c16:uniqueId val="{00000000-D7C7-4E24-BC82-6A32C9005988}"/>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{136A6681-56DF-41A1-A5A9-A2EE129EE47C}</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D7C7-4E24-BC82-6A32C9005988}"/>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{3FA28421-31F4-4D5E-A7B8-A59A46E021EB}</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D7C7-4E24-BC82-6A32C9005988}"/>
                </c:ext>
              </c:extLst>
            </c:dLbl>
            <c:dLbl>
              <c:idx val="3"/>
              <c:tx>
                <c:strRef>
                  <c:f>Daten_Diagramme!$D$17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{B72F6066-6C6E-47B6-80D8-15204FF44EFC}</c15:txfldGUID>
                      <c15:f>Daten_Diagramme!$D$17</c15:f>
                      <c15:dlblFieldTableCache>
                        <c:ptCount val="1"/>
                        <c:pt idx="0">
                          <c:v>-2.7</c:v>
                        </c:pt>
                      </c15:dlblFieldTableCache>
                    </c15:dlblFTEntry>
                  </c15:dlblFieldTable>
                  <c15:showDataLabelsRange val="0"/>
                </c:ext>
                <c:ext xmlns:c16="http://schemas.microsoft.com/office/drawing/2014/chart" uri="{C3380CC4-5D6E-409C-BE32-E72D297353CC}">
                  <c16:uniqueId val="{00000003-D7C7-4E24-BC82-6A32C9005988}"/>
                </c:ext>
              </c:extLst>
            </c:dLbl>
            <c:dLbl>
              <c:idx val="4"/>
              <c:tx>
                <c:strRef>
                  <c:f>Daten_Diagramme!$D$18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{587D8A1D-EFE5-4344-9D36-1CE137174E0D}</c15:txfldGUID>
                      <c15:f>Daten_Diagramme!$D$18</c15:f>
                      <c15:dlblFieldTableCache>
                        <c:ptCount val="1"/>
                        <c:pt idx="0">
                          <c:v>2.4</c:v>
                        </c:pt>
                      </c15:dlblFieldTableCache>
                    </c15:dlblFTEntry>
                  </c15:dlblFieldTable>
                  <c15:showDataLabelsRange val="0"/>
                </c:ext>
                <c:ext xmlns:c16="http://schemas.microsoft.com/office/drawing/2014/chart" uri="{C3380CC4-5D6E-409C-BE32-E72D297353CC}">
                  <c16:uniqueId val="{00000004-D7C7-4E24-BC82-6A32C9005988}"/>
                </c:ext>
              </c:extLst>
            </c:dLbl>
            <c:dLbl>
              <c:idx val="5"/>
              <c:tx>
                <c:strRef>
                  <c:f>Daten_Diagramme!$D$19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{AAEE9FB9-7C5F-4F90-A46C-597F4C6FF344}</c15:txfldGUID>
                      <c15:f>Daten_Diagramme!$D$19</c15:f>
                      <c15:dlblFieldTableCache>
                        <c:ptCount val="1"/>
                        <c:pt idx="0">
                          <c:v>-0.9</c:v>
                        </c:pt>
                      </c15:dlblFieldTableCache>
                    </c15:dlblFTEntry>
                  </c15:dlblFieldTable>
                  <c15:showDataLabelsRange val="0"/>
                </c:ext>
                <c:ext xmlns:c16="http://schemas.microsoft.com/office/drawing/2014/chart" uri="{C3380CC4-5D6E-409C-BE32-E72D297353CC}">
                  <c16:uniqueId val="{00000005-D7C7-4E24-BC82-6A32C9005988}"/>
                </c:ext>
              </c:extLst>
            </c:dLbl>
            <c:dLbl>
              <c:idx val="6"/>
              <c:tx>
                <c:strRef>
                  <c:f>Daten_Diagramme!$D$20</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{3691FF43-A492-4C84-8455-DF3F8AB9D891}</c15:txfldGUID>
                      <c15:f>Daten_Diagramme!$D$20</c15:f>
                      <c15:dlblFieldTableCache>
                        <c:ptCount val="1"/>
                        <c:pt idx="0">
                          <c:v>-8.1</c:v>
                        </c:pt>
                      </c15:dlblFieldTableCache>
                    </c15:dlblFTEntry>
                  </c15:dlblFieldTable>
                  <c15:showDataLabelsRange val="0"/>
                </c:ext>
                <c:ext xmlns:c16="http://schemas.microsoft.com/office/drawing/2014/chart" uri="{C3380CC4-5D6E-409C-BE32-E72D297353CC}">
                  <c16:uniqueId val="{00000006-D7C7-4E24-BC82-6A32C9005988}"/>
                </c:ext>
              </c:extLst>
            </c:dLbl>
            <c:dLbl>
              <c:idx val="7"/>
              <c:tx>
                <c:strRef>
                  <c:f>Daten_Diagramme!$D$21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{CB1D6307-E154-485E-947F-443B61A0B21F}</c15:txfldGUID>
                      <c15:f>Daten_Diagramme!$D$21</c15:f>
                      <c15:dlblFieldTableCache>
                        <c:ptCount val="1"/>
                        <c:pt idx="0">
                          <c:v>*</c:v>
                        </c:pt>
                      </c15:dlblFieldTableCache>
                    </c15:dlblFTEntry>
                  </c15:dlblFieldTable>
                  <c15:showDataLabelsRange val="0"/>
                </c:ext>
                <c:ext xmlns:c16="http://schemas.microsoft.com/office/drawing/2014/chart" uri="{C3380CC4-5D6E-409C-BE32-E72D297353CC}">
                  <c16:uniqueId val="{00000007-D7C7-4E24-BC82-6A32C9005988}"/>
                </c:ext>
              </c:extLst>
            </c:dLbl>
            <c:dLbl>
              <c:idx val="8"/>
              <c:tx>
                <c:strRef>
                  <c:f>Daten_Diagramme!$D$22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{E0722C00-4A3F-427C-8777-6002A4245252}</c15:txfldGUID>
                      <c15:f>Daten_Diagramme!$D$22</c15:f>
                      <c15:dlblFieldTableCache>
                        <c:ptCount val="1"/>
                        <c:pt idx="0">
                          <c:v>-0.6</c:v>
                        </c:pt>
                      </c15:dlblFieldTableCache>
                    </c15:dlblFTEntry>
                  </c15:dlblFieldTable>
                  <c15:showDataLabelsRange val="0"/>
                </c:ext>
                <c:ext xmlns:c16="http://schemas.microsoft.com/office/drawing/2014/chart" uri="{C3380CC4-5D6E-409C-BE32-E72D297353CC}">
                  <c16:uniqueId val="{00000008-D7C7-4E24-BC82-6A32C9005988}"/>
                </c:ext>
              </c:extLst>
            </c:dLbl>
            <c:dLbl>
              <c:idx val="9"/>
              <c:tx>
                <c:strRef>
                  <c:f>Daten_Diagramme!$D$23</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{0B2661AC-313F-4E82-A5F9-0EBD7E3BED96}</c15:txfldGUID>
                      <c15:f>Daten_Diagramme!$D$23</c15:f>
                      <c15:dlblFieldTableCache>
                        <c:ptCount val="1"/>
                        <c:pt idx="0">
                          <c:v>12.1</c:v>
                        </c:pt>
                      </c15:dlblFieldTableCache>
                    </c15:dlblFTEntry>
                  </c15:dlblFieldTable>
                  <c15:showDataLabelsRange val="0"/>
                </c:ext>
                <c:ext xmlns:c16="http://schemas.microsoft.com/office/drawing/2014/chart" uri="{C3380CC4-5D6E-409C-BE32-E72D297353CC}">
                  <c16:uniqueId val="{00000009-D7C7-4E24-BC82-6A32C9005988}"/>
                </c:ext>
              </c:extLst>
            </c:dLbl>
            <c:dLbl>
              <c:idx val="10"/>
              <c:tx>
                <c:strRef>
                  <c:f>Daten_Diagramme!$D$24</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{14DFB676-2718-4E96-B5D7-B8D85D8BB607}</c15:txfldGUID>
                      <c15:f>Daten_Diagramme!$D$24</c15:f>
                      <c15:dlblFieldTableCache>
                        <c:ptCount val="1"/>
                        <c:pt idx="0">
                          <c:v>10.1</c:v>
                        </c:pt>
                      </c15:dlblFieldTableCache>
                    </c15:dlblFTEntry>
                  </c15:dlblFieldTable>
                  <c15:showDataLabelsRange val="0"/>
                </c:ext>
                <c:ext xmlns:c16="http://schemas.microsoft.com/office/drawing/2014/chart" uri="{C3380CC4-5D6E-409C-BE32-E72D297353CC}">
                  <c16:uniqueId val="{0000000A-D7C7-4E24-BC82-6A32C9005988}"/>
                </c:ext>
              </c:extLst>
            </c:dLbl>
            <c:dLbl>
              <c:idx val="11"/>
              <c:tx>
                <c:strRef>
                  <c:f>Daten_Diagramme!$D$25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{87C884E5-89A3-42D0-8FB2-BE4C8DA12BEC}</c15:txfldGUID>
                      <c15:f>Daten_Diagramme!$D$25</c15:f>
                      <c15:dlblFieldTableCache>
                        <c:ptCount val="1"/>
                        <c:pt idx="0">
                          <c:v>4.1</c:v>
                        </c:pt>
                      </c15:dlblFieldTableCache>
                    </c15:dlblFTEntry>
                  </c15:dlblFieldTable>
                  <c15:showDataLabelsRange val="0"/>
                </c:ext>
                <c:ext xmlns:c16="http://schemas.microsoft.com/office/drawing/2014/chart" uri="{C3380CC4-5D6E-409C-BE32-E72D297353CC}">
                  <c16:uniqueId val="{0000000B-D7C7-4E24-BC82-6A32C9005988}"/>
                </c:ext>
              </c:extLst>
            </c:dLbl>
            <c:dLbl>
              <c:idx val="12"/>
              <c:tx>
                <c:strRef>
                  <c:f>Daten_Diagramme!$D$26</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{620A3D54-2440-490B-A5D5-C8F27EAAD314}</c15:txfldGUID>
                      <c15:f>Daten_Diagramme!$D$26</c15:f>
                      <c15:dlblFieldTableCache>
                        <c:ptCount val="1"/>
                        <c:pt idx="0">
                          <c:v>4.5</c:v>
                        </c:pt>
                      </c15:dlblFieldTableCache>
                    </c15:dlblFTEntry>
                  </c15:dlblFieldTable>
                  <c15:showDataLabelsRange val="0"/>
                </c:ext>
                <c:ext xmlns:c16="http://schemas.microsoft.com/office/drawing/2014/chart" uri="{C3380CC4-5D6E-409C-BE32-E72D297353CC}">
                  <c16:uniqueId val="{0000000C-D7C7-4E24-BC82-6A32C9005988}"/>
                </c:ext>
              </c:extLst>
            </c:dLbl>
            <c:dLbl>
              <c:idx val="13"/>
              <c:tx>
                <c:strRef>
                  <c:f>Daten_Diagramme!$D$27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{CADDC3F1-1C0C-4619-8A56-58AB91BBB212}</c15:txfldGUID>
                      <c15:f>Daten_Diagramme!$D$27</c15:f>
                      <c15:dlblFieldTableCache>
                        <c:ptCount val="1"/>
                        <c:pt idx="0">
                          <c:v>-4.3</c:v>
                        </c:pt>
                      </c15:dlblFieldTableCache>
                    </c15:dlblFTEntry>
                  </c15:dlblFieldTable>
                  <c15:showDataLabelsRange val="0"/>
                </c:ext>
                <c:ext xmlns:c16="http://schemas.microsoft.com/office/drawing/2014/chart" uri="{C3380CC4-5D6E-409C-BE32-E72D297353CC}">
                  <c16:uniqueId val="{0000000D-D7C7-4E24-BC82-6A32C9005988}"/>
                </c:ext>
              </c:extLst>
            </c:dLbl>
            <c:dLbl>
              <c:idx val="14"/>
              <c:tx>
                <c:strRef>
                  <c:f>Daten_Diagramme!$D$28</c:f>
                  <c:strCache>
                    <c:ptCount val="1"/>
                    <c:pt idx="0">
                      <c:v>16.2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{FF059314-AF9C-4118-BCEE-62C43E19CDC4}</c15:txfldGUID>
                      <c15:f>Daten_Diagramme!$D$28</c15:f>
                      <c15:dlblFieldTableCache>
                        <c:ptCount val="1"/>
                        <c:pt idx="0">
                          <c:v>16.2</c:v>
                        </c:pt>
                      </c15:dlblFieldTableCache>
                    </c15:dlblFTEntry>
                  </c15:dlblFieldTable>
                  <c15:showDataLabelsRange val="0"/>
                </c:ext>
                <c:ext xmlns:c16="http://schemas.microsoft.com/office/drawing/2014/chart" uri="{C3380CC4-5D6E-409C-BE32-E72D297353CC}">
                  <c16:uniqueId val="{0000000E-D7C7-4E24-BC82-6A32C9005988}"/>
                </c:ext>
              </c:extLst>
            </c:dLbl>
            <c:dLbl>
              <c:idx val="15"/>
              <c:tx>
                <c:strRef>
                  <c:f>Daten_Diagramme!$D$29</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{FC2C3710-7F78-41C2-B9F7-F41861E59C0B}</c15:txfldGUID>
                      <c15:f>Daten_Diagramme!$D$29</c15:f>
                      <c15:dlblFieldTableCache>
                        <c:ptCount val="1"/>
                        <c:pt idx="0">
                          <c:v>-9.1</c:v>
                        </c:pt>
                      </c15:dlblFieldTableCache>
                    </c15:dlblFTEntry>
                  </c15:dlblFieldTable>
                  <c15:showDataLabelsRange val="0"/>
                </c:ext>
                <c:ext xmlns:c16="http://schemas.microsoft.com/office/drawing/2014/chart" uri="{C3380CC4-5D6E-409C-BE32-E72D297353CC}">
                  <c16:uniqueId val="{0000000F-D7C7-4E24-BC82-6A32C9005988}"/>
                </c:ext>
              </c:extLst>
            </c:dLbl>
            <c:dLbl>
              <c:idx val="16"/>
              <c:tx>
                <c:strRef>
                  <c:f>Daten_Diagramme!$D$30</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{52868B16-0673-4F7B-B430-D128597E30CC}</c15:txfldGUID>
                      <c15:f>Daten_Diagramme!$D$30</c15:f>
                      <c15:dlblFieldTableCache>
                        <c:ptCount val="1"/>
                        <c:pt idx="0">
                          <c:v>4.0</c:v>
                        </c:pt>
                      </c15:dlblFieldTableCache>
                    </c15:dlblFTEntry>
                  </c15:dlblFieldTable>
                  <c15:showDataLabelsRange val="0"/>
                </c:ext>
                <c:ext xmlns:c16="http://schemas.microsoft.com/office/drawing/2014/chart" uri="{C3380CC4-5D6E-409C-BE32-E72D297353CC}">
                  <c16:uniqueId val="{00000010-D7C7-4E24-BC82-6A32C9005988}"/>
                </c:ext>
              </c:extLst>
            </c:dLbl>
            <c:dLbl>
              <c:idx val="17"/>
              <c:tx>
                <c:strRef>
                  <c:f>Daten_Diagramme!$D$31</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{3A763DD1-4C6E-4E22-BE2A-BB9B9344A47E}</c15:txfldGUID>
                      <c15:f>Daten_Diagramme!$D$31</c15:f>
                      <c15:dlblFieldTableCache>
                        <c:ptCount val="1"/>
                        <c:pt idx="0">
                          <c:v>5.6</c:v>
                        </c:pt>
                      </c15:dlblFieldTableCache>
                    </c15:dlblFTEntry>
                  </c15:dlblFieldTable>
                  <c15:showDataLabelsRange val="0"/>
                </c:ext>
                <c:ext xmlns:c16="http://schemas.microsoft.com/office/drawing/2014/chart" uri="{C3380CC4-5D6E-409C-BE32-E72D297353CC}">
                  <c16:uniqueId val="{00000011-D7C7-4E24-BC82-6A32C9005988}"/>
                </c:ext>
              </c:extLst>
            </c:dLbl>
            <c:dLbl>
              <c:idx val="18"/>
              <c:tx>
                <c:strRef>
                  <c:f>Daten_Diagramme!$D$32</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{309EF021-C801-435E-AA34-67913017DF13}</c15:txfldGUID>
                      <c15:f>Daten_Diagramme!$D$32</c15:f>
                      <c15:dlblFieldTableCache>
                        <c:ptCount val="1"/>
                        <c:pt idx="0">
                          <c:v>0.0</c:v>
                        </c:pt>
                      </c15:dlblFieldTableCache>
                    </c15:dlblFTEntry>
                  </c15:dlblFieldTable>
                  <c15:showDataLabelsRange val="0"/>
                </c:ext>
                <c:ext xmlns:c16="http://schemas.microsoft.com/office/drawing/2014/chart" uri="{C3380CC4-5D6E-409C-BE32-E72D297353CC}">
                  <c16:uniqueId val="{00000012-D7C7-4E24-BC82-6A32C9005988}"/>
                </c:ext>
              </c:extLst>
            </c:dLbl>
            <c:dLbl>
              <c:idx val="19"/>
              <c:tx>
                <c:strRef>
                  <c:f>Daten_Diagramme!$D$33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{DC0CDC91-1E5D-4407-865D-C9C17C6ACA75}</c15:txfldGUID>
                      <c15:f>Daten_Diagramme!$D$33</c15:f>
                      <c15:dlblFieldTableCache>
                        <c:ptCount val="1"/>
                        <c:pt idx="0">
                          <c:v>0.3</c:v>
                        </c:pt>
                      </c15:dlblFieldTableCache>
                    </c15:dlblFTEntry>
                  </c15:dlblFieldTable>
                  <c15:showDataLabelsRange val="0"/>
                </c:ext>
                <c:ext xmlns:c16="http://schemas.microsoft.com/office/drawing/2014/chart" uri="{C3380CC4-5D6E-409C-BE32-E72D297353CC}">
                  <c16:uniqueId val="{00000013-D7C7-4E24-BC82-6A32C9005988}"/>
                </c:ext>
              </c:extLst>
            </c:dLbl>
            <c:dLbl>
              <c:idx val="20"/>
              <c:tx>
                <c:strRef>
                  <c:f>Daten_Diagramme!$D$34</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{434AC3AA-CCDF-4E81-B3CB-23AFBBB10367}</c15:txfldGUID>
                      <c15:f>Daten_Diagramme!$D$34</c15:f>
                      <c15:dlblFieldTableCache>
                        <c:ptCount val="1"/>
                        <c:pt idx="0">
                          <c:v>9.0</c:v>
                        </c:pt>
                      </c15:dlblFieldTableCache>
                    </c15:dlblFTEntry>
                  </c15:dlblFieldTable>
                  <c15:showDataLabelsRange val="0"/>
                </c:ext>
                <c:ext xmlns:c16="http://schemas.microsoft.com/office/drawing/2014/chart" uri="{C3380CC4-5D6E-409C-BE32-E72D297353CC}">
                  <c16:uniqueId val="{00000014-D7C7-4E24-BC82-6A32C9005988}"/>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{D5EDDD0C-7D83-450F-866D-1ABB72DFAC16}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D7C7-4E24-BC82-6A32C900598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{6BBE82DB-1D7C-4EDD-B464-E69ED125C47B}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7C7-4E24-BC82-6A32C9005988}"/>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{D5B5CE14-BC28-4788-B9A9-6206A51B4F02}</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D7C7-4E24-BC82-6A32C9005988}"/>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{AB87179E-4C80-4DFA-B424-E8B81CE7BAA7}</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D7C7-4E24-BC82-6A32C9005988}"/>
                </c:ext>
              </c:extLst>
            </c:dLbl>
            <c:dLbl>
              <c:idx val="25"/>
              <c:tx>
                <c:strRef>
                  <c:f>Daten_Diagramme!$D$39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{FDE6693C-8D9E-4A20-A4F9-689A6E1ECB06}</c15:txfldGUID>
                      <c15:f>Daten_Diagramme!$D$39</c15:f>
                      <c15:dlblFieldTableCache>
                        <c:ptCount val="1"/>
                        <c:pt idx="0">
                          <c:v>1.3</c:v>
                        </c:pt>
                      </c15:dlblFieldTableCache>
                    </c15:dlblFTEntry>
                  </c15:dlblFieldTable>
                  <c15:showDataLabelsRange val="0"/>
                </c:ext>
                <c:ext xmlns:c16="http://schemas.microsoft.com/office/drawing/2014/chart" uri="{C3380CC4-5D6E-409C-BE32-E72D297353CC}">
                  <c16:uniqueId val="{00000019-D7C7-4E24-BC82-6A32C900598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{98E4EBDF-47E1-4E8A-B830-6D02458DA087}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7C7-4E24-BC82-6A32C900598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{31A2ED2C-67AC-4978-A767-57A29554EC2C}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7C7-4E24-BC82-6A32C900598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{549339D1-239A-41E9-96B4-6F907F34CE25}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7C7-4E24-BC82-6A32C900598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{EAE48A96-71CF-497A-8953-5DFB20C6965A}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7C7-4E24-BC82-6A32C900598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{BA916817-AC1A-490B-9654-A0784AE7D1F6}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7C7-4E24-BC82-6A32C9005988}"/>
                </c:ext>
              </c:extLst>
            </c:dLbl>
            <c:dLbl>
              <c:idx val="31"/>
              <c:tx>
                <c:strRef>
                  <c:f>Daten_Diagramme!$D$45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{F1263DAB-908C-43A0-939C-EACCEA9953E4}</c15:txfldGUID>
                      <c15:f>Daten_Diagramme!$D$45</c15:f>
                      <c15:dlblFieldTableCache>
                        <c:ptCount val="1"/>
                        <c:pt idx="0">
                          <c:v>1.3</c:v>
                        </c:pt>
                      </c15:dlblFieldTableCache>
                    </c15:dlblFTEntry>
                  </c15:dlblFieldTable>
                  <c15:showDataLabelsRange val="0"/>
                </c:ext>
                <c:ext xmlns:c16="http://schemas.microsoft.com/office/drawing/2014/chart" uri="{C3380CC4-5D6E-409C-BE32-E72D297353CC}">
                  <c16:uniqueId val="{0000001F-D7C7-4E24-BC82-6A32C900598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0.32906631951978016</c:v>
                </c:pt>
                <c:pt idx="1">
                  <c:v>0</c:v>
                </c:pt>
                <c:pt idx="2">
                  <c:v>0</c:v>
                </c:pt>
                <c:pt idx="3">
                  <c:v>-2.6776364996260282</c:v>
                </c:pt>
                <c:pt idx="4">
                  <c:v>2.4330900243309004</c:v>
                </c:pt>
                <c:pt idx="5">
                  <c:v>-0.91336116910229648</c:v>
                </c:pt>
                <c:pt idx="6">
                  <c:v>-8.0748399803052688</c:v>
                </c:pt>
                <c:pt idx="7">
                  <c:v>0</c:v>
                </c:pt>
                <c:pt idx="8">
                  <c:v>-0.56014937316617763</c:v>
                </c:pt>
                <c:pt idx="9">
                  <c:v>12.146422628951747</c:v>
                </c:pt>
                <c:pt idx="10">
                  <c:v>10.112359550561798</c:v>
                </c:pt>
                <c:pt idx="11">
                  <c:v>4.117647058823529</c:v>
                </c:pt>
                <c:pt idx="12">
                  <c:v>4.4604316546762588</c:v>
                </c:pt>
                <c:pt idx="13">
                  <c:v>-4.3478260869565215</c:v>
                </c:pt>
                <c:pt idx="14">
                  <c:v>16.172506738544474</c:v>
                </c:pt>
                <c:pt idx="15">
                  <c:v>-9.1283459162663014</c:v>
                </c:pt>
                <c:pt idx="16">
                  <c:v>3.9883268482490273</c:v>
                </c:pt>
                <c:pt idx="17">
                  <c:v>5.5827619980411365</c:v>
                </c:pt>
                <c:pt idx="18">
                  <c:v>-2.4254183846713559E-2</c:v>
                </c:pt>
                <c:pt idx="19">
                  <c:v>0.26652452025586354</c:v>
                </c:pt>
                <c:pt idx="20">
                  <c:v>8.9743589743589745</c:v>
                </c:pt>
                <c:pt idx="21">
                  <c:v>0</c:v>
                </c:pt>
                <c:pt idx="23">
                  <c:v>0</c:v>
                </c:pt>
                <c:pt idx="24">
                  <c:v>0</c:v>
                </c:pt>
                <c:pt idx="25">
                  <c:v>1.3266421544271092</c:v>
                </c:pt>
              </c:numCache>
            </c:numRef>
          </c:val>
          <c:extLst>
            <c:ext xmlns:c16="http://schemas.microsoft.com/office/drawing/2014/chart" uri="{C3380CC4-5D6E-409C-BE32-E72D297353CC}">
              <c16:uniqueId val="{00000020-D7C7-4E24-BC82-6A32C900598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{12D41CA2-21DC-4728-9C1A-A342AE94C561}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7C7-4E24-BC82-6A32C900598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{C1EF3FA0-F467-45AA-A95D-EA7D6D886B44}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7C7-4E24-BC82-6A32C900598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{EA736734-9CE9-42DE-AD7B-3DE4E94CF89C}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7C7-4E24-BC82-6A32C900598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{196193BC-23AD-4718-B4C4-C2AFFEF0FA83}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7C7-4E24-BC82-6A32C900598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{B565A998-0B8A-4F52-8C02-DDCF82BF1113}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7C7-4E24-BC82-6A32C900598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{58C1F0AC-EC7E-43EB-994C-322D09DC0CC2}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7C7-4E24-BC82-6A32C900598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{16B7850A-2E0B-4FA9-9B47-01AB888A102B}</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7C7-4E24-BC82-6A32C900598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{A0743787-CC54-4447-A023-50F20497211E}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7C7-4E24-BC82-6A32C900598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{556AE9F9-02E6-41D6-9ECD-9E3A695A4AE6}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7C7-4E24-BC82-6A32C900598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{DBE067CF-9744-47D0-AFD1-3D56E66A1F2A}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7C7-4E24-BC82-6A32C900598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{84033490-1F8B-48D9-B830-DF20979576A5}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7C7-4E24-BC82-6A32C900598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{4F5E820D-8F6D-4A15-85CE-FB9786F192EE}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7C7-4E24-BC82-6A32C900598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{110777AA-7BA5-4E55-A17E-2A6EA3E5D196}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7C7-4E24-BC82-6A32C900598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{436E0FE8-F0A7-4846-9DF6-11E5FAFE0956}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7C7-4E24-BC82-6A32C900598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{03DFCEA4-1232-4F81-935B-C7B43D07952C}</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7C7-4E24-BC82-6A32C900598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{47221361-28B6-406F-8A05-A925B09BF642}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7C7-4E24-BC82-6A32C900598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{2C5B7CC2-2744-46FC-9974-20C213763F33}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7C7-4E24-BC82-6A32C900598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{4C8E20BE-C73A-42CC-8E87-F6CBE3EAB35E}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7C7-4E24-BC82-6A32C900598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{F1DE8EB0-9C71-4AE5-AD2E-49AD854216BB}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7C7-4E24-BC82-6A32C900598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{6DF8C2F4-8909-4E83-8164-50F7783DC712}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7C7-4E24-BC82-6A32C900598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{C0880AF9-D10F-46D1-9160-14245A35325E}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7C7-4E24-BC82-6A32C900598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{B79F8051-778A-4B41-8397-6197E456420B}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7C7-4E24-BC82-6A32C900598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{49FAB771-B918-4736-A5B8-675F1817D262}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7C7-4E24-BC82-6A32C900598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{0C1DCD26-00D6-47E2-8DED-9AA60F910F59}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7C7-4E24-BC82-6A32C900598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{D09232A8-BCC5-4D01-BDB8-ECB16F506C99}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7C7-4E24-BC82-6A32C900598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{FB9B93CB-8F97-4DEB-BB93-3F3434ABE20A}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7C7-4E24-BC82-6A32C900598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{011F3A39-658C-40C9-8C3B-697C4D4306B3}</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7C7-4E24-BC82-6A32C900598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{ADE55A1D-12CE-4138-AE11-CBD51FF7D374}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7C7-4E24-BC82-6A32C900598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{255114B0-B9A6-4607-B547-1FF206060B1B}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7C7-4E24-BC82-6A32C900598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{D9B2B980-6733-477A-8258-D7694062CFD1}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7C7-4E24-BC82-6A32C900598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{29D4FA5D-1945-41A4-9E00-A2690167A117}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7C7-4E24-BC82-6A32C900598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{23870E90-CAFB-48AE-9042-5F8B5C7B76AF}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7C7-4E24-BC82-6A32C900598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-0.75</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D7C7-4E24-BC82-6A32C900598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45</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77</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D7C7-4E24-BC82-6A32C900598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{B2B8BB50-838A-42CB-B9B5-13F94CFE1805}</c15:txfldGUID>
                      <c15:f>Daten_Diagramme!$E$14</c15:f>
                      <c15:dlblFieldTableCache>
                        <c:ptCount val="1"/>
                        <c:pt idx="0">
                          <c:v>-1.1</c:v>
                        </c:pt>
                      </c15:dlblFieldTableCache>
                    </c15:dlblFTEntry>
                  </c15:dlblFieldTable>
                  <c15:showDataLabelsRange val="0"/>
                </c:ext>
                <c:ext xmlns:c16="http://schemas.microsoft.com/office/drawing/2014/chart" uri="{C3380CC4-5D6E-409C-BE32-E72D297353CC}">
                  <c16:uniqueId val="{00000000-B90E-4305-8A50-E55A1E0516E2}"/>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{C750FEB5-B6E3-46E8-B089-DCF6E5A9CE32}</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B90E-4305-8A50-E55A1E0516E2}"/>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{04A531DB-C42C-4F6D-B6E4-243BCB62CB6C}</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B90E-4305-8A50-E55A1E0516E2}"/>
                </c:ext>
              </c:extLst>
            </c:dLbl>
            <c:dLbl>
              <c:idx val="3"/>
              <c:tx>
                <c:strRef>
                  <c:f>Daten_Diagramme!$E$17</c:f>
                  <c:strCache>
                    <c:ptCount val="1"/>
                    <c:pt idx="0">
                      <c:v>16.2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{9C69397D-696D-4AB2-9076-0B1D440CE8E1}</c15:txfldGUID>
                      <c15:f>Daten_Diagramme!$E$17</c15:f>
                      <c15:dlblFieldTableCache>
                        <c:ptCount val="1"/>
                        <c:pt idx="0">
                          <c:v>16.2</c:v>
                        </c:pt>
                      </c15:dlblFieldTableCache>
                    </c15:dlblFTEntry>
                  </c15:dlblFieldTable>
                  <c15:showDataLabelsRange val="0"/>
                </c:ext>
                <c:ext xmlns:c16="http://schemas.microsoft.com/office/drawing/2014/chart" uri="{C3380CC4-5D6E-409C-BE32-E72D297353CC}">
                  <c16:uniqueId val="{00000003-B90E-4305-8A50-E55A1E0516E2}"/>
                </c:ext>
              </c:extLst>
            </c:dLbl>
            <c:dLbl>
              <c:idx val="4"/>
              <c:tx>
                <c:strRef>
                  <c:f>Daten_Diagramme!$E$18</c:f>
                  <c:strCache>
                    <c:ptCount val="1"/>
                    <c:pt idx="0">
                      <c:v>36.7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{D733D012-82CB-43C5-8472-9539C99B4188}</c15:txfldGUID>
                      <c15:f>Daten_Diagramme!$E$18</c15:f>
                      <c15:dlblFieldTableCache>
                        <c:ptCount val="1"/>
                        <c:pt idx="0">
                          <c:v>36.7</c:v>
                        </c:pt>
                      </c15:dlblFieldTableCache>
                    </c15:dlblFTEntry>
                  </c15:dlblFieldTable>
                  <c15:showDataLabelsRange val="0"/>
                </c:ext>
                <c:ext xmlns:c16="http://schemas.microsoft.com/office/drawing/2014/chart" uri="{C3380CC4-5D6E-409C-BE32-E72D297353CC}">
                  <c16:uniqueId val="{00000004-B90E-4305-8A50-E55A1E0516E2}"/>
                </c:ext>
              </c:extLst>
            </c:dLbl>
            <c:dLbl>
              <c:idx val="5"/>
              <c:tx>
                <c:strRef>
                  <c:f>Daten_Diagramme!$E$19</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{91255A0C-448E-4A9D-AC4C-04916E86A5B1}</c15:txfldGUID>
                      <c15:f>Daten_Diagramme!$E$19</c15:f>
                      <c15:dlblFieldTableCache>
                        <c:ptCount val="1"/>
                        <c:pt idx="0">
                          <c:v>13.3</c:v>
                        </c:pt>
                      </c15:dlblFieldTableCache>
                    </c15:dlblFTEntry>
                  </c15:dlblFieldTable>
                  <c15:showDataLabelsRange val="0"/>
                </c:ext>
                <c:ext xmlns:c16="http://schemas.microsoft.com/office/drawing/2014/chart" uri="{C3380CC4-5D6E-409C-BE32-E72D297353CC}">
                  <c16:uniqueId val="{00000005-B90E-4305-8A50-E55A1E0516E2}"/>
                </c:ext>
              </c:extLst>
            </c:dLbl>
            <c:dLbl>
              <c:idx val="6"/>
              <c:tx>
                <c:strRef>
                  <c:f>Daten_Diagramme!$E$20</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{D732929D-17FF-4AEA-B7B4-847DDBC7BB6E}</c15:txfldGUID>
                      <c15:f>Daten_Diagramme!$E$20</c15:f>
                      <c15:dlblFieldTableCache>
                        <c:ptCount val="1"/>
                        <c:pt idx="0">
                          <c:v>-11.5</c:v>
                        </c:pt>
                      </c15:dlblFieldTableCache>
                    </c15:dlblFTEntry>
                  </c15:dlblFieldTable>
                  <c15:showDataLabelsRange val="0"/>
                </c:ext>
                <c:ext xmlns:c16="http://schemas.microsoft.com/office/drawing/2014/chart" uri="{C3380CC4-5D6E-409C-BE32-E72D297353CC}">
                  <c16:uniqueId val="{00000006-B90E-4305-8A50-E55A1E0516E2}"/>
                </c:ext>
              </c:extLst>
            </c:dLbl>
            <c:dLbl>
              <c:idx val="7"/>
              <c:tx>
                <c:strRef>
                  <c:f>Daten_Diagramme!$E$21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{D4F6AB93-E9A7-4298-A5E1-EC5979803512}</c15:txfldGUID>
                      <c15:f>Daten_Diagramme!$E$21</c15:f>
                      <c15:dlblFieldTableCache>
                        <c:ptCount val="1"/>
                        <c:pt idx="0">
                          <c:v>*</c:v>
                        </c:pt>
                      </c15:dlblFieldTableCache>
                    </c15:dlblFTEntry>
                  </c15:dlblFieldTable>
                  <c15:showDataLabelsRange val="0"/>
                </c:ext>
                <c:ext xmlns:c16="http://schemas.microsoft.com/office/drawing/2014/chart" uri="{C3380CC4-5D6E-409C-BE32-E72D297353CC}">
                  <c16:uniqueId val="{00000007-B90E-4305-8A50-E55A1E0516E2}"/>
                </c:ext>
              </c:extLst>
            </c:dLbl>
            <c:dLbl>
              <c:idx val="8"/>
              <c:tx>
                <c:strRef>
                  <c:f>Daten_Diagramme!$E$22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{3FDA58BB-AE61-494D-9A5F-69110EE15F27}</c15:txfldGUID>
                      <c15:f>Daten_Diagramme!$E$22</c15:f>
                      <c15:dlblFieldTableCache>
                        <c:ptCount val="1"/>
                        <c:pt idx="0">
                          <c:v>1.8</c:v>
                        </c:pt>
                      </c15:dlblFieldTableCache>
                    </c15:dlblFTEntry>
                  </c15:dlblFieldTable>
                  <c15:showDataLabelsRange val="0"/>
                </c:ext>
                <c:ext xmlns:c16="http://schemas.microsoft.com/office/drawing/2014/chart" uri="{C3380CC4-5D6E-409C-BE32-E72D297353CC}">
                  <c16:uniqueId val="{00000008-B90E-4305-8A50-E55A1E0516E2}"/>
                </c:ext>
              </c:extLst>
            </c:dLbl>
            <c:dLbl>
              <c:idx val="9"/>
              <c:tx>
                <c:strRef>
                  <c:f>Daten_Diagramme!$E$23</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{E9F507F3-B690-4900-9CA2-91B2E97B028C}</c15:txfldGUID>
                      <c15:f>Daten_Diagramme!$E$23</c15:f>
                      <c15:dlblFieldTableCache>
                        <c:ptCount val="1"/>
                        <c:pt idx="0">
                          <c:v>0.0</c:v>
                        </c:pt>
                      </c15:dlblFieldTableCache>
                    </c15:dlblFTEntry>
                  </c15:dlblFieldTable>
                  <c15:showDataLabelsRange val="0"/>
                </c:ext>
                <c:ext xmlns:c16="http://schemas.microsoft.com/office/drawing/2014/chart" uri="{C3380CC4-5D6E-409C-BE32-E72D297353CC}">
                  <c16:uniqueId val="{00000009-B90E-4305-8A50-E55A1E0516E2}"/>
                </c:ext>
              </c:extLst>
            </c:dLbl>
            <c:dLbl>
              <c:idx val="10"/>
              <c:tx>
                <c:strRef>
                  <c:f>Daten_Diagramme!$E$24</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{2EBAE260-9F95-4462-8366-9A8F2FE2E067}</c15:txfldGUID>
                      <c15:f>Daten_Diagramme!$E$24</c15:f>
                      <c15:dlblFieldTableCache>
                        <c:ptCount val="1"/>
                        <c:pt idx="0">
                          <c:v>-8.2</c:v>
                        </c:pt>
                      </c15:dlblFieldTableCache>
                    </c15:dlblFTEntry>
                  </c15:dlblFieldTable>
                  <c15:showDataLabelsRange val="0"/>
                </c:ext>
                <c:ext xmlns:c16="http://schemas.microsoft.com/office/drawing/2014/chart" uri="{C3380CC4-5D6E-409C-BE32-E72D297353CC}">
                  <c16:uniqueId val="{0000000A-B90E-4305-8A50-E55A1E0516E2}"/>
                </c:ext>
              </c:extLst>
            </c:dLbl>
            <c:dLbl>
              <c:idx val="11"/>
              <c:tx>
                <c:strRef>
                  <c:f>Daten_Diagramme!$E$25</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{7CD32C73-9360-4638-8A1F-C9C2A593CC4A}</c15:txfldGUID>
                      <c15:f>Daten_Diagramme!$E$25</c15:f>
                      <c15:dlblFieldTableCache>
                        <c:ptCount val="1"/>
                        <c:pt idx="0">
                          <c:v>-13.0</c:v>
                        </c:pt>
                      </c15:dlblFieldTableCache>
                    </c15:dlblFTEntry>
                  </c15:dlblFieldTable>
                  <c15:showDataLabelsRange val="0"/>
                </c:ext>
                <c:ext xmlns:c16="http://schemas.microsoft.com/office/drawing/2014/chart" uri="{C3380CC4-5D6E-409C-BE32-E72D297353CC}">
                  <c16:uniqueId val="{0000000B-B90E-4305-8A50-E55A1E0516E2}"/>
                </c:ext>
              </c:extLst>
            </c:dLbl>
            <c:dLbl>
              <c:idx val="12"/>
              <c:tx>
                <c:strRef>
                  <c:f>Daten_Diagramme!$E$26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{DADFBFC4-33D5-4DE2-9A9F-001CA81F403F}</c15:txfldGUID>
                      <c15:f>Daten_Diagramme!$E$26</c15:f>
                      <c15:dlblFieldTableCache>
                        <c:ptCount val="1"/>
                        <c:pt idx="0">
                          <c:v>2.1</c:v>
                        </c:pt>
                      </c15:dlblFieldTableCache>
                    </c15:dlblFTEntry>
                  </c15:dlblFieldTable>
                  <c15:showDataLabelsRange val="0"/>
                </c:ext>
                <c:ext xmlns:c16="http://schemas.microsoft.com/office/drawing/2014/chart" uri="{C3380CC4-5D6E-409C-BE32-E72D297353CC}">
                  <c16:uniqueId val="{0000000C-B90E-4305-8A50-E55A1E0516E2}"/>
                </c:ext>
              </c:extLst>
            </c:dLbl>
            <c:dLbl>
              <c:idx val="13"/>
              <c:tx>
                <c:strRef>
                  <c:f>Daten_Diagramme!$E$27</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{33821C2B-0B69-483E-94B7-EC17A4F5E59E}</c15:txfldGUID>
                      <c15:f>Daten_Diagramme!$E$27</c15:f>
                      <c15:dlblFieldTableCache>
                        <c:ptCount val="1"/>
                        <c:pt idx="0">
                          <c:v>-7.4</c:v>
                        </c:pt>
                      </c15:dlblFieldTableCache>
                    </c15:dlblFTEntry>
                  </c15:dlblFieldTable>
                  <c15:showDataLabelsRange val="0"/>
                </c:ext>
                <c:ext xmlns:c16="http://schemas.microsoft.com/office/drawing/2014/chart" uri="{C3380CC4-5D6E-409C-BE32-E72D297353CC}">
                  <c16:uniqueId val="{0000000D-B90E-4305-8A50-E55A1E0516E2}"/>
                </c:ext>
              </c:extLst>
            </c:dLbl>
            <c:dLbl>
              <c:idx val="14"/>
              <c:tx>
                <c:strRef>
                  <c:f>Daten_Diagramme!$E$28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{D0C4C843-5447-4BD6-9B5F-3246A727BED1}</c15:txfldGUID>
                      <c15:f>Daten_Diagramme!$E$28</c15:f>
                      <c15:dlblFieldTableCache>
                        <c:ptCount val="1"/>
                        <c:pt idx="0">
                          <c:v>1.5</c:v>
                        </c:pt>
                      </c15:dlblFieldTableCache>
                    </c15:dlblFTEntry>
                  </c15:dlblFieldTable>
                  <c15:showDataLabelsRange val="0"/>
                </c:ext>
                <c:ext xmlns:c16="http://schemas.microsoft.com/office/drawing/2014/chart" uri="{C3380CC4-5D6E-409C-BE32-E72D297353CC}">
                  <c16:uniqueId val="{0000000E-B90E-4305-8A50-E55A1E0516E2}"/>
                </c:ext>
              </c:extLst>
            </c:dLbl>
            <c:dLbl>
              <c:idx val="15"/>
              <c:tx>
                <c:strRef>
                  <c:f>Daten_Diagramme!$E$29</c:f>
                  <c:strCache>
                    <c:ptCount val="1"/>
                    <c:pt idx="0">
                      <c:v>17.2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{321AFB08-3C03-4806-A521-0F4012D971FC}</c15:txfldGUID>
                      <c15:f>Daten_Diagramme!$E$29</c15:f>
                      <c15:dlblFieldTableCache>
                        <c:ptCount val="1"/>
                        <c:pt idx="0">
                          <c:v>17.2</c:v>
                        </c:pt>
                      </c15:dlblFieldTableCache>
                    </c15:dlblFTEntry>
                  </c15:dlblFieldTable>
                  <c15:showDataLabelsRange val="0"/>
                </c:ext>
                <c:ext xmlns:c16="http://schemas.microsoft.com/office/drawing/2014/chart" uri="{C3380CC4-5D6E-409C-BE32-E72D297353CC}">
                  <c16:uniqueId val="{0000000F-B90E-4305-8A50-E55A1E0516E2}"/>
                </c:ext>
              </c:extLst>
            </c:dLbl>
            <c:dLbl>
              <c:idx val="16"/>
              <c:tx>
                <c:strRef>
                  <c:f>Daten_Diagramme!$E$30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{4311B8AB-FC31-435C-86FF-02C7335ECFCF}</c15:txfldGUID>
                      <c15:f>Daten_Diagramme!$E$30</c15:f>
                      <c15:dlblFieldTableCache>
                        <c:ptCount val="1"/>
                        <c:pt idx="0">
                          <c:v>-2.6</c:v>
                        </c:pt>
                      </c15:dlblFieldTableCache>
                    </c15:dlblFTEntry>
                  </c15:dlblFieldTable>
                  <c15:showDataLabelsRange val="0"/>
                </c:ext>
                <c:ext xmlns:c16="http://schemas.microsoft.com/office/drawing/2014/chart" uri="{C3380CC4-5D6E-409C-BE32-E72D297353CC}">
                  <c16:uniqueId val="{00000010-B90E-4305-8A50-E55A1E0516E2}"/>
                </c:ext>
              </c:extLst>
            </c:dLbl>
            <c:dLbl>
              <c:idx val="17"/>
              <c:tx>
                <c:strRef>
                  <c:f>Daten_Diagramme!$E$31</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{E115D293-32AB-4F7D-A28D-71E87D0C859E}</c15:txfldGUID>
                      <c15:f>Daten_Diagramme!$E$31</c15:f>
                      <c15:dlblFieldTableCache>
                        <c:ptCount val="1"/>
                        <c:pt idx="0">
                          <c:v>-5.3</c:v>
                        </c:pt>
                      </c15:dlblFieldTableCache>
                    </c15:dlblFTEntry>
                  </c15:dlblFieldTable>
                  <c15:showDataLabelsRange val="0"/>
                </c:ext>
                <c:ext xmlns:c16="http://schemas.microsoft.com/office/drawing/2014/chart" uri="{C3380CC4-5D6E-409C-BE32-E72D297353CC}">
                  <c16:uniqueId val="{00000011-B90E-4305-8A50-E55A1E0516E2}"/>
                </c:ext>
              </c:extLst>
            </c:dLbl>
            <c:dLbl>
              <c:idx val="18"/>
              <c:tx>
                <c:strRef>
                  <c:f>Daten_Diagramme!$E$32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{4AF7536A-69B3-4D39-8E12-E134FEC66BFB}</c15:txfldGUID>
                      <c15:f>Daten_Diagramme!$E$32</c15:f>
                      <c15:dlblFieldTableCache>
                        <c:ptCount val="1"/>
                        <c:pt idx="0">
                          <c:v>0.3</c:v>
                        </c:pt>
                      </c15:dlblFieldTableCache>
                    </c15:dlblFTEntry>
                  </c15:dlblFieldTable>
                  <c15:showDataLabelsRange val="0"/>
                </c:ext>
                <c:ext xmlns:c16="http://schemas.microsoft.com/office/drawing/2014/chart" uri="{C3380CC4-5D6E-409C-BE32-E72D297353CC}">
                  <c16:uniqueId val="{00000012-B90E-4305-8A50-E55A1E0516E2}"/>
                </c:ext>
              </c:extLst>
            </c:dLbl>
            <c:dLbl>
              <c:idx val="19"/>
              <c:tx>
                <c:strRef>
                  <c:f>Daten_Diagramme!$E$33</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{8544F13C-4849-4ADE-B0D8-DF5896A609FE}</c15:txfldGUID>
                      <c15:f>Daten_Diagramme!$E$33</c15:f>
                      <c15:dlblFieldTableCache>
                        <c:ptCount val="1"/>
                        <c:pt idx="0">
                          <c:v>-5.1</c:v>
                        </c:pt>
                      </c15:dlblFieldTableCache>
                    </c15:dlblFTEntry>
                  </c15:dlblFieldTable>
                  <c15:showDataLabelsRange val="0"/>
                </c:ext>
                <c:ext xmlns:c16="http://schemas.microsoft.com/office/drawing/2014/chart" uri="{C3380CC4-5D6E-409C-BE32-E72D297353CC}">
                  <c16:uniqueId val="{00000013-B90E-4305-8A50-E55A1E0516E2}"/>
                </c:ext>
              </c:extLst>
            </c:dLbl>
            <c:dLbl>
              <c:idx val="20"/>
              <c:tx>
                <c:strRef>
                  <c:f>Daten_Diagramme!$E$34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{30B0FDC2-7E78-4C33-B1CF-554A13CADA4A}</c15:txfldGUID>
                      <c15:f>Daten_Diagramme!$E$34</c15:f>
                      <c15:dlblFieldTableCache>
                        <c:ptCount val="1"/>
                        <c:pt idx="0">
                          <c:v>-3.5</c:v>
                        </c:pt>
                      </c15:dlblFieldTableCache>
                    </c15:dlblFTEntry>
                  </c15:dlblFieldTable>
                  <c15:showDataLabelsRange val="0"/>
                </c:ext>
                <c:ext xmlns:c16="http://schemas.microsoft.com/office/drawing/2014/chart" uri="{C3380CC4-5D6E-409C-BE32-E72D297353CC}">
                  <c16:uniqueId val="{00000014-B90E-4305-8A50-E55A1E0516E2}"/>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{B2E88032-368D-429C-BB9D-71B41628BA01}</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B90E-4305-8A50-E55A1E0516E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{2A3959F4-68E3-45A4-9AEA-9BA0413E7A05}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90E-4305-8A50-E55A1E0516E2}"/>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{782F54DE-064F-42F3-BEED-281AA01EBDF0}</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B90E-4305-8A50-E55A1E0516E2}"/>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{920759FB-5E8F-4BB5-8A90-E4429DCC5879}</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B90E-4305-8A50-E55A1E0516E2}"/>
                </c:ext>
              </c:extLst>
            </c:dLbl>
            <c:dLbl>
              <c:idx val="25"/>
              <c:tx>
                <c:strRef>
                  <c:f>Daten_Diagramme!$E$39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{500DA8B6-146C-46E1-AE40-19BC45F1D591}</c15:txfldGUID>
                      <c15:f>Daten_Diagramme!$E$39</c15:f>
                      <c15:dlblFieldTableCache>
                        <c:ptCount val="1"/>
                        <c:pt idx="0">
                          <c:v>-1.9</c:v>
                        </c:pt>
                      </c15:dlblFieldTableCache>
                    </c15:dlblFTEntry>
                  </c15:dlblFieldTable>
                  <c15:showDataLabelsRange val="0"/>
                </c:ext>
                <c:ext xmlns:c16="http://schemas.microsoft.com/office/drawing/2014/chart" uri="{C3380CC4-5D6E-409C-BE32-E72D297353CC}">
                  <c16:uniqueId val="{00000019-B90E-4305-8A50-E55A1E0516E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{8505B6B0-8C0A-4FCA-9B1D-633E2E492905}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90E-4305-8A50-E55A1E0516E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{E5641DC2-F8D9-4C78-85DB-36E512984779}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90E-4305-8A50-E55A1E0516E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{67889BCE-C490-43C8-B2AB-74F922DAD629}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90E-4305-8A50-E55A1E0516E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{E0407B61-20D6-4303-9463-5FD88FEB9911}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90E-4305-8A50-E55A1E0516E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{99ED1B98-C7F8-4314-8737-E12827A358DE}</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90E-4305-8A50-E55A1E0516E2}"/>
                </c:ext>
              </c:extLst>
            </c:dLbl>
            <c:dLbl>
              <c:idx val="31"/>
              <c:tx>
                <c:strRef>
                  <c:f>Daten_Diagramme!$E$45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{4BEDE62D-FC2A-4683-9ACE-68B2FB7A2776}</c15:txfldGUID>
                      <c15:f>Daten_Diagramme!$E$45</c15:f>
                      <c15:dlblFieldTableCache>
                        <c:ptCount val="1"/>
                        <c:pt idx="0">
                          <c:v>-1.9</c:v>
                        </c:pt>
                      </c15:dlblFieldTableCache>
                    </c15:dlblFTEntry>
                  </c15:dlblFieldTable>
                  <c15:showDataLabelsRange val="0"/>
                </c:ext>
                <c:ext xmlns:c16="http://schemas.microsoft.com/office/drawing/2014/chart" uri="{C3380CC4-5D6E-409C-BE32-E72D297353CC}">
                  <c16:uniqueId val="{0000001F-B90E-4305-8A50-E55A1E0516E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-1.0530137981118373</c:v>
                </c:pt>
                <c:pt idx="1">
                  <c:v>0</c:v>
                </c:pt>
                <c:pt idx="2">
                  <c:v>0</c:v>
                </c:pt>
                <c:pt idx="3">
                  <c:v>16.230366492146597</c:v>
                </c:pt>
                <c:pt idx="4">
                  <c:v>36.708860759493668</c:v>
                </c:pt>
                <c:pt idx="5">
                  <c:v>13.333333333333334</c:v>
                </c:pt>
                <c:pt idx="6">
                  <c:v>-11.538461538461538</c:v>
                </c:pt>
                <c:pt idx="7">
                  <c:v>0</c:v>
                </c:pt>
                <c:pt idx="8">
                  <c:v>1.8338727076591155</c:v>
                </c:pt>
                <c:pt idx="9">
                  <c:v>0</c:v>
                </c:pt>
                <c:pt idx="10">
                  <c:v>-8.16</c:v>
                </c:pt>
                <c:pt idx="11">
                  <c:v>-12.962962962962964</c:v>
                </c:pt>
                <c:pt idx="12">
                  <c:v>2.0833333333333335</c:v>
                </c:pt>
                <c:pt idx="13">
                  <c:v>-7.3791348600508906</c:v>
                </c:pt>
                <c:pt idx="14">
                  <c:v>1.5118790496760259</c:v>
                </c:pt>
                <c:pt idx="15">
                  <c:v>17.1875</c:v>
                </c:pt>
                <c:pt idx="16">
                  <c:v>-2.5862068965517242</c:v>
                </c:pt>
                <c:pt idx="17">
                  <c:v>-5.3278688524590168</c:v>
                </c:pt>
                <c:pt idx="18">
                  <c:v>0.2770083102493075</c:v>
                </c:pt>
                <c:pt idx="19">
                  <c:v>-5.0847457627118642</c:v>
                </c:pt>
                <c:pt idx="20">
                  <c:v>-3.5273368606701938</c:v>
                </c:pt>
                <c:pt idx="21">
                  <c:v>0</c:v>
                </c:pt>
                <c:pt idx="23">
                  <c:v>0</c:v>
                </c:pt>
                <c:pt idx="24">
                  <c:v>0</c:v>
                </c:pt>
                <c:pt idx="25">
                  <c:v>-1.909214884083382</c:v>
                </c:pt>
              </c:numCache>
            </c:numRef>
          </c:val>
          <c:extLst>
            <c:ext xmlns:c16="http://schemas.microsoft.com/office/drawing/2014/chart" uri="{C3380CC4-5D6E-409C-BE32-E72D297353CC}">
              <c16:uniqueId val="{00000020-B90E-4305-8A50-E55A1E0516E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{2761AEE9-7AF1-4810-B432-BC58A4CB4713}</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90E-4305-8A50-E55A1E0516E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{A101C979-A8FF-4700-8A2E-C12D7FB3B45A}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90E-4305-8A50-E55A1E0516E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{C249E1CA-C420-4C10-AEE7-F879C0373FE4}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90E-4305-8A50-E55A1E0516E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{8BB55619-BE82-43F1-947D-01AFA1E48ABE}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90E-4305-8A50-E55A1E0516E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{96969958-CC00-4C78-9B9B-BE5FD980CFBB}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90E-4305-8A50-E55A1E0516E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{C0962168-B1FA-4955-858F-9AD4593F4E50}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90E-4305-8A50-E55A1E0516E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{0F9D0948-E2F8-43A5-B5EA-4706C5B92F14}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90E-4305-8A50-E55A1E0516E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{D07FC6ED-294C-4EE1-914A-C6DB80A594EA}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90E-4305-8A50-E55A1E0516E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{8AF1D258-1FCC-41C3-B50C-869285A304A7}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90E-4305-8A50-E55A1E0516E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{69C2B665-C3D4-4590-8065-6161CAC4134C}</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90E-4305-8A50-E55A1E0516E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{233955F8-1E2C-418C-B062-3E8DDB824182}</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90E-4305-8A50-E55A1E0516E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{A35C2545-DB80-44C1-8E0F-CAF7CD3451F8}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90E-4305-8A50-E55A1E0516E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{D2C3EE17-0138-4A4E-915B-75C551CE2F39}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90E-4305-8A50-E55A1E0516E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{FA5E0110-61BF-468C-B115-11943C584D41}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90E-4305-8A50-E55A1E0516E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{9DCD4A69-1E62-46A6-B85C-E65B305F3DCB}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90E-4305-8A50-E55A1E0516E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{98ECC29E-03F8-4817-B9F8-8D478020A0FB}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90E-4305-8A50-E55A1E0516E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{0DA6DBA8-3827-47A7-BF2A-D78A83AAD87B}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90E-4305-8A50-E55A1E0516E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{F0EBCBCA-E1EC-45EF-9388-B897564E70D0}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90E-4305-8A50-E55A1E0516E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{1196CFDA-E0C3-4513-8ECB-7ACFF6DE8B4C}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90E-4305-8A50-E55A1E0516E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{0FAD9927-2A2F-43EA-9862-F7F08AC15622}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90E-4305-8A50-E55A1E0516E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{E508921D-FD90-4329-9BBB-F87F69D3BB41}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90E-4305-8A50-E55A1E0516E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{2E3D6D1A-8262-45BC-A14F-A3566C4A23C5}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90E-4305-8A50-E55A1E0516E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{04E3F011-3E02-4ECA-A5EF-6AB50E7E0B94}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90E-4305-8A50-E55A1E0516E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{3E3F6FDA-6343-4073-A829-0258AB5B225F}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90E-4305-8A50-E55A1E0516E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{E685923B-2F64-48A4-8A91-361180C42D0C}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90E-4305-8A50-E55A1E0516E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{0AE65A78-138F-4941-8177-A146E8C21F9B}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90E-4305-8A50-E55A1E0516E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{7653E082-3D3A-4971-BAE9-59149FA74810}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90E-4305-8A50-E55A1E0516E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{6C1B9D61-5F5F-4BFA-8E25-286D30D80784}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90E-4305-8A50-E55A1E0516E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{F17FE59E-208B-4130-95EE-C808582A8458}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90E-4305-8A50-E55A1E0516E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{5770CB36-53C4-42C6-A50A-DFC0500AB4A9}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90E-4305-8A50-E55A1E0516E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{7DC8219F-F74C-4300-8AD8-BC8D1D19878B}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90E-4305-8A50-E55A1E0516E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{5E774DE1-BBC9-40AB-8134-31A30CA81111}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90E-4305-8A50-E55A1E0516E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-0.75</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-0.75</c:v>
                </c:pt>
                <c:pt idx="24">
                  <c:v>-0.75</c:v>
                </c:pt>
                <c:pt idx="25">
                  <c:v>0</c:v>
                </c:pt>
              </c:numCache>
            </c:numRef>
          </c:val>
          <c:extLst>
            <c:ext xmlns:c16="http://schemas.microsoft.com/office/drawing/2014/chart" uri="{C3380CC4-5D6E-409C-BE32-E72D297353CC}">
              <c16:uniqueId val="{00000041-B90E-4305-8A50-E55A1E0516E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45</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77</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242</c:v>
                </c:pt>
                <c:pt idx="24">
                  <c:v>253</c:v>
                </c:pt>
                <c:pt idx="25">
                  <c:v>#N/A</c:v>
                </c:pt>
              </c:numCache>
            </c:numRef>
          </c:yVal>
          <c:smooth val="0"/>
          <c:extLst>
            <c:ext xmlns:c16="http://schemas.microsoft.com/office/drawing/2014/chart" uri="{C3380CC4-5D6E-409C-BE32-E72D297353CC}">
              <c16:uniqueId val="{00000042-B90E-4305-8A50-E55A1E0516E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{5F190463-2155-4EBF-890F-0F4996E704A4}</c15:txfldGUID>
                      <c15:f>Diagramm!$I$46</c15:f>
                      <c15:dlblFieldTableCache>
                        <c:ptCount val="1"/>
                      </c15:dlblFieldTableCache>
                    </c15:dlblFTEntry>
                  </c15:dlblFieldTable>
                  <c15:showDataLabelsRange val="0"/>
                </c:ext>
                <c:ext xmlns:c16="http://schemas.microsoft.com/office/drawing/2014/chart" uri="{C3380CC4-5D6E-409C-BE32-E72D297353CC}">
                  <c16:uniqueId val="{00000000-CEBB-4730-AFB6-B9DD957E590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{C1BEC4DB-547C-44DA-9B6E-DCF6BD9570B8}</c15:txfldGUID>
                      <c15:f>Diagramm!$I$47</c15:f>
                      <c15:dlblFieldTableCache>
                        <c:ptCount val="1"/>
                      </c15:dlblFieldTableCache>
                    </c15:dlblFTEntry>
                  </c15:dlblFieldTable>
                  <c15:showDataLabelsRange val="0"/>
                </c:ext>
                <c:ext xmlns:c16="http://schemas.microsoft.com/office/drawing/2014/chart" uri="{C3380CC4-5D6E-409C-BE32-E72D297353CC}">
                  <c16:uniqueId val="{00000001-CEBB-4730-AFB6-B9DD957E590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{0F49B0AE-B3FF-4735-BA75-92E1FD89056E}</c15:txfldGUID>
                      <c15:f>Diagramm!$I$48</c15:f>
                      <c15:dlblFieldTableCache>
                        <c:ptCount val="1"/>
                      </c15:dlblFieldTableCache>
                    </c15:dlblFTEntry>
                  </c15:dlblFieldTable>
                  <c15:showDataLabelsRange val="0"/>
                </c:ext>
                <c:ext xmlns:c16="http://schemas.microsoft.com/office/drawing/2014/chart" uri="{C3380CC4-5D6E-409C-BE32-E72D297353CC}">
                  <c16:uniqueId val="{00000002-CEBB-4730-AFB6-B9DD957E590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{F244BAD0-26D5-430B-BF12-0F1CA2A0914F}</c15:txfldGUID>
                      <c15:f>Diagramm!$I$49</c15:f>
                      <c15:dlblFieldTableCache>
                        <c:ptCount val="1"/>
                      </c15:dlblFieldTableCache>
                    </c15:dlblFTEntry>
                  </c15:dlblFieldTable>
                  <c15:showDataLabelsRange val="0"/>
                </c:ext>
                <c:ext xmlns:c16="http://schemas.microsoft.com/office/drawing/2014/chart" uri="{C3380CC4-5D6E-409C-BE32-E72D297353CC}">
                  <c16:uniqueId val="{00000003-CEBB-4730-AFB6-B9DD957E590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{04F7ED82-55A9-4DC6-BEAB-222A52611B26}</c15:txfldGUID>
                      <c15:f>Diagramm!$I$50</c15:f>
                      <c15:dlblFieldTableCache>
                        <c:ptCount val="1"/>
                      </c15:dlblFieldTableCache>
                    </c15:dlblFTEntry>
                  </c15:dlblFieldTable>
                  <c15:showDataLabelsRange val="0"/>
                </c:ext>
                <c:ext xmlns:c16="http://schemas.microsoft.com/office/drawing/2014/chart" uri="{C3380CC4-5D6E-409C-BE32-E72D297353CC}">
                  <c16:uniqueId val="{00000004-CEBB-4730-AFB6-B9DD957E590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{236E59F1-22B0-4541-B247-D9EB61E01E92}</c15:txfldGUID>
                      <c15:f>Diagramm!$I$51</c15:f>
                      <c15:dlblFieldTableCache>
                        <c:ptCount val="1"/>
                      </c15:dlblFieldTableCache>
                    </c15:dlblFTEntry>
                  </c15:dlblFieldTable>
                  <c15:showDataLabelsRange val="0"/>
                </c:ext>
                <c:ext xmlns:c16="http://schemas.microsoft.com/office/drawing/2014/chart" uri="{C3380CC4-5D6E-409C-BE32-E72D297353CC}">
                  <c16:uniqueId val="{00000005-CEBB-4730-AFB6-B9DD957E590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{3787B266-5C1E-4E96-8EB6-89B5066DDEAD}</c15:txfldGUID>
                      <c15:f>Diagramm!$I$52</c15:f>
                      <c15:dlblFieldTableCache>
                        <c:ptCount val="1"/>
                      </c15:dlblFieldTableCache>
                    </c15:dlblFTEntry>
                  </c15:dlblFieldTable>
                  <c15:showDataLabelsRange val="0"/>
                </c:ext>
                <c:ext xmlns:c16="http://schemas.microsoft.com/office/drawing/2014/chart" uri="{C3380CC4-5D6E-409C-BE32-E72D297353CC}">
                  <c16:uniqueId val="{00000006-CEBB-4730-AFB6-B9DD957E590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{CF43FBAA-C549-4C08-A880-840F99124276}</c15:txfldGUID>
                      <c15:f>Diagramm!$I$53</c15:f>
                      <c15:dlblFieldTableCache>
                        <c:ptCount val="1"/>
                      </c15:dlblFieldTableCache>
                    </c15:dlblFTEntry>
                  </c15:dlblFieldTable>
                  <c15:showDataLabelsRange val="0"/>
                </c:ext>
                <c:ext xmlns:c16="http://schemas.microsoft.com/office/drawing/2014/chart" uri="{C3380CC4-5D6E-409C-BE32-E72D297353CC}">
                  <c16:uniqueId val="{00000007-CEBB-4730-AFB6-B9DD957E590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{88A56409-FBA6-4667-9FD3-1B69EA8BFBB7}</c15:txfldGUID>
                      <c15:f>Diagramm!$I$54</c15:f>
                      <c15:dlblFieldTableCache>
                        <c:ptCount val="1"/>
                      </c15:dlblFieldTableCache>
                    </c15:dlblFTEntry>
                  </c15:dlblFieldTable>
                  <c15:showDataLabelsRange val="0"/>
                </c:ext>
                <c:ext xmlns:c16="http://schemas.microsoft.com/office/drawing/2014/chart" uri="{C3380CC4-5D6E-409C-BE32-E72D297353CC}">
                  <c16:uniqueId val="{00000008-CEBB-4730-AFB6-B9DD957E590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{721D84A1-CC66-480E-B6C3-FB65203AD651}</c15:txfldGUID>
                      <c15:f>Diagramm!$I$55</c15:f>
                      <c15:dlblFieldTableCache>
                        <c:ptCount val="1"/>
                      </c15:dlblFieldTableCache>
                    </c15:dlblFTEntry>
                  </c15:dlblFieldTable>
                  <c15:showDataLabelsRange val="0"/>
                </c:ext>
                <c:ext xmlns:c16="http://schemas.microsoft.com/office/drawing/2014/chart" uri="{C3380CC4-5D6E-409C-BE32-E72D297353CC}">
                  <c16:uniqueId val="{00000009-CEBB-4730-AFB6-B9DD957E590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{C86BC07A-55A0-4688-8426-0E63EF34EBD7}</c15:txfldGUID>
                      <c15:f>Diagramm!$I$56</c15:f>
                      <c15:dlblFieldTableCache>
                        <c:ptCount val="1"/>
                      </c15:dlblFieldTableCache>
                    </c15:dlblFTEntry>
                  </c15:dlblFieldTable>
                  <c15:showDataLabelsRange val="0"/>
                </c:ext>
                <c:ext xmlns:c16="http://schemas.microsoft.com/office/drawing/2014/chart" uri="{C3380CC4-5D6E-409C-BE32-E72D297353CC}">
                  <c16:uniqueId val="{0000000A-CEBB-4730-AFB6-B9DD957E590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{7745047B-A50E-470F-8599-0D6F6E3E6253}</c15:txfldGUID>
                      <c15:f>Diagramm!$I$57</c15:f>
                      <c15:dlblFieldTableCache>
                        <c:ptCount val="1"/>
                      </c15:dlblFieldTableCache>
                    </c15:dlblFTEntry>
                  </c15:dlblFieldTable>
                  <c15:showDataLabelsRange val="0"/>
                </c:ext>
                <c:ext xmlns:c16="http://schemas.microsoft.com/office/drawing/2014/chart" uri="{C3380CC4-5D6E-409C-BE32-E72D297353CC}">
                  <c16:uniqueId val="{0000000B-CEBB-4730-AFB6-B9DD957E590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{AF35CB04-420C-4EF3-90CB-7588DFE4CC78}</c15:txfldGUID>
                      <c15:f>Diagramm!$I$58</c15:f>
                      <c15:dlblFieldTableCache>
                        <c:ptCount val="1"/>
                      </c15:dlblFieldTableCache>
                    </c15:dlblFTEntry>
                  </c15:dlblFieldTable>
                  <c15:showDataLabelsRange val="0"/>
                </c:ext>
                <c:ext xmlns:c16="http://schemas.microsoft.com/office/drawing/2014/chart" uri="{C3380CC4-5D6E-409C-BE32-E72D297353CC}">
                  <c16:uniqueId val="{0000000C-CEBB-4730-AFB6-B9DD957E590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{32D257FD-0A75-479B-9E5F-AA150A4E962E}</c15:txfldGUID>
                      <c15:f>Diagramm!$I$59</c15:f>
                      <c15:dlblFieldTableCache>
                        <c:ptCount val="1"/>
                      </c15:dlblFieldTableCache>
                    </c15:dlblFTEntry>
                  </c15:dlblFieldTable>
                  <c15:showDataLabelsRange val="0"/>
                </c:ext>
                <c:ext xmlns:c16="http://schemas.microsoft.com/office/drawing/2014/chart" uri="{C3380CC4-5D6E-409C-BE32-E72D297353CC}">
                  <c16:uniqueId val="{0000000D-CEBB-4730-AFB6-B9DD957E590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{098A4CD6-9969-44B0-91AD-0C0B4485F93D}</c15:txfldGUID>
                      <c15:f>Diagramm!$I$60</c15:f>
                      <c15:dlblFieldTableCache>
                        <c:ptCount val="1"/>
                      </c15:dlblFieldTableCache>
                    </c15:dlblFTEntry>
                  </c15:dlblFieldTable>
                  <c15:showDataLabelsRange val="0"/>
                </c:ext>
                <c:ext xmlns:c16="http://schemas.microsoft.com/office/drawing/2014/chart" uri="{C3380CC4-5D6E-409C-BE32-E72D297353CC}">
                  <c16:uniqueId val="{0000000E-CEBB-4730-AFB6-B9DD957E590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{689B0D55-BF91-4AEF-BBFD-67C62426B79E}</c15:txfldGUID>
                      <c15:f>Diagramm!$I$61</c15:f>
                      <c15:dlblFieldTableCache>
                        <c:ptCount val="1"/>
                      </c15:dlblFieldTableCache>
                    </c15:dlblFTEntry>
                  </c15:dlblFieldTable>
                  <c15:showDataLabelsRange val="0"/>
                </c:ext>
                <c:ext xmlns:c16="http://schemas.microsoft.com/office/drawing/2014/chart" uri="{C3380CC4-5D6E-409C-BE32-E72D297353CC}">
                  <c16:uniqueId val="{0000000F-CEBB-4730-AFB6-B9DD957E590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{D443EEB7-B2F6-4A0F-B951-48300EC3424C}</c15:txfldGUID>
                      <c15:f>Diagramm!$I$62</c15:f>
                      <c15:dlblFieldTableCache>
                        <c:ptCount val="1"/>
                      </c15:dlblFieldTableCache>
                    </c15:dlblFTEntry>
                  </c15:dlblFieldTable>
                  <c15:showDataLabelsRange val="0"/>
                </c:ext>
                <c:ext xmlns:c16="http://schemas.microsoft.com/office/drawing/2014/chart" uri="{C3380CC4-5D6E-409C-BE32-E72D297353CC}">
                  <c16:uniqueId val="{00000010-CEBB-4730-AFB6-B9DD957E590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{5174489F-7F62-4A0E-9BB4-5BD31BFEBACE}</c15:txfldGUID>
                      <c15:f>Diagramm!$I$63</c15:f>
                      <c15:dlblFieldTableCache>
                        <c:ptCount val="1"/>
                      </c15:dlblFieldTableCache>
                    </c15:dlblFTEntry>
                  </c15:dlblFieldTable>
                  <c15:showDataLabelsRange val="0"/>
                </c:ext>
                <c:ext xmlns:c16="http://schemas.microsoft.com/office/drawing/2014/chart" uri="{C3380CC4-5D6E-409C-BE32-E72D297353CC}">
                  <c16:uniqueId val="{00000011-CEBB-4730-AFB6-B9DD957E590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{185861FB-A701-4B18-B641-C1E9ECFEFA0F}</c15:txfldGUID>
                      <c15:f>Diagramm!$I$64</c15:f>
                      <c15:dlblFieldTableCache>
                        <c:ptCount val="1"/>
                      </c15:dlblFieldTableCache>
                    </c15:dlblFTEntry>
                  </c15:dlblFieldTable>
                  <c15:showDataLabelsRange val="0"/>
                </c:ext>
                <c:ext xmlns:c16="http://schemas.microsoft.com/office/drawing/2014/chart" uri="{C3380CC4-5D6E-409C-BE32-E72D297353CC}">
                  <c16:uniqueId val="{00000012-CEBB-4730-AFB6-B9DD957E590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{E0C0C7CA-C64D-43D8-B20A-782104023DF3}</c15:txfldGUID>
                      <c15:f>Diagramm!$I$65</c15:f>
                      <c15:dlblFieldTableCache>
                        <c:ptCount val="1"/>
                      </c15:dlblFieldTableCache>
                    </c15:dlblFTEntry>
                  </c15:dlblFieldTable>
                  <c15:showDataLabelsRange val="0"/>
                </c:ext>
                <c:ext xmlns:c16="http://schemas.microsoft.com/office/drawing/2014/chart" uri="{C3380CC4-5D6E-409C-BE32-E72D297353CC}">
                  <c16:uniqueId val="{00000013-CEBB-4730-AFB6-B9DD957E590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{BFC3F3DC-8BD4-4636-B715-C7B728ABDE81}</c15:txfldGUID>
                      <c15:f>Diagramm!$I$66</c15:f>
                      <c15:dlblFieldTableCache>
                        <c:ptCount val="1"/>
                      </c15:dlblFieldTableCache>
                    </c15:dlblFTEntry>
                  </c15:dlblFieldTable>
                  <c15:showDataLabelsRange val="0"/>
                </c:ext>
                <c:ext xmlns:c16="http://schemas.microsoft.com/office/drawing/2014/chart" uri="{C3380CC4-5D6E-409C-BE32-E72D297353CC}">
                  <c16:uniqueId val="{00000014-CEBB-4730-AFB6-B9DD957E590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{CEFDBC34-8CD3-4C6A-900D-C86F796B9C85}</c15:txfldGUID>
                      <c15:f>Diagramm!$I$67</c15:f>
                      <c15:dlblFieldTableCache>
                        <c:ptCount val="1"/>
                      </c15:dlblFieldTableCache>
                    </c15:dlblFTEntry>
                  </c15:dlblFieldTable>
                  <c15:showDataLabelsRange val="0"/>
                </c:ext>
                <c:ext xmlns:c16="http://schemas.microsoft.com/office/drawing/2014/chart" uri="{C3380CC4-5D6E-409C-BE32-E72D297353CC}">
                  <c16:uniqueId val="{00000015-CEBB-4730-AFB6-B9DD957E590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EBB-4730-AFB6-B9DD957E590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{09C1F653-0499-4B36-94E3-62ABEF6CF462}</c15:txfldGUID>
                      <c15:f>Diagramm!$K$46</c15:f>
                      <c15:dlblFieldTableCache>
                        <c:ptCount val="1"/>
                      </c15:dlblFieldTableCache>
                    </c15:dlblFTEntry>
                  </c15:dlblFieldTable>
                  <c15:showDataLabelsRange val="0"/>
                </c:ext>
                <c:ext xmlns:c16="http://schemas.microsoft.com/office/drawing/2014/chart" uri="{C3380CC4-5D6E-409C-BE32-E72D297353CC}">
                  <c16:uniqueId val="{00000017-CEBB-4730-AFB6-B9DD957E590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{54584E06-15E4-4AC5-8ABD-23EDDF26BD61}</c15:txfldGUID>
                      <c15:f>Diagramm!$K$47</c15:f>
                      <c15:dlblFieldTableCache>
                        <c:ptCount val="1"/>
                      </c15:dlblFieldTableCache>
                    </c15:dlblFTEntry>
                  </c15:dlblFieldTable>
                  <c15:showDataLabelsRange val="0"/>
                </c:ext>
                <c:ext xmlns:c16="http://schemas.microsoft.com/office/drawing/2014/chart" uri="{C3380CC4-5D6E-409C-BE32-E72D297353CC}">
                  <c16:uniqueId val="{00000018-CEBB-4730-AFB6-B9DD957E590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{9E97581E-AF97-4351-A98F-B09668D7C990}</c15:txfldGUID>
                      <c15:f>Diagramm!$K$48</c15:f>
                      <c15:dlblFieldTableCache>
                        <c:ptCount val="1"/>
                      </c15:dlblFieldTableCache>
                    </c15:dlblFTEntry>
                  </c15:dlblFieldTable>
                  <c15:showDataLabelsRange val="0"/>
                </c:ext>
                <c:ext xmlns:c16="http://schemas.microsoft.com/office/drawing/2014/chart" uri="{C3380CC4-5D6E-409C-BE32-E72D297353CC}">
                  <c16:uniqueId val="{00000019-CEBB-4730-AFB6-B9DD957E590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{35019B4E-D15F-4D80-9A22-3FDE786C72E4}</c15:txfldGUID>
                      <c15:f>Diagramm!$K$49</c15:f>
                      <c15:dlblFieldTableCache>
                        <c:ptCount val="1"/>
                      </c15:dlblFieldTableCache>
                    </c15:dlblFTEntry>
                  </c15:dlblFieldTable>
                  <c15:showDataLabelsRange val="0"/>
                </c:ext>
                <c:ext xmlns:c16="http://schemas.microsoft.com/office/drawing/2014/chart" uri="{C3380CC4-5D6E-409C-BE32-E72D297353CC}">
                  <c16:uniqueId val="{0000001A-CEBB-4730-AFB6-B9DD957E590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{3254B228-3CA2-4716-BCB7-54852BBBFDFF}</c15:txfldGUID>
                      <c15:f>Diagramm!$K$50</c15:f>
                      <c15:dlblFieldTableCache>
                        <c:ptCount val="1"/>
                      </c15:dlblFieldTableCache>
                    </c15:dlblFTEntry>
                  </c15:dlblFieldTable>
                  <c15:showDataLabelsRange val="0"/>
                </c:ext>
                <c:ext xmlns:c16="http://schemas.microsoft.com/office/drawing/2014/chart" uri="{C3380CC4-5D6E-409C-BE32-E72D297353CC}">
                  <c16:uniqueId val="{0000001B-CEBB-4730-AFB6-B9DD957E590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{9538CF29-75B4-449A-A94C-F07EAD415FCF}</c15:txfldGUID>
                      <c15:f>Diagramm!$K$51</c15:f>
                      <c15:dlblFieldTableCache>
                        <c:ptCount val="1"/>
                      </c15:dlblFieldTableCache>
                    </c15:dlblFTEntry>
                  </c15:dlblFieldTable>
                  <c15:showDataLabelsRange val="0"/>
                </c:ext>
                <c:ext xmlns:c16="http://schemas.microsoft.com/office/drawing/2014/chart" uri="{C3380CC4-5D6E-409C-BE32-E72D297353CC}">
                  <c16:uniqueId val="{0000001C-CEBB-4730-AFB6-B9DD957E590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{C7D6E00B-E0A5-4FF4-BBFB-6CA6E3FC39C9}</c15:txfldGUID>
                      <c15:f>Diagramm!$K$52</c15:f>
                      <c15:dlblFieldTableCache>
                        <c:ptCount val="1"/>
                      </c15:dlblFieldTableCache>
                    </c15:dlblFTEntry>
                  </c15:dlblFieldTable>
                  <c15:showDataLabelsRange val="0"/>
                </c:ext>
                <c:ext xmlns:c16="http://schemas.microsoft.com/office/drawing/2014/chart" uri="{C3380CC4-5D6E-409C-BE32-E72D297353CC}">
                  <c16:uniqueId val="{0000001D-CEBB-4730-AFB6-B9DD957E590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{33867321-2CD7-4EED-80F1-F9173B5C9DCB}</c15:txfldGUID>
                      <c15:f>Diagramm!$K$53</c15:f>
                      <c15:dlblFieldTableCache>
                        <c:ptCount val="1"/>
                      </c15:dlblFieldTableCache>
                    </c15:dlblFTEntry>
                  </c15:dlblFieldTable>
                  <c15:showDataLabelsRange val="0"/>
                </c:ext>
                <c:ext xmlns:c16="http://schemas.microsoft.com/office/drawing/2014/chart" uri="{C3380CC4-5D6E-409C-BE32-E72D297353CC}">
                  <c16:uniqueId val="{0000001E-CEBB-4730-AFB6-B9DD957E590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{6EBFDE21-AA9A-4920-9AF3-52EBCE24A822}</c15:txfldGUID>
                      <c15:f>Diagramm!$K$54</c15:f>
                      <c15:dlblFieldTableCache>
                        <c:ptCount val="1"/>
                      </c15:dlblFieldTableCache>
                    </c15:dlblFTEntry>
                  </c15:dlblFieldTable>
                  <c15:showDataLabelsRange val="0"/>
                </c:ext>
                <c:ext xmlns:c16="http://schemas.microsoft.com/office/drawing/2014/chart" uri="{C3380CC4-5D6E-409C-BE32-E72D297353CC}">
                  <c16:uniqueId val="{0000001F-CEBB-4730-AFB6-B9DD957E590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{D9C7393D-7425-46AB-9883-FDB4B9195445}</c15:txfldGUID>
                      <c15:f>Diagramm!$K$55</c15:f>
                      <c15:dlblFieldTableCache>
                        <c:ptCount val="1"/>
                      </c15:dlblFieldTableCache>
                    </c15:dlblFTEntry>
                  </c15:dlblFieldTable>
                  <c15:showDataLabelsRange val="0"/>
                </c:ext>
                <c:ext xmlns:c16="http://schemas.microsoft.com/office/drawing/2014/chart" uri="{C3380CC4-5D6E-409C-BE32-E72D297353CC}">
                  <c16:uniqueId val="{00000020-CEBB-4730-AFB6-B9DD957E590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{79D4AE32-02D9-4F5F-9DA9-4245B4B51266}</c15:txfldGUID>
                      <c15:f>Diagramm!$K$56</c15:f>
                      <c15:dlblFieldTableCache>
                        <c:ptCount val="1"/>
                      </c15:dlblFieldTableCache>
                    </c15:dlblFTEntry>
                  </c15:dlblFieldTable>
                  <c15:showDataLabelsRange val="0"/>
                </c:ext>
                <c:ext xmlns:c16="http://schemas.microsoft.com/office/drawing/2014/chart" uri="{C3380CC4-5D6E-409C-BE32-E72D297353CC}">
                  <c16:uniqueId val="{00000021-CEBB-4730-AFB6-B9DD957E590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{257C7AA2-B39A-4248-94D5-D89510BB65CC}</c15:txfldGUID>
                      <c15:f>Diagramm!$K$57</c15:f>
                      <c15:dlblFieldTableCache>
                        <c:ptCount val="1"/>
                      </c15:dlblFieldTableCache>
                    </c15:dlblFTEntry>
                  </c15:dlblFieldTable>
                  <c15:showDataLabelsRange val="0"/>
                </c:ext>
                <c:ext xmlns:c16="http://schemas.microsoft.com/office/drawing/2014/chart" uri="{C3380CC4-5D6E-409C-BE32-E72D297353CC}">
                  <c16:uniqueId val="{00000022-CEBB-4730-AFB6-B9DD957E590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{68DB2426-5DFF-4273-9973-34C9F316D76D}</c15:txfldGUID>
                      <c15:f>Diagramm!$K$58</c15:f>
                      <c15:dlblFieldTableCache>
                        <c:ptCount val="1"/>
                      </c15:dlblFieldTableCache>
                    </c15:dlblFTEntry>
                  </c15:dlblFieldTable>
                  <c15:showDataLabelsRange val="0"/>
                </c:ext>
                <c:ext xmlns:c16="http://schemas.microsoft.com/office/drawing/2014/chart" uri="{C3380CC4-5D6E-409C-BE32-E72D297353CC}">
                  <c16:uniqueId val="{00000023-CEBB-4730-AFB6-B9DD957E590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{628E127B-4B11-4BAA-9095-122A578A1EEF}</c15:txfldGUID>
                      <c15:f>Diagramm!$K$59</c15:f>
                      <c15:dlblFieldTableCache>
                        <c:ptCount val="1"/>
                      </c15:dlblFieldTableCache>
                    </c15:dlblFTEntry>
                  </c15:dlblFieldTable>
                  <c15:showDataLabelsRange val="0"/>
                </c:ext>
                <c:ext xmlns:c16="http://schemas.microsoft.com/office/drawing/2014/chart" uri="{C3380CC4-5D6E-409C-BE32-E72D297353CC}">
                  <c16:uniqueId val="{00000024-CEBB-4730-AFB6-B9DD957E590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{09CCB166-46EB-4F4A-8D14-71B80EE9F87A}</c15:txfldGUID>
                      <c15:f>Diagramm!$K$60</c15:f>
                      <c15:dlblFieldTableCache>
                        <c:ptCount val="1"/>
                      </c15:dlblFieldTableCache>
                    </c15:dlblFTEntry>
                  </c15:dlblFieldTable>
                  <c15:showDataLabelsRange val="0"/>
                </c:ext>
                <c:ext xmlns:c16="http://schemas.microsoft.com/office/drawing/2014/chart" uri="{C3380CC4-5D6E-409C-BE32-E72D297353CC}">
                  <c16:uniqueId val="{00000025-CEBB-4730-AFB6-B9DD957E590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{F3520112-7118-4D63-9138-F3CEF80535F4}</c15:txfldGUID>
                      <c15:f>Diagramm!$K$61</c15:f>
                      <c15:dlblFieldTableCache>
                        <c:ptCount val="1"/>
                      </c15:dlblFieldTableCache>
                    </c15:dlblFTEntry>
                  </c15:dlblFieldTable>
                  <c15:showDataLabelsRange val="0"/>
                </c:ext>
                <c:ext xmlns:c16="http://schemas.microsoft.com/office/drawing/2014/chart" uri="{C3380CC4-5D6E-409C-BE32-E72D297353CC}">
                  <c16:uniqueId val="{00000026-CEBB-4730-AFB6-B9DD957E590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{011E1ABA-E410-49AB-B460-F6E80C084994}</c15:txfldGUID>
                      <c15:f>Diagramm!$K$62</c15:f>
                      <c15:dlblFieldTableCache>
                        <c:ptCount val="1"/>
                      </c15:dlblFieldTableCache>
                    </c15:dlblFTEntry>
                  </c15:dlblFieldTable>
                  <c15:showDataLabelsRange val="0"/>
                </c:ext>
                <c:ext xmlns:c16="http://schemas.microsoft.com/office/drawing/2014/chart" uri="{C3380CC4-5D6E-409C-BE32-E72D297353CC}">
                  <c16:uniqueId val="{00000027-CEBB-4730-AFB6-B9DD957E590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{064AB475-1B70-44CF-97DF-CF27D919A547}</c15:txfldGUID>
                      <c15:f>Diagramm!$K$63</c15:f>
                      <c15:dlblFieldTableCache>
                        <c:ptCount val="1"/>
                      </c15:dlblFieldTableCache>
                    </c15:dlblFTEntry>
                  </c15:dlblFieldTable>
                  <c15:showDataLabelsRange val="0"/>
                </c:ext>
                <c:ext xmlns:c16="http://schemas.microsoft.com/office/drawing/2014/chart" uri="{C3380CC4-5D6E-409C-BE32-E72D297353CC}">
                  <c16:uniqueId val="{00000028-CEBB-4730-AFB6-B9DD957E590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{1B7D1DF9-C65E-433D-B9AF-121899FA3585}</c15:txfldGUID>
                      <c15:f>Diagramm!$K$64</c15:f>
                      <c15:dlblFieldTableCache>
                        <c:ptCount val="1"/>
                      </c15:dlblFieldTableCache>
                    </c15:dlblFTEntry>
                  </c15:dlblFieldTable>
                  <c15:showDataLabelsRange val="0"/>
                </c:ext>
                <c:ext xmlns:c16="http://schemas.microsoft.com/office/drawing/2014/chart" uri="{C3380CC4-5D6E-409C-BE32-E72D297353CC}">
                  <c16:uniqueId val="{00000029-CEBB-4730-AFB6-B9DD957E590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{7E73E192-5B8A-4A15-A058-D896A0C07D85}</c15:txfldGUID>
                      <c15:f>Diagramm!$K$65</c15:f>
                      <c15:dlblFieldTableCache>
                        <c:ptCount val="1"/>
                      </c15:dlblFieldTableCache>
                    </c15:dlblFTEntry>
                  </c15:dlblFieldTable>
                  <c15:showDataLabelsRange val="0"/>
                </c:ext>
                <c:ext xmlns:c16="http://schemas.microsoft.com/office/drawing/2014/chart" uri="{C3380CC4-5D6E-409C-BE32-E72D297353CC}">
                  <c16:uniqueId val="{0000002A-CEBB-4730-AFB6-B9DD957E590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{F7E6D27C-09FE-452E-8015-E2149F521587}</c15:txfldGUID>
                      <c15:f>Diagramm!$K$66</c15:f>
                      <c15:dlblFieldTableCache>
                        <c:ptCount val="1"/>
                      </c15:dlblFieldTableCache>
                    </c15:dlblFTEntry>
                  </c15:dlblFieldTable>
                  <c15:showDataLabelsRange val="0"/>
                </c:ext>
                <c:ext xmlns:c16="http://schemas.microsoft.com/office/drawing/2014/chart" uri="{C3380CC4-5D6E-409C-BE32-E72D297353CC}">
                  <c16:uniqueId val="{0000002B-CEBB-4730-AFB6-B9DD957E590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{F81FE39A-27B6-4898-8D0A-4890BC1DBD47}</c15:txfldGUID>
                      <c15:f>Diagramm!$K$67</c15:f>
                      <c15:dlblFieldTableCache>
                        <c:ptCount val="1"/>
                      </c15:dlblFieldTableCache>
                    </c15:dlblFTEntry>
                  </c15:dlblFieldTable>
                  <c15:showDataLabelsRange val="0"/>
                </c:ext>
                <c:ext xmlns:c16="http://schemas.microsoft.com/office/drawing/2014/chart" uri="{C3380CC4-5D6E-409C-BE32-E72D297353CC}">
                  <c16:uniqueId val="{0000002C-CEBB-4730-AFB6-B9DD957E590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EBB-4730-AFB6-B9DD957E590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{DA3A3686-7ED7-4F45-BF6E-BBC1AF464215}</c15:txfldGUID>
                      <c15:f>Diagramm!$J$46</c15:f>
                      <c15:dlblFieldTableCache>
                        <c:ptCount val="1"/>
                      </c15:dlblFieldTableCache>
                    </c15:dlblFTEntry>
                  </c15:dlblFieldTable>
                  <c15:showDataLabelsRange val="0"/>
                </c:ext>
                <c:ext xmlns:c16="http://schemas.microsoft.com/office/drawing/2014/chart" uri="{C3380CC4-5D6E-409C-BE32-E72D297353CC}">
                  <c16:uniqueId val="{0000002E-CEBB-4730-AFB6-B9DD957E590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{A98D13FD-245F-4721-B651-41031D5F69D2}</c15:txfldGUID>
                      <c15:f>Diagramm!$J$47</c15:f>
                      <c15:dlblFieldTableCache>
                        <c:ptCount val="1"/>
                      </c15:dlblFieldTableCache>
                    </c15:dlblFTEntry>
                  </c15:dlblFieldTable>
                  <c15:showDataLabelsRange val="0"/>
                </c:ext>
                <c:ext xmlns:c16="http://schemas.microsoft.com/office/drawing/2014/chart" uri="{C3380CC4-5D6E-409C-BE32-E72D297353CC}">
                  <c16:uniqueId val="{0000002F-CEBB-4730-AFB6-B9DD957E590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{89C88573-AABF-4670-94BF-5FC9D4EB98FC}</c15:txfldGUID>
                      <c15:f>Diagramm!$J$48</c15:f>
                      <c15:dlblFieldTableCache>
                        <c:ptCount val="1"/>
                      </c15:dlblFieldTableCache>
                    </c15:dlblFTEntry>
                  </c15:dlblFieldTable>
                  <c15:showDataLabelsRange val="0"/>
                </c:ext>
                <c:ext xmlns:c16="http://schemas.microsoft.com/office/drawing/2014/chart" uri="{C3380CC4-5D6E-409C-BE32-E72D297353CC}">
                  <c16:uniqueId val="{00000030-CEBB-4730-AFB6-B9DD957E590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{4F68461E-11FD-4CCC-879F-37B1A2A0253B}</c15:txfldGUID>
                      <c15:f>Diagramm!$J$49</c15:f>
                      <c15:dlblFieldTableCache>
                        <c:ptCount val="1"/>
                      </c15:dlblFieldTableCache>
                    </c15:dlblFTEntry>
                  </c15:dlblFieldTable>
                  <c15:showDataLabelsRange val="0"/>
                </c:ext>
                <c:ext xmlns:c16="http://schemas.microsoft.com/office/drawing/2014/chart" uri="{C3380CC4-5D6E-409C-BE32-E72D297353CC}">
                  <c16:uniqueId val="{00000031-CEBB-4730-AFB6-B9DD957E590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{ADA72CB1-CDC4-4E04-A27B-3DE960120D28}</c15:txfldGUID>
                      <c15:f>Diagramm!$J$50</c15:f>
                      <c15:dlblFieldTableCache>
                        <c:ptCount val="1"/>
                      </c15:dlblFieldTableCache>
                    </c15:dlblFTEntry>
                  </c15:dlblFieldTable>
                  <c15:showDataLabelsRange val="0"/>
                </c:ext>
                <c:ext xmlns:c16="http://schemas.microsoft.com/office/drawing/2014/chart" uri="{C3380CC4-5D6E-409C-BE32-E72D297353CC}">
                  <c16:uniqueId val="{00000032-CEBB-4730-AFB6-B9DD957E590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{5678DD09-DA21-4172-B31D-FC22D5298273}</c15:txfldGUID>
                      <c15:f>Diagramm!$J$51</c15:f>
                      <c15:dlblFieldTableCache>
                        <c:ptCount val="1"/>
                      </c15:dlblFieldTableCache>
                    </c15:dlblFTEntry>
                  </c15:dlblFieldTable>
                  <c15:showDataLabelsRange val="0"/>
                </c:ext>
                <c:ext xmlns:c16="http://schemas.microsoft.com/office/drawing/2014/chart" uri="{C3380CC4-5D6E-409C-BE32-E72D297353CC}">
                  <c16:uniqueId val="{00000033-CEBB-4730-AFB6-B9DD957E590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{908E07EE-1DA3-4105-82A0-4D9B4CF4E15E}</c15:txfldGUID>
                      <c15:f>Diagramm!$J$52</c15:f>
                      <c15:dlblFieldTableCache>
                        <c:ptCount val="1"/>
                      </c15:dlblFieldTableCache>
                    </c15:dlblFTEntry>
                  </c15:dlblFieldTable>
                  <c15:showDataLabelsRange val="0"/>
                </c:ext>
                <c:ext xmlns:c16="http://schemas.microsoft.com/office/drawing/2014/chart" uri="{C3380CC4-5D6E-409C-BE32-E72D297353CC}">
                  <c16:uniqueId val="{00000034-CEBB-4730-AFB6-B9DD957E590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{5D620E9F-317A-42A1-838B-7F5A9AAF9012}</c15:txfldGUID>
                      <c15:f>Diagramm!$J$53</c15:f>
                      <c15:dlblFieldTableCache>
                        <c:ptCount val="1"/>
                      </c15:dlblFieldTableCache>
                    </c15:dlblFTEntry>
                  </c15:dlblFieldTable>
                  <c15:showDataLabelsRange val="0"/>
                </c:ext>
                <c:ext xmlns:c16="http://schemas.microsoft.com/office/drawing/2014/chart" uri="{C3380CC4-5D6E-409C-BE32-E72D297353CC}">
                  <c16:uniqueId val="{00000035-CEBB-4730-AFB6-B9DD957E590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{76B1CD5D-11C0-42B1-8B9D-CDD08585BEB7}</c15:txfldGUID>
                      <c15:f>Diagramm!$J$54</c15:f>
                      <c15:dlblFieldTableCache>
                        <c:ptCount val="1"/>
                      </c15:dlblFieldTableCache>
                    </c15:dlblFTEntry>
                  </c15:dlblFieldTable>
                  <c15:showDataLabelsRange val="0"/>
                </c:ext>
                <c:ext xmlns:c16="http://schemas.microsoft.com/office/drawing/2014/chart" uri="{C3380CC4-5D6E-409C-BE32-E72D297353CC}">
                  <c16:uniqueId val="{00000036-CEBB-4730-AFB6-B9DD957E590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{62F78A4E-EF8D-4BFD-A4C5-DD2D65328839}</c15:txfldGUID>
                      <c15:f>Diagramm!$J$55</c15:f>
                      <c15:dlblFieldTableCache>
                        <c:ptCount val="1"/>
                      </c15:dlblFieldTableCache>
                    </c15:dlblFTEntry>
                  </c15:dlblFieldTable>
                  <c15:showDataLabelsRange val="0"/>
                </c:ext>
                <c:ext xmlns:c16="http://schemas.microsoft.com/office/drawing/2014/chart" uri="{C3380CC4-5D6E-409C-BE32-E72D297353CC}">
                  <c16:uniqueId val="{00000037-CEBB-4730-AFB6-B9DD957E590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{BA2D0D4C-2EFD-4526-9AE9-4DEE7E5671E2}</c15:txfldGUID>
                      <c15:f>Diagramm!$J$56</c15:f>
                      <c15:dlblFieldTableCache>
                        <c:ptCount val="1"/>
                      </c15:dlblFieldTableCache>
                    </c15:dlblFTEntry>
                  </c15:dlblFieldTable>
                  <c15:showDataLabelsRange val="0"/>
                </c:ext>
                <c:ext xmlns:c16="http://schemas.microsoft.com/office/drawing/2014/chart" uri="{C3380CC4-5D6E-409C-BE32-E72D297353CC}">
                  <c16:uniqueId val="{00000038-CEBB-4730-AFB6-B9DD957E590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{ADD40B21-E52E-454E-B63B-5D95348ED165}</c15:txfldGUID>
                      <c15:f>Diagramm!$J$57</c15:f>
                      <c15:dlblFieldTableCache>
                        <c:ptCount val="1"/>
                      </c15:dlblFieldTableCache>
                    </c15:dlblFTEntry>
                  </c15:dlblFieldTable>
                  <c15:showDataLabelsRange val="0"/>
                </c:ext>
                <c:ext xmlns:c16="http://schemas.microsoft.com/office/drawing/2014/chart" uri="{C3380CC4-5D6E-409C-BE32-E72D297353CC}">
                  <c16:uniqueId val="{00000039-CEBB-4730-AFB6-B9DD957E590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{1E97E26D-467B-418B-BB1A-439FBCAE70CA}</c15:txfldGUID>
                      <c15:f>Diagramm!$J$58</c15:f>
                      <c15:dlblFieldTableCache>
                        <c:ptCount val="1"/>
                      </c15:dlblFieldTableCache>
                    </c15:dlblFTEntry>
                  </c15:dlblFieldTable>
                  <c15:showDataLabelsRange val="0"/>
                </c:ext>
                <c:ext xmlns:c16="http://schemas.microsoft.com/office/drawing/2014/chart" uri="{C3380CC4-5D6E-409C-BE32-E72D297353CC}">
                  <c16:uniqueId val="{0000003A-CEBB-4730-AFB6-B9DD957E590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{973DAA89-9BDE-4BA0-BEB4-B4FD576D6603}</c15:txfldGUID>
                      <c15:f>Diagramm!$J$59</c15:f>
                      <c15:dlblFieldTableCache>
                        <c:ptCount val="1"/>
                      </c15:dlblFieldTableCache>
                    </c15:dlblFTEntry>
                  </c15:dlblFieldTable>
                  <c15:showDataLabelsRange val="0"/>
                </c:ext>
                <c:ext xmlns:c16="http://schemas.microsoft.com/office/drawing/2014/chart" uri="{C3380CC4-5D6E-409C-BE32-E72D297353CC}">
                  <c16:uniqueId val="{0000003B-CEBB-4730-AFB6-B9DD957E590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{53B16AE1-B9C8-4629-A821-6B7A87B9B590}</c15:txfldGUID>
                      <c15:f>Diagramm!$J$60</c15:f>
                      <c15:dlblFieldTableCache>
                        <c:ptCount val="1"/>
                      </c15:dlblFieldTableCache>
                    </c15:dlblFTEntry>
                  </c15:dlblFieldTable>
                  <c15:showDataLabelsRange val="0"/>
                </c:ext>
                <c:ext xmlns:c16="http://schemas.microsoft.com/office/drawing/2014/chart" uri="{C3380CC4-5D6E-409C-BE32-E72D297353CC}">
                  <c16:uniqueId val="{0000003C-CEBB-4730-AFB6-B9DD957E590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{4F4F0C4F-DA66-4718-B9D8-6223FD9A7D27}</c15:txfldGUID>
                      <c15:f>Diagramm!$J$61</c15:f>
                      <c15:dlblFieldTableCache>
                        <c:ptCount val="1"/>
                      </c15:dlblFieldTableCache>
                    </c15:dlblFTEntry>
                  </c15:dlblFieldTable>
                  <c15:showDataLabelsRange val="0"/>
                </c:ext>
                <c:ext xmlns:c16="http://schemas.microsoft.com/office/drawing/2014/chart" uri="{C3380CC4-5D6E-409C-BE32-E72D297353CC}">
                  <c16:uniqueId val="{0000003D-CEBB-4730-AFB6-B9DD957E590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{455D10D8-FBE5-4000-9D2C-BB46848E21EE}</c15:txfldGUID>
                      <c15:f>Diagramm!$J$62</c15:f>
                      <c15:dlblFieldTableCache>
                        <c:ptCount val="1"/>
                      </c15:dlblFieldTableCache>
                    </c15:dlblFTEntry>
                  </c15:dlblFieldTable>
                  <c15:showDataLabelsRange val="0"/>
                </c:ext>
                <c:ext xmlns:c16="http://schemas.microsoft.com/office/drawing/2014/chart" uri="{C3380CC4-5D6E-409C-BE32-E72D297353CC}">
                  <c16:uniqueId val="{0000003E-CEBB-4730-AFB6-B9DD957E590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{3E47E2B2-A30D-4DE8-A18C-E61FA389A090}</c15:txfldGUID>
                      <c15:f>Diagramm!$J$63</c15:f>
                      <c15:dlblFieldTableCache>
                        <c:ptCount val="1"/>
                      </c15:dlblFieldTableCache>
                    </c15:dlblFTEntry>
                  </c15:dlblFieldTable>
                  <c15:showDataLabelsRange val="0"/>
                </c:ext>
                <c:ext xmlns:c16="http://schemas.microsoft.com/office/drawing/2014/chart" uri="{C3380CC4-5D6E-409C-BE32-E72D297353CC}">
                  <c16:uniqueId val="{0000003F-CEBB-4730-AFB6-B9DD957E590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{7A1E0A27-9961-4A5C-BEBE-9C1C4FBE14DF}</c15:txfldGUID>
                      <c15:f>Diagramm!$J$64</c15:f>
                      <c15:dlblFieldTableCache>
                        <c:ptCount val="1"/>
                      </c15:dlblFieldTableCache>
                    </c15:dlblFTEntry>
                  </c15:dlblFieldTable>
                  <c15:showDataLabelsRange val="0"/>
                </c:ext>
                <c:ext xmlns:c16="http://schemas.microsoft.com/office/drawing/2014/chart" uri="{C3380CC4-5D6E-409C-BE32-E72D297353CC}">
                  <c16:uniqueId val="{00000040-CEBB-4730-AFB6-B9DD957E590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{00D089AE-D6C9-409C-B57A-237923623AF7}</c15:txfldGUID>
                      <c15:f>Diagramm!$J$65</c15:f>
                      <c15:dlblFieldTableCache>
                        <c:ptCount val="1"/>
                      </c15:dlblFieldTableCache>
                    </c15:dlblFTEntry>
                  </c15:dlblFieldTable>
                  <c15:showDataLabelsRange val="0"/>
                </c:ext>
                <c:ext xmlns:c16="http://schemas.microsoft.com/office/drawing/2014/chart" uri="{C3380CC4-5D6E-409C-BE32-E72D297353CC}">
                  <c16:uniqueId val="{00000041-CEBB-4730-AFB6-B9DD957E590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{5CC71AC0-1880-4845-A188-C904236F7936}</c15:txfldGUID>
                      <c15:f>Diagramm!$J$66</c15:f>
                      <c15:dlblFieldTableCache>
                        <c:ptCount val="1"/>
                      </c15:dlblFieldTableCache>
                    </c15:dlblFTEntry>
                  </c15:dlblFieldTable>
                  <c15:showDataLabelsRange val="0"/>
                </c:ext>
                <c:ext xmlns:c16="http://schemas.microsoft.com/office/drawing/2014/chart" uri="{C3380CC4-5D6E-409C-BE32-E72D297353CC}">
                  <c16:uniqueId val="{00000042-CEBB-4730-AFB6-B9DD957E590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{B8530551-B8E3-4474-A6D0-194BF2271786}</c15:txfldGUID>
                      <c15:f>Diagramm!$J$67</c15:f>
                      <c15:dlblFieldTableCache>
                        <c:ptCount val="1"/>
                      </c15:dlblFieldTableCache>
                    </c15:dlblFTEntry>
                  </c15:dlblFieldTable>
                  <c15:showDataLabelsRange val="0"/>
                </c:ext>
                <c:ext xmlns:c16="http://schemas.microsoft.com/office/drawing/2014/chart" uri="{C3380CC4-5D6E-409C-BE32-E72D297353CC}">
                  <c16:uniqueId val="{00000043-CEBB-4730-AFB6-B9DD957E590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EBB-4730-AFB6-B9DD957E590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EDF-437A-9D1C-F6DCF4D1F2E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EDF-437A-9D1C-F6DCF4D1F2E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EDF-437A-9D1C-F6DCF4D1F2E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EDF-437A-9D1C-F6DCF4D1F2E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EDF-437A-9D1C-F6DCF4D1F2E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EDF-437A-9D1C-F6DCF4D1F2E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EDF-437A-9D1C-F6DCF4D1F2E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EDF-437A-9D1C-F6DCF4D1F2E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EDF-437A-9D1C-F6DCF4D1F2E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EDF-437A-9D1C-F6DCF4D1F2E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EDF-437A-9D1C-F6DCF4D1F2E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EDF-437A-9D1C-F6DCF4D1F2E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EDF-437A-9D1C-F6DCF4D1F2E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EDF-437A-9D1C-F6DCF4D1F2E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EDF-437A-9D1C-F6DCF4D1F2E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EDF-437A-9D1C-F6DCF4D1F2E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EDF-437A-9D1C-F6DCF4D1F2E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EDF-437A-9D1C-F6DCF4D1F2E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EDF-437A-9D1C-F6DCF4D1F2E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EDF-437A-9D1C-F6DCF4D1F2E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EDF-437A-9D1C-F6DCF4D1F2E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EDF-437A-9D1C-F6DCF4D1F2E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EDF-437A-9D1C-F6DCF4D1F2E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EDF-437A-9D1C-F6DCF4D1F2E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EDF-437A-9D1C-F6DCF4D1F2E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EDF-437A-9D1C-F6DCF4D1F2E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EDF-437A-9D1C-F6DCF4D1F2E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EDF-437A-9D1C-F6DCF4D1F2E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EDF-437A-9D1C-F6DCF4D1F2E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EDF-437A-9D1C-F6DCF4D1F2E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EDF-437A-9D1C-F6DCF4D1F2E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EDF-437A-9D1C-F6DCF4D1F2E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EDF-437A-9D1C-F6DCF4D1F2E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EDF-437A-9D1C-F6DCF4D1F2E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EDF-437A-9D1C-F6DCF4D1F2E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EDF-437A-9D1C-F6DCF4D1F2E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EDF-437A-9D1C-F6DCF4D1F2E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EDF-437A-9D1C-F6DCF4D1F2E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EDF-437A-9D1C-F6DCF4D1F2E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EDF-437A-9D1C-F6DCF4D1F2E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EDF-437A-9D1C-F6DCF4D1F2E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EDF-437A-9D1C-F6DCF4D1F2E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EDF-437A-9D1C-F6DCF4D1F2E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EDF-437A-9D1C-F6DCF4D1F2E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EDF-437A-9D1C-F6DCF4D1F2E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EDF-437A-9D1C-F6DCF4D1F2E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EDF-437A-9D1C-F6DCF4D1F2E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EDF-437A-9D1C-F6DCF4D1F2E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EDF-437A-9D1C-F6DCF4D1F2E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EDF-437A-9D1C-F6DCF4D1F2E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EDF-437A-9D1C-F6DCF4D1F2E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EDF-437A-9D1C-F6DCF4D1F2E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EDF-437A-9D1C-F6DCF4D1F2E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EDF-437A-9D1C-F6DCF4D1F2E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EDF-437A-9D1C-F6DCF4D1F2E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EDF-437A-9D1C-F6DCF4D1F2E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EDF-437A-9D1C-F6DCF4D1F2E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EDF-437A-9D1C-F6DCF4D1F2E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EDF-437A-9D1C-F6DCF4D1F2E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EDF-437A-9D1C-F6DCF4D1F2E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EDF-437A-9D1C-F6DCF4D1F2E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EDF-437A-9D1C-F6DCF4D1F2E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EDF-437A-9D1C-F6DCF4D1F2E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EDF-437A-9D1C-F6DCF4D1F2E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EDF-437A-9D1C-F6DCF4D1F2E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EDF-437A-9D1C-F6DCF4D1F2E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EDF-437A-9D1C-F6DCF4D1F2E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EDF-437A-9D1C-F6DCF4D1F2E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EDF-437A-9D1C-F6DCF4D1F2E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100.42312543227958</c:v>
                </c:pt>
                <c:pt idx="2">
                  <c:v>102.70963017209813</c:v>
                </c:pt>
                <c:pt idx="3">
                  <c:v>101.31006143455797</c:v>
                </c:pt>
                <c:pt idx="4">
                  <c:v>103.30770169657025</c:v>
                </c:pt>
                <c:pt idx="5">
                  <c:v>104.57300947963708</c:v>
                </c:pt>
                <c:pt idx="6">
                  <c:v>106.73745880629806</c:v>
                </c:pt>
                <c:pt idx="7">
                  <c:v>106.48114243866715</c:v>
                </c:pt>
                <c:pt idx="8">
                  <c:v>106.76186988892957</c:v>
                </c:pt>
                <c:pt idx="9">
                  <c:v>107.40876357866472</c:v>
                </c:pt>
                <c:pt idx="10">
                  <c:v>109.35351316164206</c:v>
                </c:pt>
                <c:pt idx="11">
                  <c:v>108.99141543594124</c:v>
                </c:pt>
                <c:pt idx="12">
                  <c:v>109.47556857479964</c:v>
                </c:pt>
                <c:pt idx="13">
                  <c:v>110.28520281541152</c:v>
                </c:pt>
                <c:pt idx="14">
                  <c:v>112.82802392286098</c:v>
                </c:pt>
                <c:pt idx="15">
                  <c:v>112.42117254566905</c:v>
                </c:pt>
                <c:pt idx="16">
                  <c:v>111.43659221286464</c:v>
                </c:pt>
                <c:pt idx="17">
                  <c:v>111.68884006672361</c:v>
                </c:pt>
                <c:pt idx="18">
                  <c:v>113.39354733715774</c:v>
                </c:pt>
                <c:pt idx="19">
                  <c:v>112.95821636356239</c:v>
                </c:pt>
                <c:pt idx="20">
                  <c:v>112.51067984865128</c:v>
                </c:pt>
                <c:pt idx="21">
                  <c:v>113.14129948329874</c:v>
                </c:pt>
                <c:pt idx="22">
                  <c:v>115.15928231417062</c:v>
                </c:pt>
                <c:pt idx="23">
                  <c:v>114.0241669718052</c:v>
                </c:pt>
                <c:pt idx="24">
                  <c:v>112.88091460189594</c:v>
                </c:pt>
              </c:numCache>
            </c:numRef>
          </c:val>
          <c:smooth val="0"/>
          <c:extLst>
            <c:ext xmlns:c16="http://schemas.microsoft.com/office/drawing/2014/chart" uri="{C3380CC4-5D6E-409C-BE32-E72D297353CC}">
              <c16:uniqueId val="{00000000-2225-4843-A61E-2652FFC5654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102.25063938618926</c:v>
                </c:pt>
                <c:pt idx="2">
                  <c:v>104.9616368286445</c:v>
                </c:pt>
                <c:pt idx="3">
                  <c:v>105.16624040920716</c:v>
                </c:pt>
                <c:pt idx="4">
                  <c:v>105.16624040920716</c:v>
                </c:pt>
                <c:pt idx="5">
                  <c:v>105.42199488491049</c:v>
                </c:pt>
                <c:pt idx="6">
                  <c:v>109.82097186700767</c:v>
                </c:pt>
                <c:pt idx="7">
                  <c:v>110.69053708439898</c:v>
                </c:pt>
                <c:pt idx="8">
                  <c:v>110.7928388746803</c:v>
                </c:pt>
                <c:pt idx="9">
                  <c:v>113.81074168797953</c:v>
                </c:pt>
                <c:pt idx="10">
                  <c:v>118.05626598465473</c:v>
                </c:pt>
                <c:pt idx="11">
                  <c:v>117.80051150895142</c:v>
                </c:pt>
                <c:pt idx="12">
                  <c:v>114.62915601023018</c:v>
                </c:pt>
                <c:pt idx="13">
                  <c:v>116.62404092071613</c:v>
                </c:pt>
                <c:pt idx="14">
                  <c:v>122.25063938618925</c:v>
                </c:pt>
                <c:pt idx="15">
                  <c:v>124.75703324808185</c:v>
                </c:pt>
                <c:pt idx="16">
                  <c:v>118.20971867007673</c:v>
                </c:pt>
                <c:pt idx="17">
                  <c:v>119.23273657289002</c:v>
                </c:pt>
                <c:pt idx="18">
                  <c:v>121.38107416879795</c:v>
                </c:pt>
                <c:pt idx="19">
                  <c:v>121.17647058823529</c:v>
                </c:pt>
                <c:pt idx="20">
                  <c:v>121.48337595907928</c:v>
                </c:pt>
                <c:pt idx="21">
                  <c:v>123.78516624040921</c:v>
                </c:pt>
                <c:pt idx="22">
                  <c:v>126.18925831202046</c:v>
                </c:pt>
                <c:pt idx="23">
                  <c:v>126.18925831202046</c:v>
                </c:pt>
                <c:pt idx="24">
                  <c:v>123.98976982097187</c:v>
                </c:pt>
              </c:numCache>
            </c:numRef>
          </c:val>
          <c:smooth val="0"/>
          <c:extLst>
            <c:ext xmlns:c16="http://schemas.microsoft.com/office/drawing/2014/chart" uri="{C3380CC4-5D6E-409C-BE32-E72D297353CC}">
              <c16:uniqueId val="{00000001-2225-4843-A61E-2652FFC5654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101.54860911958703</c:v>
                </c:pt>
                <c:pt idx="2">
                  <c:v>98.680814453685116</c:v>
                </c:pt>
                <c:pt idx="3">
                  <c:v>101.00372813306566</c:v>
                </c:pt>
                <c:pt idx="4">
                  <c:v>96.730714080871806</c:v>
                </c:pt>
                <c:pt idx="5">
                  <c:v>96.673358187553774</c:v>
                </c:pt>
                <c:pt idx="6">
                  <c:v>93.318038428448517</c:v>
                </c:pt>
                <c:pt idx="7">
                  <c:v>95.124749067966732</c:v>
                </c:pt>
                <c:pt idx="8">
                  <c:v>93.375394321766564</c:v>
                </c:pt>
                <c:pt idx="9">
                  <c:v>95.0673931746487</c:v>
                </c:pt>
                <c:pt idx="10">
                  <c:v>93.977631201605959</c:v>
                </c:pt>
                <c:pt idx="11">
                  <c:v>96.09979925437338</c:v>
                </c:pt>
                <c:pt idx="12">
                  <c:v>94.522512188127322</c:v>
                </c:pt>
                <c:pt idx="13">
                  <c:v>96.70203613421279</c:v>
                </c:pt>
                <c:pt idx="14">
                  <c:v>93.7195296816748</c:v>
                </c:pt>
                <c:pt idx="15">
                  <c:v>93.662173788356753</c:v>
                </c:pt>
                <c:pt idx="16">
                  <c:v>90.392887869228559</c:v>
                </c:pt>
                <c:pt idx="17">
                  <c:v>91.425293948953254</c:v>
                </c:pt>
                <c:pt idx="18">
                  <c:v>89.733295096071117</c:v>
                </c:pt>
                <c:pt idx="19">
                  <c:v>91.16719242902208</c:v>
                </c:pt>
                <c:pt idx="20">
                  <c:v>89.848006882707196</c:v>
                </c:pt>
                <c:pt idx="21">
                  <c:v>91.540005735589332</c:v>
                </c:pt>
                <c:pt idx="22">
                  <c:v>87.983940349870949</c:v>
                </c:pt>
                <c:pt idx="23">
                  <c:v>89.848006882707196</c:v>
                </c:pt>
                <c:pt idx="24">
                  <c:v>86.779466590192143</c:v>
                </c:pt>
              </c:numCache>
            </c:numRef>
          </c:val>
          <c:smooth val="0"/>
          <c:extLst>
            <c:ext xmlns:c16="http://schemas.microsoft.com/office/drawing/2014/chart" uri="{C3380CC4-5D6E-409C-BE32-E72D297353CC}">
              <c16:uniqueId val="{00000002-2225-4843-A61E-2652FFC5654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225-4843-A61E-2652FFC5654B}"/>
                </c:ext>
              </c:extLst>
            </c:dLbl>
            <c:dLbl>
              <c:idx val="1"/>
              <c:delete val="1"/>
              <c:extLst>
                <c:ext xmlns:c15="http://schemas.microsoft.com/office/drawing/2012/chart" uri="{CE6537A1-D6FC-4f65-9D91-7224C49458BB}"/>
                <c:ext xmlns:c16="http://schemas.microsoft.com/office/drawing/2014/chart" uri="{C3380CC4-5D6E-409C-BE32-E72D297353CC}">
                  <c16:uniqueId val="{00000004-2225-4843-A61E-2652FFC5654B}"/>
                </c:ext>
              </c:extLst>
            </c:dLbl>
            <c:dLbl>
              <c:idx val="2"/>
              <c:delete val="1"/>
              <c:extLst>
                <c:ext xmlns:c15="http://schemas.microsoft.com/office/drawing/2012/chart" uri="{CE6537A1-D6FC-4f65-9D91-7224C49458BB}"/>
                <c:ext xmlns:c16="http://schemas.microsoft.com/office/drawing/2014/chart" uri="{C3380CC4-5D6E-409C-BE32-E72D297353CC}">
                  <c16:uniqueId val="{00000005-2225-4843-A61E-2652FFC5654B}"/>
                </c:ext>
              </c:extLst>
            </c:dLbl>
            <c:dLbl>
              <c:idx val="3"/>
              <c:delete val="1"/>
              <c:extLst>
                <c:ext xmlns:c15="http://schemas.microsoft.com/office/drawing/2012/chart" uri="{CE6537A1-D6FC-4f65-9D91-7224C49458BB}"/>
                <c:ext xmlns:c16="http://schemas.microsoft.com/office/drawing/2014/chart" uri="{C3380CC4-5D6E-409C-BE32-E72D297353CC}">
                  <c16:uniqueId val="{00000006-2225-4843-A61E-2652FFC5654B}"/>
                </c:ext>
              </c:extLst>
            </c:dLbl>
            <c:dLbl>
              <c:idx val="4"/>
              <c:delete val="1"/>
              <c:extLst>
                <c:ext xmlns:c15="http://schemas.microsoft.com/office/drawing/2012/chart" uri="{CE6537A1-D6FC-4f65-9D91-7224C49458BB}"/>
                <c:ext xmlns:c16="http://schemas.microsoft.com/office/drawing/2014/chart" uri="{C3380CC4-5D6E-409C-BE32-E72D297353CC}">
                  <c16:uniqueId val="{00000007-2225-4843-A61E-2652FFC5654B}"/>
                </c:ext>
              </c:extLst>
            </c:dLbl>
            <c:dLbl>
              <c:idx val="5"/>
              <c:delete val="1"/>
              <c:extLst>
                <c:ext xmlns:c15="http://schemas.microsoft.com/office/drawing/2012/chart" uri="{CE6537A1-D6FC-4f65-9D91-7224C49458BB}"/>
                <c:ext xmlns:c16="http://schemas.microsoft.com/office/drawing/2014/chart" uri="{C3380CC4-5D6E-409C-BE32-E72D297353CC}">
                  <c16:uniqueId val="{00000008-2225-4843-A61E-2652FFC5654B}"/>
                </c:ext>
              </c:extLst>
            </c:dLbl>
            <c:dLbl>
              <c:idx val="6"/>
              <c:delete val="1"/>
              <c:extLst>
                <c:ext xmlns:c15="http://schemas.microsoft.com/office/drawing/2012/chart" uri="{CE6537A1-D6FC-4f65-9D91-7224C49458BB}"/>
                <c:ext xmlns:c16="http://schemas.microsoft.com/office/drawing/2014/chart" uri="{C3380CC4-5D6E-409C-BE32-E72D297353CC}">
                  <c16:uniqueId val="{00000009-2225-4843-A61E-2652FFC5654B}"/>
                </c:ext>
              </c:extLst>
            </c:dLbl>
            <c:dLbl>
              <c:idx val="7"/>
              <c:delete val="1"/>
              <c:extLst>
                <c:ext xmlns:c15="http://schemas.microsoft.com/office/drawing/2012/chart" uri="{CE6537A1-D6FC-4f65-9D91-7224C49458BB}"/>
                <c:ext xmlns:c16="http://schemas.microsoft.com/office/drawing/2014/chart" uri="{C3380CC4-5D6E-409C-BE32-E72D297353CC}">
                  <c16:uniqueId val="{0000000A-2225-4843-A61E-2652FFC5654B}"/>
                </c:ext>
              </c:extLst>
            </c:dLbl>
            <c:dLbl>
              <c:idx val="8"/>
              <c:delete val="1"/>
              <c:extLst>
                <c:ext xmlns:c15="http://schemas.microsoft.com/office/drawing/2012/chart" uri="{CE6537A1-D6FC-4f65-9D91-7224C49458BB}"/>
                <c:ext xmlns:c16="http://schemas.microsoft.com/office/drawing/2014/chart" uri="{C3380CC4-5D6E-409C-BE32-E72D297353CC}">
                  <c16:uniqueId val="{0000000B-2225-4843-A61E-2652FFC5654B}"/>
                </c:ext>
              </c:extLst>
            </c:dLbl>
            <c:dLbl>
              <c:idx val="9"/>
              <c:delete val="1"/>
              <c:extLst>
                <c:ext xmlns:c15="http://schemas.microsoft.com/office/drawing/2012/chart" uri="{CE6537A1-D6FC-4f65-9D91-7224C49458BB}"/>
                <c:ext xmlns:c16="http://schemas.microsoft.com/office/drawing/2014/chart" uri="{C3380CC4-5D6E-409C-BE32-E72D297353CC}">
                  <c16:uniqueId val="{0000000C-2225-4843-A61E-2652FFC5654B}"/>
                </c:ext>
              </c:extLst>
            </c:dLbl>
            <c:dLbl>
              <c:idx val="10"/>
              <c:delete val="1"/>
              <c:extLst>
                <c:ext xmlns:c15="http://schemas.microsoft.com/office/drawing/2012/chart" uri="{CE6537A1-D6FC-4f65-9D91-7224C49458BB}"/>
                <c:ext xmlns:c16="http://schemas.microsoft.com/office/drawing/2014/chart" uri="{C3380CC4-5D6E-409C-BE32-E72D297353CC}">
                  <c16:uniqueId val="{0000000D-2225-4843-A61E-2652FFC5654B}"/>
                </c:ext>
              </c:extLst>
            </c:dLbl>
            <c:dLbl>
              <c:idx val="11"/>
              <c:delete val="1"/>
              <c:extLst>
                <c:ext xmlns:c15="http://schemas.microsoft.com/office/drawing/2012/chart" uri="{CE6537A1-D6FC-4f65-9D91-7224C49458BB}"/>
                <c:ext xmlns:c16="http://schemas.microsoft.com/office/drawing/2014/chart" uri="{C3380CC4-5D6E-409C-BE32-E72D297353CC}">
                  <c16:uniqueId val="{0000000E-2225-4843-A61E-2652FFC5654B}"/>
                </c:ext>
              </c:extLst>
            </c:dLbl>
            <c:dLbl>
              <c:idx val="12"/>
              <c:delete val="1"/>
              <c:extLst>
                <c:ext xmlns:c15="http://schemas.microsoft.com/office/drawing/2012/chart" uri="{CE6537A1-D6FC-4f65-9D91-7224C49458BB}"/>
                <c:ext xmlns:c16="http://schemas.microsoft.com/office/drawing/2014/chart" uri="{C3380CC4-5D6E-409C-BE32-E72D297353CC}">
                  <c16:uniqueId val="{0000000F-2225-4843-A61E-2652FFC5654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225-4843-A61E-2652FFC5654B}"/>
                </c:ext>
              </c:extLst>
            </c:dLbl>
            <c:dLbl>
              <c:idx val="14"/>
              <c:delete val="1"/>
              <c:extLst>
                <c:ext xmlns:c15="http://schemas.microsoft.com/office/drawing/2012/chart" uri="{CE6537A1-D6FC-4f65-9D91-7224C49458BB}"/>
                <c:ext xmlns:c16="http://schemas.microsoft.com/office/drawing/2014/chart" uri="{C3380CC4-5D6E-409C-BE32-E72D297353CC}">
                  <c16:uniqueId val="{00000011-2225-4843-A61E-2652FFC5654B}"/>
                </c:ext>
              </c:extLst>
            </c:dLbl>
            <c:dLbl>
              <c:idx val="15"/>
              <c:delete val="1"/>
              <c:extLst>
                <c:ext xmlns:c15="http://schemas.microsoft.com/office/drawing/2012/chart" uri="{CE6537A1-D6FC-4f65-9D91-7224C49458BB}"/>
                <c:ext xmlns:c16="http://schemas.microsoft.com/office/drawing/2014/chart" uri="{C3380CC4-5D6E-409C-BE32-E72D297353CC}">
                  <c16:uniqueId val="{00000012-2225-4843-A61E-2652FFC5654B}"/>
                </c:ext>
              </c:extLst>
            </c:dLbl>
            <c:dLbl>
              <c:idx val="16"/>
              <c:delete val="1"/>
              <c:extLst>
                <c:ext xmlns:c15="http://schemas.microsoft.com/office/drawing/2012/chart" uri="{CE6537A1-D6FC-4f65-9D91-7224C49458BB}"/>
                <c:ext xmlns:c16="http://schemas.microsoft.com/office/drawing/2014/chart" uri="{C3380CC4-5D6E-409C-BE32-E72D297353CC}">
                  <c16:uniqueId val="{00000013-2225-4843-A61E-2652FFC5654B}"/>
                </c:ext>
              </c:extLst>
            </c:dLbl>
            <c:dLbl>
              <c:idx val="17"/>
              <c:delete val="1"/>
              <c:extLst>
                <c:ext xmlns:c15="http://schemas.microsoft.com/office/drawing/2012/chart" uri="{CE6537A1-D6FC-4f65-9D91-7224C49458BB}"/>
                <c:ext xmlns:c16="http://schemas.microsoft.com/office/drawing/2014/chart" uri="{C3380CC4-5D6E-409C-BE32-E72D297353CC}">
                  <c16:uniqueId val="{00000014-2225-4843-A61E-2652FFC5654B}"/>
                </c:ext>
              </c:extLst>
            </c:dLbl>
            <c:dLbl>
              <c:idx val="18"/>
              <c:delete val="1"/>
              <c:extLst>
                <c:ext xmlns:c15="http://schemas.microsoft.com/office/drawing/2012/chart" uri="{CE6537A1-D6FC-4f65-9D91-7224C49458BB}"/>
                <c:ext xmlns:c16="http://schemas.microsoft.com/office/drawing/2014/chart" uri="{C3380CC4-5D6E-409C-BE32-E72D297353CC}">
                  <c16:uniqueId val="{00000015-2225-4843-A61E-2652FFC5654B}"/>
                </c:ext>
              </c:extLst>
            </c:dLbl>
            <c:dLbl>
              <c:idx val="19"/>
              <c:delete val="1"/>
              <c:extLst>
                <c:ext xmlns:c15="http://schemas.microsoft.com/office/drawing/2012/chart" uri="{CE6537A1-D6FC-4f65-9D91-7224C49458BB}"/>
                <c:ext xmlns:c16="http://schemas.microsoft.com/office/drawing/2014/chart" uri="{C3380CC4-5D6E-409C-BE32-E72D297353CC}">
                  <c16:uniqueId val="{00000016-2225-4843-A61E-2652FFC5654B}"/>
                </c:ext>
              </c:extLst>
            </c:dLbl>
            <c:dLbl>
              <c:idx val="20"/>
              <c:delete val="1"/>
              <c:extLst>
                <c:ext xmlns:c15="http://schemas.microsoft.com/office/drawing/2012/chart" uri="{CE6537A1-D6FC-4f65-9D91-7224C49458BB}"/>
                <c:ext xmlns:c16="http://schemas.microsoft.com/office/drawing/2014/chart" uri="{C3380CC4-5D6E-409C-BE32-E72D297353CC}">
                  <c16:uniqueId val="{00000017-2225-4843-A61E-2652FFC5654B}"/>
                </c:ext>
              </c:extLst>
            </c:dLbl>
            <c:dLbl>
              <c:idx val="21"/>
              <c:delete val="1"/>
              <c:extLst>
                <c:ext xmlns:c15="http://schemas.microsoft.com/office/drawing/2012/chart" uri="{CE6537A1-D6FC-4f65-9D91-7224C49458BB}"/>
                <c:ext xmlns:c16="http://schemas.microsoft.com/office/drawing/2014/chart" uri="{C3380CC4-5D6E-409C-BE32-E72D297353CC}">
                  <c16:uniqueId val="{00000018-2225-4843-A61E-2652FFC5654B}"/>
                </c:ext>
              </c:extLst>
            </c:dLbl>
            <c:dLbl>
              <c:idx val="22"/>
              <c:delete val="1"/>
              <c:extLst>
                <c:ext xmlns:c15="http://schemas.microsoft.com/office/drawing/2012/chart" uri="{CE6537A1-D6FC-4f65-9D91-7224C49458BB}"/>
                <c:ext xmlns:c16="http://schemas.microsoft.com/office/drawing/2014/chart" uri="{C3380CC4-5D6E-409C-BE32-E72D297353CC}">
                  <c16:uniqueId val="{00000019-2225-4843-A61E-2652FFC5654B}"/>
                </c:ext>
              </c:extLst>
            </c:dLbl>
            <c:dLbl>
              <c:idx val="23"/>
              <c:delete val="1"/>
              <c:extLst>
                <c:ext xmlns:c15="http://schemas.microsoft.com/office/drawing/2012/chart" uri="{CE6537A1-D6FC-4f65-9D91-7224C49458BB}"/>
                <c:ext xmlns:c16="http://schemas.microsoft.com/office/drawing/2014/chart" uri="{C3380CC4-5D6E-409C-BE32-E72D297353CC}">
                  <c16:uniqueId val="{0000001A-2225-4843-A61E-2652FFC5654B}"/>
                </c:ext>
              </c:extLst>
            </c:dLbl>
            <c:dLbl>
              <c:idx val="24"/>
              <c:delete val="1"/>
              <c:extLst>
                <c:ext xmlns:c15="http://schemas.microsoft.com/office/drawing/2012/chart" uri="{CE6537A1-D6FC-4f65-9D91-7224C49458BB}"/>
                <c:ext xmlns:c16="http://schemas.microsoft.com/office/drawing/2014/chart" uri="{C3380CC4-5D6E-409C-BE32-E72D297353CC}">
                  <c16:uniqueId val="{0000001B-2225-4843-A61E-2652FFC5654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225-4843-A61E-2652FFC5654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Ansbach, Stadt (09561)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27745</v>
      </c>
      <c r="F11" s="238">
        <v>28026</v>
      </c>
      <c r="G11" s="238">
        <v>28305</v>
      </c>
      <c r="H11" s="238">
        <v>27809</v>
      </c>
      <c r="I11" s="265">
        <v>27654</v>
      </c>
      <c r="J11" s="263">
        <v>91</v>
      </c>
      <c r="K11" s="266">
        <v>0.32906631951978016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16.730942512164354</v>
      </c>
      <c r="E13" s="115">
        <v>4642</v>
      </c>
      <c r="F13" s="114">
        <v>4829</v>
      </c>
      <c r="G13" s="114">
        <v>5046</v>
      </c>
      <c r="H13" s="114">
        <v>5024</v>
      </c>
      <c r="I13" s="140">
        <v>4860</v>
      </c>
      <c r="J13" s="115">
        <v>-218</v>
      </c>
      <c r="K13" s="116">
        <v>-4.4855967078189298</v>
      </c>
    </row>
    <row r="14" spans="1:255" ht="14.1" customHeight="1" x14ac:dyDescent="0.2">
      <c r="A14" s="306" t="s">
        <v>230</v>
      </c>
      <c r="B14" s="307"/>
      <c r="C14" s="308"/>
      <c r="D14" s="113">
        <v>59.996395746981435</v>
      </c>
      <c r="E14" s="115">
        <v>16646</v>
      </c>
      <c r="F14" s="114">
        <v>16717</v>
      </c>
      <c r="G14" s="114">
        <v>16751</v>
      </c>
      <c r="H14" s="114">
        <v>16385</v>
      </c>
      <c r="I14" s="140">
        <v>16464</v>
      </c>
      <c r="J14" s="115">
        <v>182</v>
      </c>
      <c r="K14" s="116">
        <v>1.1054421768707483</v>
      </c>
    </row>
    <row r="15" spans="1:255" ht="14.1" customHeight="1" x14ac:dyDescent="0.2">
      <c r="A15" s="306" t="s">
        <v>231</v>
      </c>
      <c r="B15" s="307"/>
      <c r="C15" s="308"/>
      <c r="D15" s="113">
        <v>12.647323842133718</v>
      </c>
      <c r="E15" s="115">
        <v>3509</v>
      </c>
      <c r="F15" s="114">
        <v>3512</v>
      </c>
      <c r="G15" s="114">
        <v>3516</v>
      </c>
      <c r="H15" s="114">
        <v>3489</v>
      </c>
      <c r="I15" s="140">
        <v>3457</v>
      </c>
      <c r="J15" s="115">
        <v>52</v>
      </c>
      <c r="K15" s="116">
        <v>1.5041943881978594</v>
      </c>
    </row>
    <row r="16" spans="1:255" ht="14.1" customHeight="1" x14ac:dyDescent="0.2">
      <c r="A16" s="306" t="s">
        <v>232</v>
      </c>
      <c r="B16" s="307"/>
      <c r="C16" s="308"/>
      <c r="D16" s="113">
        <v>10.318976392142728</v>
      </c>
      <c r="E16" s="115">
        <v>2863</v>
      </c>
      <c r="F16" s="114">
        <v>2874</v>
      </c>
      <c r="G16" s="114">
        <v>2899</v>
      </c>
      <c r="H16" s="114">
        <v>2845</v>
      </c>
      <c r="I16" s="140">
        <v>2808</v>
      </c>
      <c r="J16" s="115">
        <v>55</v>
      </c>
      <c r="K16" s="116">
        <v>1.9586894586894588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0.51901243467291402</v>
      </c>
      <c r="E18" s="115">
        <v>144</v>
      </c>
      <c r="F18" s="114">
        <v>145</v>
      </c>
      <c r="G18" s="114">
        <v>150</v>
      </c>
      <c r="H18" s="114">
        <v>146</v>
      </c>
      <c r="I18" s="140">
        <v>144</v>
      </c>
      <c r="J18" s="115">
        <v>0</v>
      </c>
      <c r="K18" s="116">
        <v>0</v>
      </c>
    </row>
    <row r="19" spans="1:255" ht="14.1" customHeight="1" x14ac:dyDescent="0.2">
      <c r="A19" s="306" t="s">
        <v>235</v>
      </c>
      <c r="B19" s="307" t="s">
        <v>236</v>
      </c>
      <c r="C19" s="308"/>
      <c r="D19" s="113">
        <v>0.17660839790953325</v>
      </c>
      <c r="E19" s="115">
        <v>49</v>
      </c>
      <c r="F19" s="114">
        <v>49</v>
      </c>
      <c r="G19" s="114">
        <v>54</v>
      </c>
      <c r="H19" s="114">
        <v>54</v>
      </c>
      <c r="I19" s="140">
        <v>52</v>
      </c>
      <c r="J19" s="115">
        <v>-3</v>
      </c>
      <c r="K19" s="116">
        <v>-5.7692307692307692</v>
      </c>
    </row>
    <row r="20" spans="1:255" ht="14.1" customHeight="1" x14ac:dyDescent="0.2">
      <c r="A20" s="306">
        <v>12</v>
      </c>
      <c r="B20" s="307" t="s">
        <v>237</v>
      </c>
      <c r="C20" s="308"/>
      <c r="D20" s="113">
        <v>0.50099116958010448</v>
      </c>
      <c r="E20" s="115">
        <v>139</v>
      </c>
      <c r="F20" s="114">
        <v>144</v>
      </c>
      <c r="G20" s="114">
        <v>150</v>
      </c>
      <c r="H20" s="114">
        <v>146</v>
      </c>
      <c r="I20" s="140">
        <v>141</v>
      </c>
      <c r="J20" s="115">
        <v>-2</v>
      </c>
      <c r="K20" s="116">
        <v>-1.4184397163120568</v>
      </c>
    </row>
    <row r="21" spans="1:255" ht="14.1" customHeight="1" x14ac:dyDescent="0.2">
      <c r="A21" s="306">
        <v>21</v>
      </c>
      <c r="B21" s="307" t="s">
        <v>238</v>
      </c>
      <c r="C21" s="308"/>
      <c r="D21" s="113">
        <v>0.18021265092809516</v>
      </c>
      <c r="E21" s="115">
        <v>50</v>
      </c>
      <c r="F21" s="114">
        <v>46</v>
      </c>
      <c r="G21" s="114">
        <v>53</v>
      </c>
      <c r="H21" s="114">
        <v>53</v>
      </c>
      <c r="I21" s="140">
        <v>53</v>
      </c>
      <c r="J21" s="115">
        <v>-3</v>
      </c>
      <c r="K21" s="116">
        <v>-5.6603773584905657</v>
      </c>
    </row>
    <row r="22" spans="1:255" ht="14.1" customHeight="1" x14ac:dyDescent="0.2">
      <c r="A22" s="306">
        <v>22</v>
      </c>
      <c r="B22" s="307" t="s">
        <v>239</v>
      </c>
      <c r="C22" s="308"/>
      <c r="D22" s="113">
        <v>3.1465128852045412</v>
      </c>
      <c r="E22" s="115">
        <v>873</v>
      </c>
      <c r="F22" s="114">
        <v>859</v>
      </c>
      <c r="G22" s="114">
        <v>946</v>
      </c>
      <c r="H22" s="114">
        <v>984</v>
      </c>
      <c r="I22" s="140">
        <v>985</v>
      </c>
      <c r="J22" s="115">
        <v>-112</v>
      </c>
      <c r="K22" s="116">
        <v>-11.370558375634518</v>
      </c>
    </row>
    <row r="23" spans="1:255" ht="14.1" customHeight="1" x14ac:dyDescent="0.2">
      <c r="A23" s="306">
        <v>23</v>
      </c>
      <c r="B23" s="307" t="s">
        <v>240</v>
      </c>
      <c r="C23" s="308"/>
      <c r="D23" s="113">
        <v>1.4597224725175708</v>
      </c>
      <c r="E23" s="115">
        <v>405</v>
      </c>
      <c r="F23" s="114">
        <v>383</v>
      </c>
      <c r="G23" s="114">
        <v>402</v>
      </c>
      <c r="H23" s="114">
        <v>422</v>
      </c>
      <c r="I23" s="140">
        <v>398</v>
      </c>
      <c r="J23" s="115">
        <v>7</v>
      </c>
      <c r="K23" s="116">
        <v>1.7587939698492463</v>
      </c>
    </row>
    <row r="24" spans="1:255" ht="14.1" customHeight="1" x14ac:dyDescent="0.2">
      <c r="A24" s="306">
        <v>24</v>
      </c>
      <c r="B24" s="307" t="s">
        <v>241</v>
      </c>
      <c r="C24" s="308"/>
      <c r="D24" s="113">
        <v>1.9499008830419895</v>
      </c>
      <c r="E24" s="115">
        <v>541</v>
      </c>
      <c r="F24" s="114">
        <v>566</v>
      </c>
      <c r="G24" s="114">
        <v>548</v>
      </c>
      <c r="H24" s="114">
        <v>550</v>
      </c>
      <c r="I24" s="140">
        <v>566</v>
      </c>
      <c r="J24" s="115">
        <v>-25</v>
      </c>
      <c r="K24" s="116">
        <v>-4.4169611307420498</v>
      </c>
    </row>
    <row r="25" spans="1:255" ht="14.1" customHeight="1" x14ac:dyDescent="0.2">
      <c r="A25" s="306">
        <v>25</v>
      </c>
      <c r="B25" s="307" t="s">
        <v>242</v>
      </c>
      <c r="C25" s="308"/>
      <c r="D25" s="113">
        <v>7.9870246891331771</v>
      </c>
      <c r="E25" s="115">
        <v>2216</v>
      </c>
      <c r="F25" s="114">
        <v>2310</v>
      </c>
      <c r="G25" s="114">
        <v>2330</v>
      </c>
      <c r="H25" s="114">
        <v>2318</v>
      </c>
      <c r="I25" s="140">
        <v>2314</v>
      </c>
      <c r="J25" s="115">
        <v>-98</v>
      </c>
      <c r="K25" s="116">
        <v>-4.2350907519446848</v>
      </c>
    </row>
    <row r="26" spans="1:255" ht="14.1" customHeight="1" x14ac:dyDescent="0.2">
      <c r="A26" s="306">
        <v>26</v>
      </c>
      <c r="B26" s="307" t="s">
        <v>243</v>
      </c>
      <c r="C26" s="308"/>
      <c r="D26" s="113">
        <v>2.5878536673274466</v>
      </c>
      <c r="E26" s="115">
        <v>718</v>
      </c>
      <c r="F26" s="114">
        <v>716</v>
      </c>
      <c r="G26" s="114">
        <v>730</v>
      </c>
      <c r="H26" s="114">
        <v>718</v>
      </c>
      <c r="I26" s="140">
        <v>713</v>
      </c>
      <c r="J26" s="115">
        <v>5</v>
      </c>
      <c r="K26" s="116">
        <v>0.70126227208976155</v>
      </c>
    </row>
    <row r="27" spans="1:255" ht="14.1" customHeight="1" x14ac:dyDescent="0.2">
      <c r="A27" s="306">
        <v>27</v>
      </c>
      <c r="B27" s="307" t="s">
        <v>244</v>
      </c>
      <c r="C27" s="308"/>
      <c r="D27" s="113">
        <v>4.9990989367453595</v>
      </c>
      <c r="E27" s="115">
        <v>1387</v>
      </c>
      <c r="F27" s="114">
        <v>1356</v>
      </c>
      <c r="G27" s="114">
        <v>1373</v>
      </c>
      <c r="H27" s="114">
        <v>1345</v>
      </c>
      <c r="I27" s="140">
        <v>1385</v>
      </c>
      <c r="J27" s="115">
        <v>2</v>
      </c>
      <c r="K27" s="116">
        <v>0.1444043321299639</v>
      </c>
    </row>
    <row r="28" spans="1:255" ht="14.1" customHeight="1" x14ac:dyDescent="0.2">
      <c r="A28" s="306">
        <v>28</v>
      </c>
      <c r="B28" s="307" t="s">
        <v>245</v>
      </c>
      <c r="C28" s="308"/>
      <c r="D28" s="113">
        <v>0.16219138583528564</v>
      </c>
      <c r="E28" s="115">
        <v>45</v>
      </c>
      <c r="F28" s="114">
        <v>83</v>
      </c>
      <c r="G28" s="114">
        <v>84</v>
      </c>
      <c r="H28" s="114">
        <v>76</v>
      </c>
      <c r="I28" s="140">
        <v>73</v>
      </c>
      <c r="J28" s="115">
        <v>-28</v>
      </c>
      <c r="K28" s="116">
        <v>-38.356164383561641</v>
      </c>
    </row>
    <row r="29" spans="1:255" ht="14.1" customHeight="1" x14ac:dyDescent="0.2">
      <c r="A29" s="306">
        <v>29</v>
      </c>
      <c r="B29" s="307" t="s">
        <v>246</v>
      </c>
      <c r="C29" s="308"/>
      <c r="D29" s="113">
        <v>3.1393043791674176</v>
      </c>
      <c r="E29" s="115">
        <v>871</v>
      </c>
      <c r="F29" s="114">
        <v>823</v>
      </c>
      <c r="G29" s="114">
        <v>807</v>
      </c>
      <c r="H29" s="114">
        <v>800</v>
      </c>
      <c r="I29" s="140">
        <v>787</v>
      </c>
      <c r="J29" s="115">
        <v>84</v>
      </c>
      <c r="K29" s="116">
        <v>10.673443456162643</v>
      </c>
    </row>
    <row r="30" spans="1:255" ht="14.1" customHeight="1" x14ac:dyDescent="0.2">
      <c r="A30" s="306" t="s">
        <v>247</v>
      </c>
      <c r="B30" s="307" t="s">
        <v>248</v>
      </c>
      <c r="C30" s="308"/>
      <c r="D30" s="113">
        <v>1.7516669670210849</v>
      </c>
      <c r="E30" s="115">
        <v>486</v>
      </c>
      <c r="F30" s="114">
        <v>447</v>
      </c>
      <c r="G30" s="114">
        <v>427</v>
      </c>
      <c r="H30" s="114">
        <v>424</v>
      </c>
      <c r="I30" s="140">
        <v>417</v>
      </c>
      <c r="J30" s="115">
        <v>69</v>
      </c>
      <c r="K30" s="116">
        <v>16.546762589928058</v>
      </c>
    </row>
    <row r="31" spans="1:255" ht="14.1" customHeight="1" x14ac:dyDescent="0.2">
      <c r="A31" s="306" t="s">
        <v>249</v>
      </c>
      <c r="B31" s="307" t="s">
        <v>250</v>
      </c>
      <c r="C31" s="308"/>
      <c r="D31" s="113">
        <v>1.3876374121463326</v>
      </c>
      <c r="E31" s="115">
        <v>385</v>
      </c>
      <c r="F31" s="114">
        <v>376</v>
      </c>
      <c r="G31" s="114">
        <v>380</v>
      </c>
      <c r="H31" s="114">
        <v>376</v>
      </c>
      <c r="I31" s="140">
        <v>370</v>
      </c>
      <c r="J31" s="115">
        <v>15</v>
      </c>
      <c r="K31" s="116">
        <v>4.0540540540540544</v>
      </c>
    </row>
    <row r="32" spans="1:255" ht="14.1" customHeight="1" x14ac:dyDescent="0.2">
      <c r="A32" s="306">
        <v>31</v>
      </c>
      <c r="B32" s="307" t="s">
        <v>251</v>
      </c>
      <c r="C32" s="308"/>
      <c r="D32" s="113">
        <v>0.83979095332492337</v>
      </c>
      <c r="E32" s="115">
        <v>233</v>
      </c>
      <c r="F32" s="114">
        <v>239</v>
      </c>
      <c r="G32" s="114">
        <v>235</v>
      </c>
      <c r="H32" s="114">
        <v>229</v>
      </c>
      <c r="I32" s="140">
        <v>224</v>
      </c>
      <c r="J32" s="115">
        <v>9</v>
      </c>
      <c r="K32" s="116">
        <v>4.0178571428571432</v>
      </c>
    </row>
    <row r="33" spans="1:11" ht="14.1" customHeight="1" x14ac:dyDescent="0.2">
      <c r="A33" s="306">
        <v>32</v>
      </c>
      <c r="B33" s="307" t="s">
        <v>252</v>
      </c>
      <c r="C33" s="308"/>
      <c r="D33" s="113">
        <v>0.89745900162191383</v>
      </c>
      <c r="E33" s="115">
        <v>249</v>
      </c>
      <c r="F33" s="114">
        <v>229</v>
      </c>
      <c r="G33" s="114">
        <v>254</v>
      </c>
      <c r="H33" s="114">
        <v>258</v>
      </c>
      <c r="I33" s="140">
        <v>244</v>
      </c>
      <c r="J33" s="115">
        <v>5</v>
      </c>
      <c r="K33" s="116">
        <v>2.0491803278688523</v>
      </c>
    </row>
    <row r="34" spans="1:11" ht="14.1" customHeight="1" x14ac:dyDescent="0.2">
      <c r="A34" s="306">
        <v>33</v>
      </c>
      <c r="B34" s="307" t="s">
        <v>253</v>
      </c>
      <c r="C34" s="308"/>
      <c r="D34" s="113">
        <v>0.58749324202559017</v>
      </c>
      <c r="E34" s="115">
        <v>163</v>
      </c>
      <c r="F34" s="114">
        <v>159</v>
      </c>
      <c r="G34" s="114">
        <v>172</v>
      </c>
      <c r="H34" s="114">
        <v>164</v>
      </c>
      <c r="I34" s="140">
        <v>164</v>
      </c>
      <c r="J34" s="115">
        <v>-1</v>
      </c>
      <c r="K34" s="116">
        <v>-0.6097560975609756</v>
      </c>
    </row>
    <row r="35" spans="1:11" ht="14.1" customHeight="1" x14ac:dyDescent="0.2">
      <c r="A35" s="306">
        <v>34</v>
      </c>
      <c r="B35" s="307" t="s">
        <v>254</v>
      </c>
      <c r="C35" s="308"/>
      <c r="D35" s="113">
        <v>1.5822670751486754</v>
      </c>
      <c r="E35" s="115">
        <v>439</v>
      </c>
      <c r="F35" s="114">
        <v>448</v>
      </c>
      <c r="G35" s="114">
        <v>453</v>
      </c>
      <c r="H35" s="114">
        <v>456</v>
      </c>
      <c r="I35" s="140">
        <v>451</v>
      </c>
      <c r="J35" s="115">
        <v>-12</v>
      </c>
      <c r="K35" s="116">
        <v>-2.6607538802660753</v>
      </c>
    </row>
    <row r="36" spans="1:11" ht="14.1" customHeight="1" x14ac:dyDescent="0.2">
      <c r="A36" s="306">
        <v>41</v>
      </c>
      <c r="B36" s="307" t="s">
        <v>255</v>
      </c>
      <c r="C36" s="308"/>
      <c r="D36" s="113">
        <v>0.68120382050819972</v>
      </c>
      <c r="E36" s="115">
        <v>189</v>
      </c>
      <c r="F36" s="114">
        <v>195</v>
      </c>
      <c r="G36" s="114">
        <v>196</v>
      </c>
      <c r="H36" s="114">
        <v>201</v>
      </c>
      <c r="I36" s="140">
        <v>207</v>
      </c>
      <c r="J36" s="115">
        <v>-18</v>
      </c>
      <c r="K36" s="116">
        <v>-8.695652173913043</v>
      </c>
    </row>
    <row r="37" spans="1:11" ht="14.1" customHeight="1" x14ac:dyDescent="0.2">
      <c r="A37" s="306">
        <v>42</v>
      </c>
      <c r="B37" s="307" t="s">
        <v>256</v>
      </c>
      <c r="C37" s="308"/>
      <c r="D37" s="113">
        <v>0.13335736168679041</v>
      </c>
      <c r="E37" s="115">
        <v>37</v>
      </c>
      <c r="F37" s="114">
        <v>35</v>
      </c>
      <c r="G37" s="114">
        <v>36</v>
      </c>
      <c r="H37" s="114">
        <v>35</v>
      </c>
      <c r="I37" s="140">
        <v>33</v>
      </c>
      <c r="J37" s="115">
        <v>4</v>
      </c>
      <c r="K37" s="116">
        <v>12.121212121212121</v>
      </c>
    </row>
    <row r="38" spans="1:11" ht="14.1" customHeight="1" x14ac:dyDescent="0.2">
      <c r="A38" s="306">
        <v>43</v>
      </c>
      <c r="B38" s="307" t="s">
        <v>257</v>
      </c>
      <c r="C38" s="308"/>
      <c r="D38" s="113">
        <v>1.1749864840511803</v>
      </c>
      <c r="E38" s="115">
        <v>326</v>
      </c>
      <c r="F38" s="114">
        <v>331</v>
      </c>
      <c r="G38" s="114">
        <v>337</v>
      </c>
      <c r="H38" s="114">
        <v>311</v>
      </c>
      <c r="I38" s="140">
        <v>310</v>
      </c>
      <c r="J38" s="115">
        <v>16</v>
      </c>
      <c r="K38" s="116">
        <v>5.161290322580645</v>
      </c>
    </row>
    <row r="39" spans="1:11" ht="14.1" customHeight="1" x14ac:dyDescent="0.2">
      <c r="A39" s="306">
        <v>51</v>
      </c>
      <c r="B39" s="307" t="s">
        <v>258</v>
      </c>
      <c r="C39" s="308"/>
      <c r="D39" s="113">
        <v>6.2029194449450351</v>
      </c>
      <c r="E39" s="115">
        <v>1721</v>
      </c>
      <c r="F39" s="114">
        <v>1889</v>
      </c>
      <c r="G39" s="114">
        <v>1989</v>
      </c>
      <c r="H39" s="114">
        <v>1912</v>
      </c>
      <c r="I39" s="140">
        <v>1795</v>
      </c>
      <c r="J39" s="115">
        <v>-74</v>
      </c>
      <c r="K39" s="116">
        <v>-4.1225626740947074</v>
      </c>
    </row>
    <row r="40" spans="1:11" ht="14.1" customHeight="1" x14ac:dyDescent="0.2">
      <c r="A40" s="306" t="s">
        <v>259</v>
      </c>
      <c r="B40" s="307" t="s">
        <v>260</v>
      </c>
      <c r="C40" s="308"/>
      <c r="D40" s="113">
        <v>5.6262389619751305</v>
      </c>
      <c r="E40" s="115">
        <v>1561</v>
      </c>
      <c r="F40" s="114">
        <v>1721</v>
      </c>
      <c r="G40" s="114">
        <v>1817</v>
      </c>
      <c r="H40" s="114">
        <v>1751</v>
      </c>
      <c r="I40" s="140">
        <v>1636</v>
      </c>
      <c r="J40" s="115">
        <v>-75</v>
      </c>
      <c r="K40" s="116">
        <v>-4.5843520782396086</v>
      </c>
    </row>
    <row r="41" spans="1:11" ht="14.1" customHeight="1" x14ac:dyDescent="0.2">
      <c r="A41" s="306"/>
      <c r="B41" s="307" t="s">
        <v>261</v>
      </c>
      <c r="C41" s="308"/>
      <c r="D41" s="113">
        <v>4.9053883582627504</v>
      </c>
      <c r="E41" s="115">
        <v>1361</v>
      </c>
      <c r="F41" s="114">
        <v>1520</v>
      </c>
      <c r="G41" s="114">
        <v>1625</v>
      </c>
      <c r="H41" s="114">
        <v>1558</v>
      </c>
      <c r="I41" s="140">
        <v>1439</v>
      </c>
      <c r="J41" s="115">
        <v>-78</v>
      </c>
      <c r="K41" s="116">
        <v>-5.4204308547602498</v>
      </c>
    </row>
    <row r="42" spans="1:11" ht="14.1" customHeight="1" x14ac:dyDescent="0.2">
      <c r="A42" s="306">
        <v>52</v>
      </c>
      <c r="B42" s="307" t="s">
        <v>262</v>
      </c>
      <c r="C42" s="308"/>
      <c r="D42" s="113">
        <v>2.0760497386916561</v>
      </c>
      <c r="E42" s="115">
        <v>576</v>
      </c>
      <c r="F42" s="114">
        <v>585</v>
      </c>
      <c r="G42" s="114">
        <v>580</v>
      </c>
      <c r="H42" s="114">
        <v>572</v>
      </c>
      <c r="I42" s="140">
        <v>571</v>
      </c>
      <c r="J42" s="115">
        <v>5</v>
      </c>
      <c r="K42" s="116">
        <v>0.87565674255691772</v>
      </c>
    </row>
    <row r="43" spans="1:11" ht="14.1" customHeight="1" x14ac:dyDescent="0.2">
      <c r="A43" s="306" t="s">
        <v>263</v>
      </c>
      <c r="B43" s="307" t="s">
        <v>264</v>
      </c>
      <c r="C43" s="308"/>
      <c r="D43" s="113">
        <v>1.5822670751486754</v>
      </c>
      <c r="E43" s="115">
        <v>439</v>
      </c>
      <c r="F43" s="114">
        <v>440</v>
      </c>
      <c r="G43" s="114">
        <v>437</v>
      </c>
      <c r="H43" s="114">
        <v>440</v>
      </c>
      <c r="I43" s="140">
        <v>433</v>
      </c>
      <c r="J43" s="115">
        <v>6</v>
      </c>
      <c r="K43" s="116">
        <v>1.3856812933025404</v>
      </c>
    </row>
    <row r="44" spans="1:11" ht="14.1" customHeight="1" x14ac:dyDescent="0.2">
      <c r="A44" s="306">
        <v>53</v>
      </c>
      <c r="B44" s="307" t="s">
        <v>265</v>
      </c>
      <c r="C44" s="308"/>
      <c r="D44" s="113">
        <v>0.92268877275184713</v>
      </c>
      <c r="E44" s="115">
        <v>256</v>
      </c>
      <c r="F44" s="114">
        <v>259</v>
      </c>
      <c r="G44" s="114">
        <v>260</v>
      </c>
      <c r="H44" s="114">
        <v>257</v>
      </c>
      <c r="I44" s="140">
        <v>256</v>
      </c>
      <c r="J44" s="115">
        <v>0</v>
      </c>
      <c r="K44" s="116">
        <v>0</v>
      </c>
    </row>
    <row r="45" spans="1:11" ht="14.1" customHeight="1" x14ac:dyDescent="0.2">
      <c r="A45" s="306" t="s">
        <v>266</v>
      </c>
      <c r="B45" s="307" t="s">
        <v>267</v>
      </c>
      <c r="C45" s="308"/>
      <c r="D45" s="113">
        <v>0.88304198954766622</v>
      </c>
      <c r="E45" s="115">
        <v>245</v>
      </c>
      <c r="F45" s="114">
        <v>247</v>
      </c>
      <c r="G45" s="114">
        <v>248</v>
      </c>
      <c r="H45" s="114">
        <v>245</v>
      </c>
      <c r="I45" s="140">
        <v>244</v>
      </c>
      <c r="J45" s="115">
        <v>1</v>
      </c>
      <c r="K45" s="116">
        <v>0.4098360655737705</v>
      </c>
    </row>
    <row r="46" spans="1:11" ht="14.1" customHeight="1" x14ac:dyDescent="0.2">
      <c r="A46" s="306">
        <v>54</v>
      </c>
      <c r="B46" s="307" t="s">
        <v>268</v>
      </c>
      <c r="C46" s="308"/>
      <c r="D46" s="113">
        <v>2.3788069922508561</v>
      </c>
      <c r="E46" s="115">
        <v>660</v>
      </c>
      <c r="F46" s="114">
        <v>647</v>
      </c>
      <c r="G46" s="114">
        <v>659</v>
      </c>
      <c r="H46" s="114">
        <v>638</v>
      </c>
      <c r="I46" s="140">
        <v>640</v>
      </c>
      <c r="J46" s="115">
        <v>20</v>
      </c>
      <c r="K46" s="116">
        <v>3.125</v>
      </c>
    </row>
    <row r="47" spans="1:11" ht="14.1" customHeight="1" x14ac:dyDescent="0.2">
      <c r="A47" s="306">
        <v>61</v>
      </c>
      <c r="B47" s="307" t="s">
        <v>269</v>
      </c>
      <c r="C47" s="308"/>
      <c r="D47" s="113">
        <v>2.3968282573436657</v>
      </c>
      <c r="E47" s="115">
        <v>665</v>
      </c>
      <c r="F47" s="114">
        <v>676</v>
      </c>
      <c r="G47" s="114">
        <v>677</v>
      </c>
      <c r="H47" s="114">
        <v>654</v>
      </c>
      <c r="I47" s="140">
        <v>657</v>
      </c>
      <c r="J47" s="115">
        <v>8</v>
      </c>
      <c r="K47" s="116">
        <v>1.2176560121765601</v>
      </c>
    </row>
    <row r="48" spans="1:11" ht="14.1" customHeight="1" x14ac:dyDescent="0.2">
      <c r="A48" s="306">
        <v>62</v>
      </c>
      <c r="B48" s="307" t="s">
        <v>270</v>
      </c>
      <c r="C48" s="308"/>
      <c r="D48" s="113">
        <v>6.3470895656875115</v>
      </c>
      <c r="E48" s="115">
        <v>1761</v>
      </c>
      <c r="F48" s="114">
        <v>1822</v>
      </c>
      <c r="G48" s="114">
        <v>1832</v>
      </c>
      <c r="H48" s="114">
        <v>1811</v>
      </c>
      <c r="I48" s="140">
        <v>1825</v>
      </c>
      <c r="J48" s="115">
        <v>-64</v>
      </c>
      <c r="K48" s="116">
        <v>-3.506849315068493</v>
      </c>
    </row>
    <row r="49" spans="1:11" ht="14.1" customHeight="1" x14ac:dyDescent="0.2">
      <c r="A49" s="306">
        <v>63</v>
      </c>
      <c r="B49" s="307" t="s">
        <v>271</v>
      </c>
      <c r="C49" s="308"/>
      <c r="D49" s="113">
        <v>1.636330870427104</v>
      </c>
      <c r="E49" s="115">
        <v>454</v>
      </c>
      <c r="F49" s="114">
        <v>456</v>
      </c>
      <c r="G49" s="114">
        <v>456</v>
      </c>
      <c r="H49" s="114">
        <v>453</v>
      </c>
      <c r="I49" s="140">
        <v>413</v>
      </c>
      <c r="J49" s="115">
        <v>41</v>
      </c>
      <c r="K49" s="116">
        <v>9.9273607748184016</v>
      </c>
    </row>
    <row r="50" spans="1:11" ht="14.1" customHeight="1" x14ac:dyDescent="0.2">
      <c r="A50" s="306" t="s">
        <v>272</v>
      </c>
      <c r="B50" s="307" t="s">
        <v>273</v>
      </c>
      <c r="C50" s="308"/>
      <c r="D50" s="113">
        <v>0.22706794016939988</v>
      </c>
      <c r="E50" s="115">
        <v>63</v>
      </c>
      <c r="F50" s="114">
        <v>65</v>
      </c>
      <c r="G50" s="114">
        <v>66</v>
      </c>
      <c r="H50" s="114">
        <v>61</v>
      </c>
      <c r="I50" s="140">
        <v>49</v>
      </c>
      <c r="J50" s="115">
        <v>14</v>
      </c>
      <c r="K50" s="116">
        <v>28.571428571428573</v>
      </c>
    </row>
    <row r="51" spans="1:11" ht="14.1" customHeight="1" x14ac:dyDescent="0.2">
      <c r="A51" s="306" t="s">
        <v>274</v>
      </c>
      <c r="B51" s="307" t="s">
        <v>275</v>
      </c>
      <c r="C51" s="308"/>
      <c r="D51" s="113">
        <v>1.1966120021625517</v>
      </c>
      <c r="E51" s="115">
        <v>332</v>
      </c>
      <c r="F51" s="114">
        <v>332</v>
      </c>
      <c r="G51" s="114">
        <v>328</v>
      </c>
      <c r="H51" s="114">
        <v>331</v>
      </c>
      <c r="I51" s="140">
        <v>303</v>
      </c>
      <c r="J51" s="115">
        <v>29</v>
      </c>
      <c r="K51" s="116">
        <v>9.5709570957095718</v>
      </c>
    </row>
    <row r="52" spans="1:11" ht="14.1" customHeight="1" x14ac:dyDescent="0.2">
      <c r="A52" s="306">
        <v>71</v>
      </c>
      <c r="B52" s="307" t="s">
        <v>276</v>
      </c>
      <c r="C52" s="308"/>
      <c r="D52" s="113">
        <v>13.411425482068841</v>
      </c>
      <c r="E52" s="115">
        <v>3721</v>
      </c>
      <c r="F52" s="114">
        <v>3690</v>
      </c>
      <c r="G52" s="114">
        <v>3690</v>
      </c>
      <c r="H52" s="114">
        <v>3598</v>
      </c>
      <c r="I52" s="140">
        <v>3611</v>
      </c>
      <c r="J52" s="115">
        <v>110</v>
      </c>
      <c r="K52" s="116">
        <v>3.0462475768485184</v>
      </c>
    </row>
    <row r="53" spans="1:11" ht="14.1" customHeight="1" x14ac:dyDescent="0.2">
      <c r="A53" s="306" t="s">
        <v>277</v>
      </c>
      <c r="B53" s="307" t="s">
        <v>278</v>
      </c>
      <c r="C53" s="308"/>
      <c r="D53" s="113">
        <v>5.2225626238961977</v>
      </c>
      <c r="E53" s="115">
        <v>1449</v>
      </c>
      <c r="F53" s="114">
        <v>1422</v>
      </c>
      <c r="G53" s="114">
        <v>1430</v>
      </c>
      <c r="H53" s="114">
        <v>1406</v>
      </c>
      <c r="I53" s="140">
        <v>1408</v>
      </c>
      <c r="J53" s="115">
        <v>41</v>
      </c>
      <c r="K53" s="116">
        <v>2.9119318181818183</v>
      </c>
    </row>
    <row r="54" spans="1:11" ht="14.1" customHeight="1" x14ac:dyDescent="0.2">
      <c r="A54" s="306" t="s">
        <v>279</v>
      </c>
      <c r="B54" s="307" t="s">
        <v>280</v>
      </c>
      <c r="C54" s="308"/>
      <c r="D54" s="113">
        <v>6.8985402775274824</v>
      </c>
      <c r="E54" s="115">
        <v>1914</v>
      </c>
      <c r="F54" s="114">
        <v>1908</v>
      </c>
      <c r="G54" s="114">
        <v>1900</v>
      </c>
      <c r="H54" s="114">
        <v>1843</v>
      </c>
      <c r="I54" s="140">
        <v>1845</v>
      </c>
      <c r="J54" s="115">
        <v>69</v>
      </c>
      <c r="K54" s="116">
        <v>3.7398373983739837</v>
      </c>
    </row>
    <row r="55" spans="1:11" ht="14.1" customHeight="1" x14ac:dyDescent="0.2">
      <c r="A55" s="306">
        <v>72</v>
      </c>
      <c r="B55" s="307" t="s">
        <v>281</v>
      </c>
      <c r="C55" s="308"/>
      <c r="D55" s="113">
        <v>3.2041809335015317</v>
      </c>
      <c r="E55" s="115">
        <v>889</v>
      </c>
      <c r="F55" s="114">
        <v>892</v>
      </c>
      <c r="G55" s="114">
        <v>902</v>
      </c>
      <c r="H55" s="114">
        <v>857</v>
      </c>
      <c r="I55" s="140">
        <v>847</v>
      </c>
      <c r="J55" s="115">
        <v>42</v>
      </c>
      <c r="K55" s="116">
        <v>4.9586776859504136</v>
      </c>
    </row>
    <row r="56" spans="1:11" ht="14.1" customHeight="1" x14ac:dyDescent="0.2">
      <c r="A56" s="306" t="s">
        <v>282</v>
      </c>
      <c r="B56" s="307" t="s">
        <v>283</v>
      </c>
      <c r="C56" s="308"/>
      <c r="D56" s="113">
        <v>1.7877094972067038</v>
      </c>
      <c r="E56" s="115">
        <v>496</v>
      </c>
      <c r="F56" s="114">
        <v>502</v>
      </c>
      <c r="G56" s="114">
        <v>512</v>
      </c>
      <c r="H56" s="114">
        <v>472</v>
      </c>
      <c r="I56" s="140">
        <v>464</v>
      </c>
      <c r="J56" s="115">
        <v>32</v>
      </c>
      <c r="K56" s="116">
        <v>6.8965517241379306</v>
      </c>
    </row>
    <row r="57" spans="1:11" ht="14.1" customHeight="1" x14ac:dyDescent="0.2">
      <c r="A57" s="306" t="s">
        <v>284</v>
      </c>
      <c r="B57" s="307" t="s">
        <v>285</v>
      </c>
      <c r="C57" s="308"/>
      <c r="D57" s="113">
        <v>0.86502072445485678</v>
      </c>
      <c r="E57" s="115">
        <v>240</v>
      </c>
      <c r="F57" s="114">
        <v>240</v>
      </c>
      <c r="G57" s="114">
        <v>241</v>
      </c>
      <c r="H57" s="114">
        <v>234</v>
      </c>
      <c r="I57" s="140">
        <v>229</v>
      </c>
      <c r="J57" s="115">
        <v>11</v>
      </c>
      <c r="K57" s="116">
        <v>4.8034934497816595</v>
      </c>
    </row>
    <row r="58" spans="1:11" ht="14.1" customHeight="1" x14ac:dyDescent="0.2">
      <c r="A58" s="306">
        <v>73</v>
      </c>
      <c r="B58" s="307" t="s">
        <v>286</v>
      </c>
      <c r="C58" s="308"/>
      <c r="D58" s="113">
        <v>5.7632005766804832</v>
      </c>
      <c r="E58" s="115">
        <v>1599</v>
      </c>
      <c r="F58" s="114">
        <v>1589</v>
      </c>
      <c r="G58" s="114">
        <v>1570</v>
      </c>
      <c r="H58" s="114">
        <v>1475</v>
      </c>
      <c r="I58" s="140">
        <v>1462</v>
      </c>
      <c r="J58" s="115">
        <v>137</v>
      </c>
      <c r="K58" s="116">
        <v>9.3707250341997259</v>
      </c>
    </row>
    <row r="59" spans="1:11" ht="14.1" customHeight="1" x14ac:dyDescent="0.2">
      <c r="A59" s="306" t="s">
        <v>287</v>
      </c>
      <c r="B59" s="307" t="s">
        <v>288</v>
      </c>
      <c r="C59" s="308"/>
      <c r="D59" s="113">
        <v>5.085601009190845</v>
      </c>
      <c r="E59" s="115">
        <v>1411</v>
      </c>
      <c r="F59" s="114">
        <v>1400</v>
      </c>
      <c r="G59" s="114">
        <v>1377</v>
      </c>
      <c r="H59" s="114">
        <v>1295</v>
      </c>
      <c r="I59" s="140">
        <v>1279</v>
      </c>
      <c r="J59" s="115">
        <v>132</v>
      </c>
      <c r="K59" s="116">
        <v>10.320562939796716</v>
      </c>
    </row>
    <row r="60" spans="1:11" ht="14.1" customHeight="1" x14ac:dyDescent="0.2">
      <c r="A60" s="306">
        <v>81</v>
      </c>
      <c r="B60" s="307" t="s">
        <v>289</v>
      </c>
      <c r="C60" s="308"/>
      <c r="D60" s="113">
        <v>12.531987745539737</v>
      </c>
      <c r="E60" s="115">
        <v>3477</v>
      </c>
      <c r="F60" s="114">
        <v>3477</v>
      </c>
      <c r="G60" s="114">
        <v>3461</v>
      </c>
      <c r="H60" s="114">
        <v>3443</v>
      </c>
      <c r="I60" s="140">
        <v>3465</v>
      </c>
      <c r="J60" s="115">
        <v>12</v>
      </c>
      <c r="K60" s="116">
        <v>0.34632034632034631</v>
      </c>
    </row>
    <row r="61" spans="1:11" ht="14.1" customHeight="1" x14ac:dyDescent="0.2">
      <c r="A61" s="306" t="s">
        <v>290</v>
      </c>
      <c r="B61" s="307" t="s">
        <v>291</v>
      </c>
      <c r="C61" s="308"/>
      <c r="D61" s="113">
        <v>2.9735087403135698</v>
      </c>
      <c r="E61" s="115">
        <v>825</v>
      </c>
      <c r="F61" s="114">
        <v>822</v>
      </c>
      <c r="G61" s="114">
        <v>827</v>
      </c>
      <c r="H61" s="114">
        <v>808</v>
      </c>
      <c r="I61" s="140">
        <v>819</v>
      </c>
      <c r="J61" s="115">
        <v>6</v>
      </c>
      <c r="K61" s="116">
        <v>0.73260073260073255</v>
      </c>
    </row>
    <row r="62" spans="1:11" ht="14.1" customHeight="1" x14ac:dyDescent="0.2">
      <c r="A62" s="306" t="s">
        <v>292</v>
      </c>
      <c r="B62" s="307" t="s">
        <v>293</v>
      </c>
      <c r="C62" s="308"/>
      <c r="D62" s="113">
        <v>6.2533789872049015</v>
      </c>
      <c r="E62" s="115">
        <v>1735</v>
      </c>
      <c r="F62" s="114">
        <v>1750</v>
      </c>
      <c r="G62" s="114">
        <v>1733</v>
      </c>
      <c r="H62" s="114">
        <v>1743</v>
      </c>
      <c r="I62" s="140">
        <v>1761</v>
      </c>
      <c r="J62" s="115">
        <v>-26</v>
      </c>
      <c r="K62" s="116">
        <v>-1.4764338444065872</v>
      </c>
    </row>
    <row r="63" spans="1:11" ht="14.1" customHeight="1" x14ac:dyDescent="0.2">
      <c r="A63" s="306"/>
      <c r="B63" s="307" t="s">
        <v>294</v>
      </c>
      <c r="C63" s="308"/>
      <c r="D63" s="113">
        <v>5.1252477923950259</v>
      </c>
      <c r="E63" s="115">
        <v>1422</v>
      </c>
      <c r="F63" s="114">
        <v>1437</v>
      </c>
      <c r="G63" s="114">
        <v>1419</v>
      </c>
      <c r="H63" s="114">
        <v>1429</v>
      </c>
      <c r="I63" s="140">
        <v>1442</v>
      </c>
      <c r="J63" s="115">
        <v>-20</v>
      </c>
      <c r="K63" s="116">
        <v>-1.3869625520110958</v>
      </c>
    </row>
    <row r="64" spans="1:11" ht="14.1" customHeight="1" x14ac:dyDescent="0.2">
      <c r="A64" s="306" t="s">
        <v>295</v>
      </c>
      <c r="B64" s="307" t="s">
        <v>296</v>
      </c>
      <c r="C64" s="308"/>
      <c r="D64" s="113">
        <v>1.2146332672553612</v>
      </c>
      <c r="E64" s="115">
        <v>337</v>
      </c>
      <c r="F64" s="114">
        <v>322</v>
      </c>
      <c r="G64" s="114">
        <v>320</v>
      </c>
      <c r="H64" s="114">
        <v>322</v>
      </c>
      <c r="I64" s="140">
        <v>313</v>
      </c>
      <c r="J64" s="115">
        <v>24</v>
      </c>
      <c r="K64" s="116">
        <v>7.6677316293929714</v>
      </c>
    </row>
    <row r="65" spans="1:11" ht="14.1" customHeight="1" x14ac:dyDescent="0.2">
      <c r="A65" s="306" t="s">
        <v>297</v>
      </c>
      <c r="B65" s="307" t="s">
        <v>298</v>
      </c>
      <c r="C65" s="308"/>
      <c r="D65" s="113">
        <v>0.97314831501171384</v>
      </c>
      <c r="E65" s="115">
        <v>270</v>
      </c>
      <c r="F65" s="114">
        <v>277</v>
      </c>
      <c r="G65" s="114">
        <v>277</v>
      </c>
      <c r="H65" s="114">
        <v>279</v>
      </c>
      <c r="I65" s="140">
        <v>276</v>
      </c>
      <c r="J65" s="115">
        <v>-6</v>
      </c>
      <c r="K65" s="116">
        <v>-2.1739130434782608</v>
      </c>
    </row>
    <row r="66" spans="1:11" ht="14.1" customHeight="1" x14ac:dyDescent="0.2">
      <c r="A66" s="306">
        <v>82</v>
      </c>
      <c r="B66" s="307" t="s">
        <v>299</v>
      </c>
      <c r="C66" s="308"/>
      <c r="D66" s="113">
        <v>2.9843214993692557</v>
      </c>
      <c r="E66" s="115">
        <v>828</v>
      </c>
      <c r="F66" s="114">
        <v>844</v>
      </c>
      <c r="G66" s="114">
        <v>855</v>
      </c>
      <c r="H66" s="114">
        <v>840</v>
      </c>
      <c r="I66" s="140">
        <v>868</v>
      </c>
      <c r="J66" s="115">
        <v>-40</v>
      </c>
      <c r="K66" s="116">
        <v>-4.6082949308755756</v>
      </c>
    </row>
    <row r="67" spans="1:11" ht="14.1" customHeight="1" x14ac:dyDescent="0.2">
      <c r="A67" s="306" t="s">
        <v>300</v>
      </c>
      <c r="B67" s="307" t="s">
        <v>301</v>
      </c>
      <c r="C67" s="308"/>
      <c r="D67" s="113">
        <v>1.708415930798342</v>
      </c>
      <c r="E67" s="115">
        <v>474</v>
      </c>
      <c r="F67" s="114">
        <v>485</v>
      </c>
      <c r="G67" s="114">
        <v>492</v>
      </c>
      <c r="H67" s="114">
        <v>502</v>
      </c>
      <c r="I67" s="140">
        <v>517</v>
      </c>
      <c r="J67" s="115">
        <v>-43</v>
      </c>
      <c r="K67" s="116">
        <v>-8.3172147001934231</v>
      </c>
    </row>
    <row r="68" spans="1:11" ht="14.1" customHeight="1" x14ac:dyDescent="0.2">
      <c r="A68" s="306" t="s">
        <v>302</v>
      </c>
      <c r="B68" s="307" t="s">
        <v>303</v>
      </c>
      <c r="C68" s="308"/>
      <c r="D68" s="113">
        <v>0.54784645882140925</v>
      </c>
      <c r="E68" s="115">
        <v>152</v>
      </c>
      <c r="F68" s="114">
        <v>157</v>
      </c>
      <c r="G68" s="114">
        <v>157</v>
      </c>
      <c r="H68" s="114">
        <v>146</v>
      </c>
      <c r="I68" s="140">
        <v>150</v>
      </c>
      <c r="J68" s="115">
        <v>2</v>
      </c>
      <c r="K68" s="116">
        <v>1.3333333333333333</v>
      </c>
    </row>
    <row r="69" spans="1:11" ht="14.1" customHeight="1" x14ac:dyDescent="0.2">
      <c r="A69" s="306">
        <v>83</v>
      </c>
      <c r="B69" s="307" t="s">
        <v>304</v>
      </c>
      <c r="C69" s="308"/>
      <c r="D69" s="113">
        <v>4.7720309965759595</v>
      </c>
      <c r="E69" s="115">
        <v>1324</v>
      </c>
      <c r="F69" s="114">
        <v>1331</v>
      </c>
      <c r="G69" s="114">
        <v>1311</v>
      </c>
      <c r="H69" s="114">
        <v>1290</v>
      </c>
      <c r="I69" s="140">
        <v>1268</v>
      </c>
      <c r="J69" s="115">
        <v>56</v>
      </c>
      <c r="K69" s="116">
        <v>4.4164037854889591</v>
      </c>
    </row>
    <row r="70" spans="1:11" ht="14.1" customHeight="1" x14ac:dyDescent="0.2">
      <c r="A70" s="306" t="s">
        <v>305</v>
      </c>
      <c r="B70" s="307" t="s">
        <v>306</v>
      </c>
      <c r="C70" s="308"/>
      <c r="D70" s="113">
        <v>4.1484952243647504</v>
      </c>
      <c r="E70" s="115">
        <v>1151</v>
      </c>
      <c r="F70" s="114">
        <v>1148</v>
      </c>
      <c r="G70" s="114">
        <v>1134</v>
      </c>
      <c r="H70" s="114">
        <v>1114</v>
      </c>
      <c r="I70" s="140">
        <v>1091</v>
      </c>
      <c r="J70" s="115">
        <v>60</v>
      </c>
      <c r="K70" s="116">
        <v>5.4995417048579283</v>
      </c>
    </row>
    <row r="71" spans="1:11" ht="14.1" customHeight="1" x14ac:dyDescent="0.2">
      <c r="A71" s="306"/>
      <c r="B71" s="307" t="s">
        <v>307</v>
      </c>
      <c r="C71" s="308"/>
      <c r="D71" s="113">
        <v>1.6111010992971706</v>
      </c>
      <c r="E71" s="115">
        <v>447</v>
      </c>
      <c r="F71" s="114">
        <v>448</v>
      </c>
      <c r="G71" s="114">
        <v>443</v>
      </c>
      <c r="H71" s="114">
        <v>441</v>
      </c>
      <c r="I71" s="140">
        <v>434</v>
      </c>
      <c r="J71" s="115">
        <v>13</v>
      </c>
      <c r="K71" s="116">
        <v>2.9953917050691246</v>
      </c>
    </row>
    <row r="72" spans="1:11" ht="14.1" customHeight="1" x14ac:dyDescent="0.2">
      <c r="A72" s="306">
        <v>84</v>
      </c>
      <c r="B72" s="307" t="s">
        <v>308</v>
      </c>
      <c r="C72" s="308"/>
      <c r="D72" s="113">
        <v>1.5318075328888088</v>
      </c>
      <c r="E72" s="115">
        <v>425</v>
      </c>
      <c r="F72" s="114">
        <v>426</v>
      </c>
      <c r="G72" s="114">
        <v>425</v>
      </c>
      <c r="H72" s="114">
        <v>438</v>
      </c>
      <c r="I72" s="140">
        <v>436</v>
      </c>
      <c r="J72" s="115">
        <v>-11</v>
      </c>
      <c r="K72" s="116">
        <v>-2.522935779816514</v>
      </c>
    </row>
    <row r="73" spans="1:11" ht="14.1" customHeight="1" x14ac:dyDescent="0.2">
      <c r="A73" s="306" t="s">
        <v>309</v>
      </c>
      <c r="B73" s="307" t="s">
        <v>310</v>
      </c>
      <c r="C73" s="308"/>
      <c r="D73" s="113">
        <v>0.32438277167057128</v>
      </c>
      <c r="E73" s="115">
        <v>90</v>
      </c>
      <c r="F73" s="114">
        <v>89</v>
      </c>
      <c r="G73" s="114">
        <v>88</v>
      </c>
      <c r="H73" s="114">
        <v>88</v>
      </c>
      <c r="I73" s="140">
        <v>88</v>
      </c>
      <c r="J73" s="115">
        <v>2</v>
      </c>
      <c r="K73" s="116">
        <v>2.2727272727272729</v>
      </c>
    </row>
    <row r="74" spans="1:11" ht="14.1" customHeight="1" x14ac:dyDescent="0.2">
      <c r="A74" s="306" t="s">
        <v>311</v>
      </c>
      <c r="B74" s="307" t="s">
        <v>312</v>
      </c>
      <c r="C74" s="308"/>
      <c r="D74" s="113">
        <v>0.35321679581906651</v>
      </c>
      <c r="E74" s="115">
        <v>98</v>
      </c>
      <c r="F74" s="114">
        <v>100</v>
      </c>
      <c r="G74" s="114">
        <v>99</v>
      </c>
      <c r="H74" s="114">
        <v>106</v>
      </c>
      <c r="I74" s="140">
        <v>108</v>
      </c>
      <c r="J74" s="115">
        <v>-10</v>
      </c>
      <c r="K74" s="116">
        <v>-9.2592592592592595</v>
      </c>
    </row>
    <row r="75" spans="1:11" ht="14.1" customHeight="1" x14ac:dyDescent="0.2">
      <c r="A75" s="306" t="s">
        <v>313</v>
      </c>
      <c r="B75" s="307" t="s">
        <v>314</v>
      </c>
      <c r="C75" s="308"/>
      <c r="D75" s="113">
        <v>0.2198594341322761</v>
      </c>
      <c r="E75" s="115">
        <v>61</v>
      </c>
      <c r="F75" s="114">
        <v>65</v>
      </c>
      <c r="G75" s="114">
        <v>68</v>
      </c>
      <c r="H75" s="114">
        <v>68</v>
      </c>
      <c r="I75" s="140">
        <v>63</v>
      </c>
      <c r="J75" s="115">
        <v>-2</v>
      </c>
      <c r="K75" s="116">
        <v>-3.1746031746031744</v>
      </c>
    </row>
    <row r="76" spans="1:11" ht="14.1" customHeight="1" x14ac:dyDescent="0.2">
      <c r="A76" s="306">
        <v>91</v>
      </c>
      <c r="B76" s="307" t="s">
        <v>315</v>
      </c>
      <c r="C76" s="308"/>
      <c r="D76" s="113">
        <v>0.11173184357541899</v>
      </c>
      <c r="E76" s="115">
        <v>31</v>
      </c>
      <c r="F76" s="114">
        <v>31</v>
      </c>
      <c r="G76" s="114">
        <v>32</v>
      </c>
      <c r="H76" s="114">
        <v>34</v>
      </c>
      <c r="I76" s="140">
        <v>33</v>
      </c>
      <c r="J76" s="115">
        <v>-2</v>
      </c>
      <c r="K76" s="116">
        <v>-6.0606060606060606</v>
      </c>
    </row>
    <row r="77" spans="1:11" ht="14.1" customHeight="1" x14ac:dyDescent="0.2">
      <c r="A77" s="306">
        <v>92</v>
      </c>
      <c r="B77" s="307" t="s">
        <v>316</v>
      </c>
      <c r="C77" s="308"/>
      <c r="D77" s="113">
        <v>0.61272301315552347</v>
      </c>
      <c r="E77" s="115">
        <v>170</v>
      </c>
      <c r="F77" s="114">
        <v>174</v>
      </c>
      <c r="G77" s="114">
        <v>176</v>
      </c>
      <c r="H77" s="114">
        <v>179</v>
      </c>
      <c r="I77" s="140">
        <v>177</v>
      </c>
      <c r="J77" s="115">
        <v>-7</v>
      </c>
      <c r="K77" s="116">
        <v>-3.9548022598870056</v>
      </c>
    </row>
    <row r="78" spans="1:11" ht="14.1" customHeight="1" x14ac:dyDescent="0.2">
      <c r="A78" s="306">
        <v>93</v>
      </c>
      <c r="B78" s="307" t="s">
        <v>317</v>
      </c>
      <c r="C78" s="308"/>
      <c r="D78" s="113">
        <v>0.11173184357541899</v>
      </c>
      <c r="E78" s="115">
        <v>31</v>
      </c>
      <c r="F78" s="114">
        <v>31</v>
      </c>
      <c r="G78" s="114">
        <v>33</v>
      </c>
      <c r="H78" s="114">
        <v>32</v>
      </c>
      <c r="I78" s="140">
        <v>30</v>
      </c>
      <c r="J78" s="115">
        <v>1</v>
      </c>
      <c r="K78" s="116">
        <v>3.3333333333333335</v>
      </c>
    </row>
    <row r="79" spans="1:11" ht="14.1" customHeight="1" x14ac:dyDescent="0.2">
      <c r="A79" s="306">
        <v>94</v>
      </c>
      <c r="B79" s="307" t="s">
        <v>318</v>
      </c>
      <c r="C79" s="308"/>
      <c r="D79" s="113">
        <v>0.16939989187240945</v>
      </c>
      <c r="E79" s="115">
        <v>47</v>
      </c>
      <c r="F79" s="114">
        <v>46</v>
      </c>
      <c r="G79" s="114">
        <v>48</v>
      </c>
      <c r="H79" s="114">
        <v>48</v>
      </c>
      <c r="I79" s="140">
        <v>43</v>
      </c>
      <c r="J79" s="115">
        <v>4</v>
      </c>
      <c r="K79" s="116">
        <v>9.3023255813953494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0.30636150657776173</v>
      </c>
      <c r="E81" s="143">
        <v>85</v>
      </c>
      <c r="F81" s="144">
        <v>94</v>
      </c>
      <c r="G81" s="144">
        <v>93</v>
      </c>
      <c r="H81" s="144">
        <v>66</v>
      </c>
      <c r="I81" s="145">
        <v>65</v>
      </c>
      <c r="J81" s="143">
        <v>20</v>
      </c>
      <c r="K81" s="146">
        <v>30.76923076923077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5450</v>
      </c>
      <c r="E12" s="114">
        <v>5600</v>
      </c>
      <c r="F12" s="114">
        <v>5535</v>
      </c>
      <c r="G12" s="114">
        <v>5612</v>
      </c>
      <c r="H12" s="140">
        <v>5508</v>
      </c>
      <c r="I12" s="115">
        <v>-58</v>
      </c>
      <c r="J12" s="116">
        <v>-1.0530137981118373</v>
      </c>
      <c r="K12"/>
      <c r="L12"/>
      <c r="M12"/>
      <c r="N12"/>
      <c r="O12"/>
      <c r="P12"/>
    </row>
    <row r="13" spans="1:16" s="110" customFormat="1" ht="14.45" customHeight="1" x14ac:dyDescent="0.2">
      <c r="A13" s="120" t="s">
        <v>105</v>
      </c>
      <c r="B13" s="119" t="s">
        <v>106</v>
      </c>
      <c r="C13" s="113">
        <v>37.798165137614681</v>
      </c>
      <c r="D13" s="115">
        <v>2060</v>
      </c>
      <c r="E13" s="114">
        <v>2078</v>
      </c>
      <c r="F13" s="114">
        <v>2019</v>
      </c>
      <c r="G13" s="114">
        <v>2026</v>
      </c>
      <c r="H13" s="140">
        <v>1989</v>
      </c>
      <c r="I13" s="115">
        <v>71</v>
      </c>
      <c r="J13" s="116">
        <v>3.5696329813976875</v>
      </c>
      <c r="K13"/>
      <c r="L13"/>
      <c r="M13"/>
      <c r="N13"/>
      <c r="O13"/>
      <c r="P13"/>
    </row>
    <row r="14" spans="1:16" s="110" customFormat="1" ht="14.45" customHeight="1" x14ac:dyDescent="0.2">
      <c r="A14" s="120"/>
      <c r="B14" s="119" t="s">
        <v>107</v>
      </c>
      <c r="C14" s="113">
        <v>62.201834862385319</v>
      </c>
      <c r="D14" s="115">
        <v>3390</v>
      </c>
      <c r="E14" s="114">
        <v>3522</v>
      </c>
      <c r="F14" s="114">
        <v>3516</v>
      </c>
      <c r="G14" s="114">
        <v>3586</v>
      </c>
      <c r="H14" s="140">
        <v>3519</v>
      </c>
      <c r="I14" s="115">
        <v>-129</v>
      </c>
      <c r="J14" s="116">
        <v>-3.6658141517476555</v>
      </c>
      <c r="K14"/>
      <c r="L14"/>
      <c r="M14"/>
      <c r="N14"/>
      <c r="O14"/>
      <c r="P14"/>
    </row>
    <row r="15" spans="1:16" s="110" customFormat="1" ht="14.45" customHeight="1" x14ac:dyDescent="0.2">
      <c r="A15" s="118" t="s">
        <v>105</v>
      </c>
      <c r="B15" s="121" t="s">
        <v>108</v>
      </c>
      <c r="C15" s="113">
        <v>13.577981651376147</v>
      </c>
      <c r="D15" s="115">
        <v>740</v>
      </c>
      <c r="E15" s="114">
        <v>802</v>
      </c>
      <c r="F15" s="114">
        <v>746</v>
      </c>
      <c r="G15" s="114">
        <v>795</v>
      </c>
      <c r="H15" s="140">
        <v>740</v>
      </c>
      <c r="I15" s="115">
        <v>0</v>
      </c>
      <c r="J15" s="116">
        <v>0</v>
      </c>
      <c r="K15"/>
      <c r="L15"/>
      <c r="M15"/>
      <c r="N15"/>
      <c r="O15"/>
      <c r="P15"/>
    </row>
    <row r="16" spans="1:16" s="110" customFormat="1" ht="14.45" customHeight="1" x14ac:dyDescent="0.2">
      <c r="A16" s="118"/>
      <c r="B16" s="121" t="s">
        <v>109</v>
      </c>
      <c r="C16" s="113">
        <v>47.064220183486242</v>
      </c>
      <c r="D16" s="115">
        <v>2565</v>
      </c>
      <c r="E16" s="114">
        <v>2644</v>
      </c>
      <c r="F16" s="114">
        <v>2637</v>
      </c>
      <c r="G16" s="114">
        <v>2670</v>
      </c>
      <c r="H16" s="140">
        <v>2659</v>
      </c>
      <c r="I16" s="115">
        <v>-94</v>
      </c>
      <c r="J16" s="116">
        <v>-3.5351635953365927</v>
      </c>
      <c r="K16"/>
      <c r="L16"/>
      <c r="M16"/>
      <c r="N16"/>
      <c r="O16"/>
      <c r="P16"/>
    </row>
    <row r="17" spans="1:16" s="110" customFormat="1" ht="14.45" customHeight="1" x14ac:dyDescent="0.2">
      <c r="A17" s="118"/>
      <c r="B17" s="121" t="s">
        <v>110</v>
      </c>
      <c r="C17" s="113">
        <v>21.155963302752294</v>
      </c>
      <c r="D17" s="115">
        <v>1153</v>
      </c>
      <c r="E17" s="114">
        <v>1145</v>
      </c>
      <c r="F17" s="114">
        <v>1150</v>
      </c>
      <c r="G17" s="114">
        <v>1150</v>
      </c>
      <c r="H17" s="140">
        <v>1121</v>
      </c>
      <c r="I17" s="115">
        <v>32</v>
      </c>
      <c r="J17" s="116">
        <v>2.854594112399643</v>
      </c>
      <c r="K17"/>
      <c r="L17"/>
      <c r="M17"/>
      <c r="N17"/>
      <c r="O17"/>
      <c r="P17"/>
    </row>
    <row r="18" spans="1:16" s="110" customFormat="1" ht="14.45" customHeight="1" x14ac:dyDescent="0.2">
      <c r="A18" s="120"/>
      <c r="B18" s="121" t="s">
        <v>111</v>
      </c>
      <c r="C18" s="113">
        <v>18.201834862385322</v>
      </c>
      <c r="D18" s="115">
        <v>992</v>
      </c>
      <c r="E18" s="114">
        <v>1009</v>
      </c>
      <c r="F18" s="114">
        <v>1002</v>
      </c>
      <c r="G18" s="114">
        <v>997</v>
      </c>
      <c r="H18" s="140">
        <v>988</v>
      </c>
      <c r="I18" s="115">
        <v>4</v>
      </c>
      <c r="J18" s="116">
        <v>0.40485829959514169</v>
      </c>
      <c r="K18"/>
      <c r="L18"/>
      <c r="M18"/>
      <c r="N18"/>
      <c r="O18"/>
      <c r="P18"/>
    </row>
    <row r="19" spans="1:16" s="110" customFormat="1" ht="14.45" customHeight="1" x14ac:dyDescent="0.2">
      <c r="A19" s="120"/>
      <c r="B19" s="121" t="s">
        <v>112</v>
      </c>
      <c r="C19" s="113">
        <v>1.761467889908257</v>
      </c>
      <c r="D19" s="115">
        <v>96</v>
      </c>
      <c r="E19" s="114">
        <v>86</v>
      </c>
      <c r="F19" s="114">
        <v>89</v>
      </c>
      <c r="G19" s="114">
        <v>83</v>
      </c>
      <c r="H19" s="140">
        <v>89</v>
      </c>
      <c r="I19" s="115">
        <v>7</v>
      </c>
      <c r="J19" s="116">
        <v>7.8651685393258424</v>
      </c>
      <c r="K19"/>
      <c r="L19"/>
      <c r="M19"/>
      <c r="N19"/>
      <c r="O19"/>
      <c r="P19"/>
    </row>
    <row r="20" spans="1:16" s="110" customFormat="1" ht="14.45" customHeight="1" x14ac:dyDescent="0.2">
      <c r="A20" s="120" t="s">
        <v>113</v>
      </c>
      <c r="B20" s="119" t="s">
        <v>116</v>
      </c>
      <c r="C20" s="113">
        <v>89.926605504587158</v>
      </c>
      <c r="D20" s="115">
        <v>4901</v>
      </c>
      <c r="E20" s="114">
        <v>5057</v>
      </c>
      <c r="F20" s="114">
        <v>5019</v>
      </c>
      <c r="G20" s="114">
        <v>5079</v>
      </c>
      <c r="H20" s="140">
        <v>4993</v>
      </c>
      <c r="I20" s="115">
        <v>-92</v>
      </c>
      <c r="J20" s="116">
        <v>-1.8425796114560384</v>
      </c>
      <c r="K20"/>
      <c r="L20"/>
      <c r="M20"/>
      <c r="N20"/>
      <c r="O20"/>
      <c r="P20"/>
    </row>
    <row r="21" spans="1:16" s="110" customFormat="1" ht="14.45" customHeight="1" x14ac:dyDescent="0.2">
      <c r="A21" s="123"/>
      <c r="B21" s="124" t="s">
        <v>117</v>
      </c>
      <c r="C21" s="125">
        <v>10.01834862385321</v>
      </c>
      <c r="D21" s="143">
        <v>546</v>
      </c>
      <c r="E21" s="144">
        <v>539</v>
      </c>
      <c r="F21" s="144">
        <v>512</v>
      </c>
      <c r="G21" s="144">
        <v>530</v>
      </c>
      <c r="H21" s="145">
        <v>509</v>
      </c>
      <c r="I21" s="143">
        <v>37</v>
      </c>
      <c r="J21" s="146">
        <v>7.269155206286837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3809</v>
      </c>
      <c r="E56" s="114">
        <v>3936</v>
      </c>
      <c r="F56" s="114">
        <v>3939</v>
      </c>
      <c r="G56" s="114">
        <v>3990</v>
      </c>
      <c r="H56" s="140">
        <v>3925</v>
      </c>
      <c r="I56" s="115">
        <v>-116</v>
      </c>
      <c r="J56" s="116">
        <v>-2.9554140127388533</v>
      </c>
      <c r="K56"/>
      <c r="L56"/>
      <c r="M56"/>
      <c r="N56"/>
      <c r="O56"/>
      <c r="P56"/>
    </row>
    <row r="57" spans="1:16" s="110" customFormat="1" ht="14.45" customHeight="1" x14ac:dyDescent="0.2">
      <c r="A57" s="120" t="s">
        <v>105</v>
      </c>
      <c r="B57" s="119" t="s">
        <v>106</v>
      </c>
      <c r="C57" s="113">
        <v>39.931740614334473</v>
      </c>
      <c r="D57" s="115">
        <v>1521</v>
      </c>
      <c r="E57" s="114">
        <v>1558</v>
      </c>
      <c r="F57" s="114">
        <v>1549</v>
      </c>
      <c r="G57" s="114">
        <v>1556</v>
      </c>
      <c r="H57" s="140">
        <v>1535</v>
      </c>
      <c r="I57" s="115">
        <v>-14</v>
      </c>
      <c r="J57" s="116">
        <v>-0.91205211726384361</v>
      </c>
    </row>
    <row r="58" spans="1:16" s="110" customFormat="1" ht="14.45" customHeight="1" x14ac:dyDescent="0.2">
      <c r="A58" s="120"/>
      <c r="B58" s="119" t="s">
        <v>107</v>
      </c>
      <c r="C58" s="113">
        <v>60.068259385665527</v>
      </c>
      <c r="D58" s="115">
        <v>2288</v>
      </c>
      <c r="E58" s="114">
        <v>2378</v>
      </c>
      <c r="F58" s="114">
        <v>2390</v>
      </c>
      <c r="G58" s="114">
        <v>2434</v>
      </c>
      <c r="H58" s="140">
        <v>2390</v>
      </c>
      <c r="I58" s="115">
        <v>-102</v>
      </c>
      <c r="J58" s="116">
        <v>-4.2677824267782425</v>
      </c>
    </row>
    <row r="59" spans="1:16" s="110" customFormat="1" ht="14.45" customHeight="1" x14ac:dyDescent="0.2">
      <c r="A59" s="118" t="s">
        <v>105</v>
      </c>
      <c r="B59" s="121" t="s">
        <v>108</v>
      </c>
      <c r="C59" s="113">
        <v>15.22709372538724</v>
      </c>
      <c r="D59" s="115">
        <v>580</v>
      </c>
      <c r="E59" s="114">
        <v>609</v>
      </c>
      <c r="F59" s="114">
        <v>613</v>
      </c>
      <c r="G59" s="114">
        <v>635</v>
      </c>
      <c r="H59" s="140">
        <v>597</v>
      </c>
      <c r="I59" s="115">
        <v>-17</v>
      </c>
      <c r="J59" s="116">
        <v>-2.8475711892797322</v>
      </c>
    </row>
    <row r="60" spans="1:16" s="110" customFormat="1" ht="14.45" customHeight="1" x14ac:dyDescent="0.2">
      <c r="A60" s="118"/>
      <c r="B60" s="121" t="s">
        <v>109</v>
      </c>
      <c r="C60" s="113">
        <v>51.115778419532688</v>
      </c>
      <c r="D60" s="115">
        <v>1947</v>
      </c>
      <c r="E60" s="114">
        <v>2044</v>
      </c>
      <c r="F60" s="114">
        <v>2048</v>
      </c>
      <c r="G60" s="114">
        <v>2065</v>
      </c>
      <c r="H60" s="140">
        <v>2065</v>
      </c>
      <c r="I60" s="115">
        <v>-118</v>
      </c>
      <c r="J60" s="116">
        <v>-5.7142857142857144</v>
      </c>
    </row>
    <row r="61" spans="1:16" s="110" customFormat="1" ht="14.45" customHeight="1" x14ac:dyDescent="0.2">
      <c r="A61" s="118"/>
      <c r="B61" s="121" t="s">
        <v>110</v>
      </c>
      <c r="C61" s="113">
        <v>19.03386715673405</v>
      </c>
      <c r="D61" s="115">
        <v>725</v>
      </c>
      <c r="E61" s="114">
        <v>718</v>
      </c>
      <c r="F61" s="114">
        <v>717</v>
      </c>
      <c r="G61" s="114">
        <v>723</v>
      </c>
      <c r="H61" s="140">
        <v>712</v>
      </c>
      <c r="I61" s="115">
        <v>13</v>
      </c>
      <c r="J61" s="116">
        <v>1.8258426966292134</v>
      </c>
    </row>
    <row r="62" spans="1:16" s="110" customFormat="1" ht="14.45" customHeight="1" x14ac:dyDescent="0.2">
      <c r="A62" s="120"/>
      <c r="B62" s="121" t="s">
        <v>111</v>
      </c>
      <c r="C62" s="113">
        <v>14.623260698346023</v>
      </c>
      <c r="D62" s="115">
        <v>557</v>
      </c>
      <c r="E62" s="114">
        <v>565</v>
      </c>
      <c r="F62" s="114">
        <v>561</v>
      </c>
      <c r="G62" s="114">
        <v>567</v>
      </c>
      <c r="H62" s="140">
        <v>551</v>
      </c>
      <c r="I62" s="115">
        <v>6</v>
      </c>
      <c r="J62" s="116">
        <v>1.0889292196007259</v>
      </c>
    </row>
    <row r="63" spans="1:16" s="110" customFormat="1" ht="14.45" customHeight="1" x14ac:dyDescent="0.2">
      <c r="A63" s="120"/>
      <c r="B63" s="121" t="s">
        <v>112</v>
      </c>
      <c r="C63" s="113">
        <v>1.4439485429246521</v>
      </c>
      <c r="D63" s="115">
        <v>55</v>
      </c>
      <c r="E63" s="114">
        <v>53</v>
      </c>
      <c r="F63" s="114">
        <v>54</v>
      </c>
      <c r="G63" s="114">
        <v>49</v>
      </c>
      <c r="H63" s="140">
        <v>46</v>
      </c>
      <c r="I63" s="115">
        <v>9</v>
      </c>
      <c r="J63" s="116">
        <v>19.565217391304348</v>
      </c>
    </row>
    <row r="64" spans="1:16" s="110" customFormat="1" ht="14.45" customHeight="1" x14ac:dyDescent="0.2">
      <c r="A64" s="120" t="s">
        <v>113</v>
      </c>
      <c r="B64" s="119" t="s">
        <v>116</v>
      </c>
      <c r="C64" s="113">
        <v>85.79679705959569</v>
      </c>
      <c r="D64" s="115">
        <v>3268</v>
      </c>
      <c r="E64" s="114">
        <v>3386</v>
      </c>
      <c r="F64" s="114">
        <v>3401</v>
      </c>
      <c r="G64" s="114">
        <v>3452</v>
      </c>
      <c r="H64" s="140">
        <v>3386</v>
      </c>
      <c r="I64" s="115">
        <v>-118</v>
      </c>
      <c r="J64" s="116">
        <v>-3.4849379799173064</v>
      </c>
    </row>
    <row r="65" spans="1:10" s="110" customFormat="1" ht="14.45" customHeight="1" x14ac:dyDescent="0.2">
      <c r="A65" s="123"/>
      <c r="B65" s="124" t="s">
        <v>117</v>
      </c>
      <c r="C65" s="125">
        <v>14.098188500918877</v>
      </c>
      <c r="D65" s="143">
        <v>537</v>
      </c>
      <c r="E65" s="144">
        <v>545</v>
      </c>
      <c r="F65" s="144">
        <v>535</v>
      </c>
      <c r="G65" s="144">
        <v>535</v>
      </c>
      <c r="H65" s="145">
        <v>534</v>
      </c>
      <c r="I65" s="143">
        <v>3</v>
      </c>
      <c r="J65" s="146">
        <v>0.5617977528089888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5450</v>
      </c>
      <c r="G11" s="114">
        <v>5600</v>
      </c>
      <c r="H11" s="114">
        <v>5535</v>
      </c>
      <c r="I11" s="114">
        <v>5612</v>
      </c>
      <c r="J11" s="140">
        <v>5508</v>
      </c>
      <c r="K11" s="114">
        <v>-58</v>
      </c>
      <c r="L11" s="116">
        <v>-1.0530137981118373</v>
      </c>
    </row>
    <row r="12" spans="1:17" s="110" customFormat="1" ht="24" customHeight="1" x14ac:dyDescent="0.2">
      <c r="A12" s="604" t="s">
        <v>185</v>
      </c>
      <c r="B12" s="605"/>
      <c r="C12" s="605"/>
      <c r="D12" s="606"/>
      <c r="E12" s="113">
        <v>37.798165137614681</v>
      </c>
      <c r="F12" s="115">
        <v>2060</v>
      </c>
      <c r="G12" s="114">
        <v>2078</v>
      </c>
      <c r="H12" s="114">
        <v>2019</v>
      </c>
      <c r="I12" s="114">
        <v>2026</v>
      </c>
      <c r="J12" s="140">
        <v>1989</v>
      </c>
      <c r="K12" s="114">
        <v>71</v>
      </c>
      <c r="L12" s="116">
        <v>3.5696329813976875</v>
      </c>
    </row>
    <row r="13" spans="1:17" s="110" customFormat="1" ht="15" customHeight="1" x14ac:dyDescent="0.2">
      <c r="A13" s="120"/>
      <c r="B13" s="612" t="s">
        <v>107</v>
      </c>
      <c r="C13" s="612"/>
      <c r="E13" s="113">
        <v>62.201834862385319</v>
      </c>
      <c r="F13" s="115">
        <v>3390</v>
      </c>
      <c r="G13" s="114">
        <v>3522</v>
      </c>
      <c r="H13" s="114">
        <v>3516</v>
      </c>
      <c r="I13" s="114">
        <v>3586</v>
      </c>
      <c r="J13" s="140">
        <v>3519</v>
      </c>
      <c r="K13" s="114">
        <v>-129</v>
      </c>
      <c r="L13" s="116">
        <v>-3.6658141517476555</v>
      </c>
    </row>
    <row r="14" spans="1:17" s="110" customFormat="1" ht="22.5" customHeight="1" x14ac:dyDescent="0.2">
      <c r="A14" s="604" t="s">
        <v>186</v>
      </c>
      <c r="B14" s="605"/>
      <c r="C14" s="605"/>
      <c r="D14" s="606"/>
      <c r="E14" s="113">
        <v>13.577981651376147</v>
      </c>
      <c r="F14" s="115">
        <v>740</v>
      </c>
      <c r="G14" s="114">
        <v>802</v>
      </c>
      <c r="H14" s="114">
        <v>746</v>
      </c>
      <c r="I14" s="114">
        <v>795</v>
      </c>
      <c r="J14" s="140">
        <v>740</v>
      </c>
      <c r="K14" s="114">
        <v>0</v>
      </c>
      <c r="L14" s="116">
        <v>0</v>
      </c>
    </row>
    <row r="15" spans="1:17" s="110" customFormat="1" ht="15" customHeight="1" x14ac:dyDescent="0.2">
      <c r="A15" s="120"/>
      <c r="B15" s="119"/>
      <c r="C15" s="258" t="s">
        <v>106</v>
      </c>
      <c r="E15" s="113">
        <v>43.648648648648646</v>
      </c>
      <c r="F15" s="115">
        <v>323</v>
      </c>
      <c r="G15" s="114">
        <v>332</v>
      </c>
      <c r="H15" s="114">
        <v>303</v>
      </c>
      <c r="I15" s="114">
        <v>319</v>
      </c>
      <c r="J15" s="140">
        <v>318</v>
      </c>
      <c r="K15" s="114">
        <v>5</v>
      </c>
      <c r="L15" s="116">
        <v>1.5723270440251573</v>
      </c>
    </row>
    <row r="16" spans="1:17" s="110" customFormat="1" ht="15" customHeight="1" x14ac:dyDescent="0.2">
      <c r="A16" s="120"/>
      <c r="B16" s="119"/>
      <c r="C16" s="258" t="s">
        <v>107</v>
      </c>
      <c r="E16" s="113">
        <v>56.351351351351354</v>
      </c>
      <c r="F16" s="115">
        <v>417</v>
      </c>
      <c r="G16" s="114">
        <v>470</v>
      </c>
      <c r="H16" s="114">
        <v>443</v>
      </c>
      <c r="I16" s="114">
        <v>476</v>
      </c>
      <c r="J16" s="140">
        <v>422</v>
      </c>
      <c r="K16" s="114">
        <v>-5</v>
      </c>
      <c r="L16" s="116">
        <v>-1.1848341232227488</v>
      </c>
    </row>
    <row r="17" spans="1:12" s="110" customFormat="1" ht="15" customHeight="1" x14ac:dyDescent="0.2">
      <c r="A17" s="120"/>
      <c r="B17" s="121" t="s">
        <v>109</v>
      </c>
      <c r="C17" s="258"/>
      <c r="E17" s="113">
        <v>47.064220183486242</v>
      </c>
      <c r="F17" s="115">
        <v>2565</v>
      </c>
      <c r="G17" s="114">
        <v>2644</v>
      </c>
      <c r="H17" s="114">
        <v>2637</v>
      </c>
      <c r="I17" s="114">
        <v>2670</v>
      </c>
      <c r="J17" s="140">
        <v>2659</v>
      </c>
      <c r="K17" s="114">
        <v>-94</v>
      </c>
      <c r="L17" s="116">
        <v>-3.5351635953365927</v>
      </c>
    </row>
    <row r="18" spans="1:12" s="110" customFormat="1" ht="15" customHeight="1" x14ac:dyDescent="0.2">
      <c r="A18" s="120"/>
      <c r="B18" s="119"/>
      <c r="C18" s="258" t="s">
        <v>106</v>
      </c>
      <c r="E18" s="113">
        <v>34.541910331384017</v>
      </c>
      <c r="F18" s="115">
        <v>886</v>
      </c>
      <c r="G18" s="114">
        <v>901</v>
      </c>
      <c r="H18" s="114">
        <v>873</v>
      </c>
      <c r="I18" s="114">
        <v>869</v>
      </c>
      <c r="J18" s="140">
        <v>843</v>
      </c>
      <c r="K18" s="114">
        <v>43</v>
      </c>
      <c r="L18" s="116">
        <v>5.1008303677342823</v>
      </c>
    </row>
    <row r="19" spans="1:12" s="110" customFormat="1" ht="15" customHeight="1" x14ac:dyDescent="0.2">
      <c r="A19" s="120"/>
      <c r="B19" s="119"/>
      <c r="C19" s="258" t="s">
        <v>107</v>
      </c>
      <c r="E19" s="113">
        <v>65.458089668615983</v>
      </c>
      <c r="F19" s="115">
        <v>1679</v>
      </c>
      <c r="G19" s="114">
        <v>1743</v>
      </c>
      <c r="H19" s="114">
        <v>1764</v>
      </c>
      <c r="I19" s="114">
        <v>1801</v>
      </c>
      <c r="J19" s="140">
        <v>1816</v>
      </c>
      <c r="K19" s="114">
        <v>-137</v>
      </c>
      <c r="L19" s="116">
        <v>-7.5440528634361232</v>
      </c>
    </row>
    <row r="20" spans="1:12" s="110" customFormat="1" ht="15" customHeight="1" x14ac:dyDescent="0.2">
      <c r="A20" s="120"/>
      <c r="B20" s="121" t="s">
        <v>110</v>
      </c>
      <c r="C20" s="258"/>
      <c r="E20" s="113">
        <v>21.155963302752294</v>
      </c>
      <c r="F20" s="115">
        <v>1153</v>
      </c>
      <c r="G20" s="114">
        <v>1145</v>
      </c>
      <c r="H20" s="114">
        <v>1150</v>
      </c>
      <c r="I20" s="114">
        <v>1150</v>
      </c>
      <c r="J20" s="140">
        <v>1121</v>
      </c>
      <c r="K20" s="114">
        <v>32</v>
      </c>
      <c r="L20" s="116">
        <v>2.854594112399643</v>
      </c>
    </row>
    <row r="21" spans="1:12" s="110" customFormat="1" ht="15" customHeight="1" x14ac:dyDescent="0.2">
      <c r="A21" s="120"/>
      <c r="B21" s="119"/>
      <c r="C21" s="258" t="s">
        <v>106</v>
      </c>
      <c r="E21" s="113">
        <v>32.957502168256724</v>
      </c>
      <c r="F21" s="115">
        <v>380</v>
      </c>
      <c r="G21" s="114">
        <v>367</v>
      </c>
      <c r="H21" s="114">
        <v>368</v>
      </c>
      <c r="I21" s="114">
        <v>362</v>
      </c>
      <c r="J21" s="140">
        <v>352</v>
      </c>
      <c r="K21" s="114">
        <v>28</v>
      </c>
      <c r="L21" s="116">
        <v>7.9545454545454541</v>
      </c>
    </row>
    <row r="22" spans="1:12" s="110" customFormat="1" ht="15" customHeight="1" x14ac:dyDescent="0.2">
      <c r="A22" s="120"/>
      <c r="B22" s="119"/>
      <c r="C22" s="258" t="s">
        <v>107</v>
      </c>
      <c r="E22" s="113">
        <v>67.042497831743276</v>
      </c>
      <c r="F22" s="115">
        <v>773</v>
      </c>
      <c r="G22" s="114">
        <v>778</v>
      </c>
      <c r="H22" s="114">
        <v>782</v>
      </c>
      <c r="I22" s="114">
        <v>788</v>
      </c>
      <c r="J22" s="140">
        <v>769</v>
      </c>
      <c r="K22" s="114">
        <v>4</v>
      </c>
      <c r="L22" s="116">
        <v>0.52015604681404426</v>
      </c>
    </row>
    <row r="23" spans="1:12" s="110" customFormat="1" ht="15" customHeight="1" x14ac:dyDescent="0.2">
      <c r="A23" s="120"/>
      <c r="B23" s="121" t="s">
        <v>111</v>
      </c>
      <c r="C23" s="258"/>
      <c r="E23" s="113">
        <v>18.201834862385322</v>
      </c>
      <c r="F23" s="115">
        <v>992</v>
      </c>
      <c r="G23" s="114">
        <v>1009</v>
      </c>
      <c r="H23" s="114">
        <v>1002</v>
      </c>
      <c r="I23" s="114">
        <v>997</v>
      </c>
      <c r="J23" s="140">
        <v>988</v>
      </c>
      <c r="K23" s="114">
        <v>4</v>
      </c>
      <c r="L23" s="116">
        <v>0.40485829959514169</v>
      </c>
    </row>
    <row r="24" spans="1:12" s="110" customFormat="1" ht="15" customHeight="1" x14ac:dyDescent="0.2">
      <c r="A24" s="120"/>
      <c r="B24" s="119"/>
      <c r="C24" s="258" t="s">
        <v>106</v>
      </c>
      <c r="E24" s="113">
        <v>47.479838709677416</v>
      </c>
      <c r="F24" s="115">
        <v>471</v>
      </c>
      <c r="G24" s="114">
        <v>478</v>
      </c>
      <c r="H24" s="114">
        <v>475</v>
      </c>
      <c r="I24" s="114">
        <v>476</v>
      </c>
      <c r="J24" s="140">
        <v>476</v>
      </c>
      <c r="K24" s="114">
        <v>-5</v>
      </c>
      <c r="L24" s="116">
        <v>-1.0504201680672269</v>
      </c>
    </row>
    <row r="25" spans="1:12" s="110" customFormat="1" ht="15" customHeight="1" x14ac:dyDescent="0.2">
      <c r="A25" s="120"/>
      <c r="B25" s="119"/>
      <c r="C25" s="258" t="s">
        <v>107</v>
      </c>
      <c r="E25" s="113">
        <v>52.520161290322584</v>
      </c>
      <c r="F25" s="115">
        <v>521</v>
      </c>
      <c r="G25" s="114">
        <v>531</v>
      </c>
      <c r="H25" s="114">
        <v>527</v>
      </c>
      <c r="I25" s="114">
        <v>521</v>
      </c>
      <c r="J25" s="140">
        <v>512</v>
      </c>
      <c r="K25" s="114">
        <v>9</v>
      </c>
      <c r="L25" s="116">
        <v>1.7578125</v>
      </c>
    </row>
    <row r="26" spans="1:12" s="110" customFormat="1" ht="15" customHeight="1" x14ac:dyDescent="0.2">
      <c r="A26" s="120"/>
      <c r="C26" s="121" t="s">
        <v>187</v>
      </c>
      <c r="D26" s="110" t="s">
        <v>188</v>
      </c>
      <c r="E26" s="113">
        <v>1.761467889908257</v>
      </c>
      <c r="F26" s="115">
        <v>96</v>
      </c>
      <c r="G26" s="114">
        <v>86</v>
      </c>
      <c r="H26" s="114">
        <v>89</v>
      </c>
      <c r="I26" s="114">
        <v>83</v>
      </c>
      <c r="J26" s="140">
        <v>89</v>
      </c>
      <c r="K26" s="114">
        <v>7</v>
      </c>
      <c r="L26" s="116">
        <v>7.8651685393258424</v>
      </c>
    </row>
    <row r="27" spans="1:12" s="110" customFormat="1" ht="15" customHeight="1" x14ac:dyDescent="0.2">
      <c r="A27" s="120"/>
      <c r="B27" s="119"/>
      <c r="D27" s="259" t="s">
        <v>106</v>
      </c>
      <c r="E27" s="113">
        <v>35.416666666666664</v>
      </c>
      <c r="F27" s="115">
        <v>34</v>
      </c>
      <c r="G27" s="114">
        <v>28</v>
      </c>
      <c r="H27" s="114">
        <v>30</v>
      </c>
      <c r="I27" s="114">
        <v>31</v>
      </c>
      <c r="J27" s="140">
        <v>35</v>
      </c>
      <c r="K27" s="114">
        <v>-1</v>
      </c>
      <c r="L27" s="116">
        <v>-2.8571428571428572</v>
      </c>
    </row>
    <row r="28" spans="1:12" s="110" customFormat="1" ht="15" customHeight="1" x14ac:dyDescent="0.2">
      <c r="A28" s="120"/>
      <c r="B28" s="119"/>
      <c r="D28" s="259" t="s">
        <v>107</v>
      </c>
      <c r="E28" s="113">
        <v>64.583333333333329</v>
      </c>
      <c r="F28" s="115">
        <v>62</v>
      </c>
      <c r="G28" s="114">
        <v>58</v>
      </c>
      <c r="H28" s="114">
        <v>59</v>
      </c>
      <c r="I28" s="114">
        <v>52</v>
      </c>
      <c r="J28" s="140">
        <v>54</v>
      </c>
      <c r="K28" s="114">
        <v>8</v>
      </c>
      <c r="L28" s="116">
        <v>14.814814814814815</v>
      </c>
    </row>
    <row r="29" spans="1:12" s="110" customFormat="1" ht="24" customHeight="1" x14ac:dyDescent="0.2">
      <c r="A29" s="604" t="s">
        <v>189</v>
      </c>
      <c r="B29" s="605"/>
      <c r="C29" s="605"/>
      <c r="D29" s="606"/>
      <c r="E29" s="113">
        <v>89.926605504587158</v>
      </c>
      <c r="F29" s="115">
        <v>4901</v>
      </c>
      <c r="G29" s="114">
        <v>5057</v>
      </c>
      <c r="H29" s="114">
        <v>5019</v>
      </c>
      <c r="I29" s="114">
        <v>5079</v>
      </c>
      <c r="J29" s="140">
        <v>4993</v>
      </c>
      <c r="K29" s="114">
        <v>-92</v>
      </c>
      <c r="L29" s="116">
        <v>-1.8425796114560384</v>
      </c>
    </row>
    <row r="30" spans="1:12" s="110" customFormat="1" ht="15" customHeight="1" x14ac:dyDescent="0.2">
      <c r="A30" s="120"/>
      <c r="B30" s="119"/>
      <c r="C30" s="258" t="s">
        <v>106</v>
      </c>
      <c r="E30" s="113">
        <v>37.441338502346461</v>
      </c>
      <c r="F30" s="115">
        <v>1835</v>
      </c>
      <c r="G30" s="114">
        <v>1861</v>
      </c>
      <c r="H30" s="114">
        <v>1817</v>
      </c>
      <c r="I30" s="114">
        <v>1819</v>
      </c>
      <c r="J30" s="140">
        <v>1791</v>
      </c>
      <c r="K30" s="114">
        <v>44</v>
      </c>
      <c r="L30" s="116">
        <v>2.4567280848687885</v>
      </c>
    </row>
    <row r="31" spans="1:12" s="110" customFormat="1" ht="15" customHeight="1" x14ac:dyDescent="0.2">
      <c r="A31" s="120"/>
      <c r="B31" s="119"/>
      <c r="C31" s="258" t="s">
        <v>107</v>
      </c>
      <c r="E31" s="113">
        <v>62.558661497653539</v>
      </c>
      <c r="F31" s="115">
        <v>3066</v>
      </c>
      <c r="G31" s="114">
        <v>3196</v>
      </c>
      <c r="H31" s="114">
        <v>3202</v>
      </c>
      <c r="I31" s="114">
        <v>3260</v>
      </c>
      <c r="J31" s="140">
        <v>3202</v>
      </c>
      <c r="K31" s="114">
        <v>-136</v>
      </c>
      <c r="L31" s="116">
        <v>-4.2473454091193004</v>
      </c>
    </row>
    <row r="32" spans="1:12" s="110" customFormat="1" ht="15" customHeight="1" x14ac:dyDescent="0.2">
      <c r="A32" s="120"/>
      <c r="B32" s="119" t="s">
        <v>117</v>
      </c>
      <c r="C32" s="258"/>
      <c r="E32" s="113">
        <v>10.01834862385321</v>
      </c>
      <c r="F32" s="114">
        <v>546</v>
      </c>
      <c r="G32" s="114">
        <v>539</v>
      </c>
      <c r="H32" s="114">
        <v>512</v>
      </c>
      <c r="I32" s="114">
        <v>530</v>
      </c>
      <c r="J32" s="140">
        <v>509</v>
      </c>
      <c r="K32" s="114">
        <v>37</v>
      </c>
      <c r="L32" s="116">
        <v>7.269155206286837</v>
      </c>
    </row>
    <row r="33" spans="1:12" s="110" customFormat="1" ht="15" customHeight="1" x14ac:dyDescent="0.2">
      <c r="A33" s="120"/>
      <c r="B33" s="119"/>
      <c r="C33" s="258" t="s">
        <v>106</v>
      </c>
      <c r="E33" s="113">
        <v>41.208791208791212</v>
      </c>
      <c r="F33" s="114">
        <v>225</v>
      </c>
      <c r="G33" s="114">
        <v>217</v>
      </c>
      <c r="H33" s="114">
        <v>201</v>
      </c>
      <c r="I33" s="114">
        <v>206</v>
      </c>
      <c r="J33" s="140">
        <v>196</v>
      </c>
      <c r="K33" s="114">
        <v>29</v>
      </c>
      <c r="L33" s="116">
        <v>14.795918367346939</v>
      </c>
    </row>
    <row r="34" spans="1:12" s="110" customFormat="1" ht="15" customHeight="1" x14ac:dyDescent="0.2">
      <c r="A34" s="120"/>
      <c r="B34" s="119"/>
      <c r="C34" s="258" t="s">
        <v>107</v>
      </c>
      <c r="E34" s="113">
        <v>58.791208791208788</v>
      </c>
      <c r="F34" s="114">
        <v>321</v>
      </c>
      <c r="G34" s="114">
        <v>322</v>
      </c>
      <c r="H34" s="114">
        <v>311</v>
      </c>
      <c r="I34" s="114">
        <v>324</v>
      </c>
      <c r="J34" s="140">
        <v>313</v>
      </c>
      <c r="K34" s="114">
        <v>8</v>
      </c>
      <c r="L34" s="116">
        <v>2.5559105431309903</v>
      </c>
    </row>
    <row r="35" spans="1:12" s="110" customFormat="1" ht="24" customHeight="1" x14ac:dyDescent="0.2">
      <c r="A35" s="604" t="s">
        <v>192</v>
      </c>
      <c r="B35" s="605"/>
      <c r="C35" s="605"/>
      <c r="D35" s="606"/>
      <c r="E35" s="113">
        <v>19.064220183486238</v>
      </c>
      <c r="F35" s="114">
        <v>1039</v>
      </c>
      <c r="G35" s="114">
        <v>1096</v>
      </c>
      <c r="H35" s="114">
        <v>1053</v>
      </c>
      <c r="I35" s="114">
        <v>1106</v>
      </c>
      <c r="J35" s="114">
        <v>1034</v>
      </c>
      <c r="K35" s="318">
        <v>5</v>
      </c>
      <c r="L35" s="319">
        <v>0.48355899419729209</v>
      </c>
    </row>
    <row r="36" spans="1:12" s="110" customFormat="1" ht="15" customHeight="1" x14ac:dyDescent="0.2">
      <c r="A36" s="120"/>
      <c r="B36" s="119"/>
      <c r="C36" s="258" t="s">
        <v>106</v>
      </c>
      <c r="E36" s="113">
        <v>33.87872954764196</v>
      </c>
      <c r="F36" s="114">
        <v>352</v>
      </c>
      <c r="G36" s="114">
        <v>359</v>
      </c>
      <c r="H36" s="114">
        <v>333</v>
      </c>
      <c r="I36" s="114">
        <v>344</v>
      </c>
      <c r="J36" s="114">
        <v>322</v>
      </c>
      <c r="K36" s="318">
        <v>30</v>
      </c>
      <c r="L36" s="116">
        <v>9.316770186335404</v>
      </c>
    </row>
    <row r="37" spans="1:12" s="110" customFormat="1" ht="15" customHeight="1" x14ac:dyDescent="0.2">
      <c r="A37" s="120"/>
      <c r="B37" s="119"/>
      <c r="C37" s="258" t="s">
        <v>107</v>
      </c>
      <c r="E37" s="113">
        <v>66.121270452358033</v>
      </c>
      <c r="F37" s="114">
        <v>687</v>
      </c>
      <c r="G37" s="114">
        <v>737</v>
      </c>
      <c r="H37" s="114">
        <v>720</v>
      </c>
      <c r="I37" s="114">
        <v>762</v>
      </c>
      <c r="J37" s="140">
        <v>712</v>
      </c>
      <c r="K37" s="114">
        <v>-25</v>
      </c>
      <c r="L37" s="116">
        <v>-3.5112359550561796</v>
      </c>
    </row>
    <row r="38" spans="1:12" s="110" customFormat="1" ht="15" customHeight="1" x14ac:dyDescent="0.2">
      <c r="A38" s="120"/>
      <c r="B38" s="119" t="s">
        <v>328</v>
      </c>
      <c r="C38" s="258"/>
      <c r="E38" s="113">
        <v>59.394495412844037</v>
      </c>
      <c r="F38" s="114">
        <v>3237</v>
      </c>
      <c r="G38" s="114">
        <v>3288</v>
      </c>
      <c r="H38" s="114">
        <v>3323</v>
      </c>
      <c r="I38" s="114">
        <v>3311</v>
      </c>
      <c r="J38" s="140">
        <v>3276</v>
      </c>
      <c r="K38" s="114">
        <v>-39</v>
      </c>
      <c r="L38" s="116">
        <v>-1.1904761904761905</v>
      </c>
    </row>
    <row r="39" spans="1:12" s="110" customFormat="1" ht="15" customHeight="1" x14ac:dyDescent="0.2">
      <c r="A39" s="120"/>
      <c r="B39" s="119"/>
      <c r="C39" s="258" t="s">
        <v>106</v>
      </c>
      <c r="E39" s="113">
        <v>39.233858510966947</v>
      </c>
      <c r="F39" s="115">
        <v>1270</v>
      </c>
      <c r="G39" s="114">
        <v>1260</v>
      </c>
      <c r="H39" s="114">
        <v>1259</v>
      </c>
      <c r="I39" s="114">
        <v>1240</v>
      </c>
      <c r="J39" s="140">
        <v>1221</v>
      </c>
      <c r="K39" s="114">
        <v>49</v>
      </c>
      <c r="L39" s="116">
        <v>4.0131040131040132</v>
      </c>
    </row>
    <row r="40" spans="1:12" s="110" customFormat="1" ht="15" customHeight="1" x14ac:dyDescent="0.2">
      <c r="A40" s="120"/>
      <c r="B40" s="119"/>
      <c r="C40" s="258" t="s">
        <v>107</v>
      </c>
      <c r="E40" s="113">
        <v>60.766141489033053</v>
      </c>
      <c r="F40" s="115">
        <v>1967</v>
      </c>
      <c r="G40" s="114">
        <v>2028</v>
      </c>
      <c r="H40" s="114">
        <v>2064</v>
      </c>
      <c r="I40" s="114">
        <v>2071</v>
      </c>
      <c r="J40" s="140">
        <v>2055</v>
      </c>
      <c r="K40" s="114">
        <v>-88</v>
      </c>
      <c r="L40" s="116">
        <v>-4.2822384428223845</v>
      </c>
    </row>
    <row r="41" spans="1:12" s="110" customFormat="1" ht="15" customHeight="1" x14ac:dyDescent="0.2">
      <c r="A41" s="120"/>
      <c r="B41" s="320" t="s">
        <v>516</v>
      </c>
      <c r="C41" s="258"/>
      <c r="E41" s="113">
        <v>8.2935779816513762</v>
      </c>
      <c r="F41" s="115">
        <v>452</v>
      </c>
      <c r="G41" s="114">
        <v>458</v>
      </c>
      <c r="H41" s="114">
        <v>434</v>
      </c>
      <c r="I41" s="114">
        <v>476</v>
      </c>
      <c r="J41" s="140">
        <v>457</v>
      </c>
      <c r="K41" s="114">
        <v>-5</v>
      </c>
      <c r="L41" s="116">
        <v>-1.0940919037199124</v>
      </c>
    </row>
    <row r="42" spans="1:12" s="110" customFormat="1" ht="15" customHeight="1" x14ac:dyDescent="0.2">
      <c r="A42" s="120"/>
      <c r="B42" s="119"/>
      <c r="C42" s="268" t="s">
        <v>106</v>
      </c>
      <c r="D42" s="182"/>
      <c r="E42" s="113">
        <v>41.371681415929203</v>
      </c>
      <c r="F42" s="115">
        <v>187</v>
      </c>
      <c r="G42" s="114">
        <v>190</v>
      </c>
      <c r="H42" s="114">
        <v>174</v>
      </c>
      <c r="I42" s="114">
        <v>193</v>
      </c>
      <c r="J42" s="140">
        <v>194</v>
      </c>
      <c r="K42" s="114">
        <v>-7</v>
      </c>
      <c r="L42" s="116">
        <v>-3.6082474226804124</v>
      </c>
    </row>
    <row r="43" spans="1:12" s="110" customFormat="1" ht="15" customHeight="1" x14ac:dyDescent="0.2">
      <c r="A43" s="120"/>
      <c r="B43" s="119"/>
      <c r="C43" s="268" t="s">
        <v>107</v>
      </c>
      <c r="D43" s="182"/>
      <c r="E43" s="113">
        <v>58.628318584070797</v>
      </c>
      <c r="F43" s="115">
        <v>265</v>
      </c>
      <c r="G43" s="114">
        <v>268</v>
      </c>
      <c r="H43" s="114">
        <v>260</v>
      </c>
      <c r="I43" s="114">
        <v>283</v>
      </c>
      <c r="J43" s="140">
        <v>263</v>
      </c>
      <c r="K43" s="114">
        <v>2</v>
      </c>
      <c r="L43" s="116">
        <v>0.76045627376425851</v>
      </c>
    </row>
    <row r="44" spans="1:12" s="110" customFormat="1" ht="15" customHeight="1" x14ac:dyDescent="0.2">
      <c r="A44" s="120"/>
      <c r="B44" s="119" t="s">
        <v>205</v>
      </c>
      <c r="C44" s="268"/>
      <c r="D44" s="182"/>
      <c r="E44" s="113">
        <v>13.247706422018348</v>
      </c>
      <c r="F44" s="115">
        <v>722</v>
      </c>
      <c r="G44" s="114">
        <v>758</v>
      </c>
      <c r="H44" s="114">
        <v>725</v>
      </c>
      <c r="I44" s="114">
        <v>719</v>
      </c>
      <c r="J44" s="140">
        <v>741</v>
      </c>
      <c r="K44" s="114">
        <v>-19</v>
      </c>
      <c r="L44" s="116">
        <v>-2.5641025641025643</v>
      </c>
    </row>
    <row r="45" spans="1:12" s="110" customFormat="1" ht="15" customHeight="1" x14ac:dyDescent="0.2">
      <c r="A45" s="120"/>
      <c r="B45" s="119"/>
      <c r="C45" s="268" t="s">
        <v>106</v>
      </c>
      <c r="D45" s="182"/>
      <c r="E45" s="113">
        <v>34.764542936288088</v>
      </c>
      <c r="F45" s="115">
        <v>251</v>
      </c>
      <c r="G45" s="114">
        <v>269</v>
      </c>
      <c r="H45" s="114">
        <v>253</v>
      </c>
      <c r="I45" s="114">
        <v>249</v>
      </c>
      <c r="J45" s="140">
        <v>252</v>
      </c>
      <c r="K45" s="114">
        <v>-1</v>
      </c>
      <c r="L45" s="116">
        <v>-0.3968253968253968</v>
      </c>
    </row>
    <row r="46" spans="1:12" s="110" customFormat="1" ht="15" customHeight="1" x14ac:dyDescent="0.2">
      <c r="A46" s="123"/>
      <c r="B46" s="124"/>
      <c r="C46" s="260" t="s">
        <v>107</v>
      </c>
      <c r="D46" s="261"/>
      <c r="E46" s="125">
        <v>65.235457063711905</v>
      </c>
      <c r="F46" s="143">
        <v>471</v>
      </c>
      <c r="G46" s="144">
        <v>489</v>
      </c>
      <c r="H46" s="144">
        <v>472</v>
      </c>
      <c r="I46" s="144">
        <v>470</v>
      </c>
      <c r="J46" s="145">
        <v>489</v>
      </c>
      <c r="K46" s="144">
        <v>-18</v>
      </c>
      <c r="L46" s="146">
        <v>-3.6809815950920246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5450</v>
      </c>
      <c r="E11" s="114">
        <v>5600</v>
      </c>
      <c r="F11" s="114">
        <v>5535</v>
      </c>
      <c r="G11" s="114">
        <v>5612</v>
      </c>
      <c r="H11" s="140">
        <v>5508</v>
      </c>
      <c r="I11" s="115">
        <v>-58</v>
      </c>
      <c r="J11" s="116">
        <v>-1.0530137981118373</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4.0733944954128436</v>
      </c>
      <c r="D14" s="115">
        <v>222</v>
      </c>
      <c r="E14" s="114">
        <v>188</v>
      </c>
      <c r="F14" s="114">
        <v>195</v>
      </c>
      <c r="G14" s="114">
        <v>192</v>
      </c>
      <c r="H14" s="140">
        <v>191</v>
      </c>
      <c r="I14" s="115">
        <v>31</v>
      </c>
      <c r="J14" s="116">
        <v>16.230366492146597</v>
      </c>
      <c r="K14" s="110"/>
      <c r="L14" s="110"/>
      <c r="M14" s="110"/>
      <c r="N14" s="110"/>
      <c r="O14" s="110"/>
    </row>
    <row r="15" spans="1:15" s="110" customFormat="1" ht="24.95" customHeight="1" x14ac:dyDescent="0.2">
      <c r="A15" s="193" t="s">
        <v>216</v>
      </c>
      <c r="B15" s="199" t="s">
        <v>217</v>
      </c>
      <c r="C15" s="113">
        <v>1.9816513761467891</v>
      </c>
      <c r="D15" s="115">
        <v>108</v>
      </c>
      <c r="E15" s="114">
        <v>85</v>
      </c>
      <c r="F15" s="114">
        <v>87</v>
      </c>
      <c r="G15" s="114">
        <v>83</v>
      </c>
      <c r="H15" s="140">
        <v>79</v>
      </c>
      <c r="I15" s="115">
        <v>29</v>
      </c>
      <c r="J15" s="116">
        <v>36.708860759493668</v>
      </c>
    </row>
    <row r="16" spans="1:15" s="287" customFormat="1" ht="24.95" customHeight="1" x14ac:dyDescent="0.2">
      <c r="A16" s="193" t="s">
        <v>218</v>
      </c>
      <c r="B16" s="199" t="s">
        <v>141</v>
      </c>
      <c r="C16" s="113">
        <v>1.2477064220183487</v>
      </c>
      <c r="D16" s="115">
        <v>68</v>
      </c>
      <c r="E16" s="114">
        <v>60</v>
      </c>
      <c r="F16" s="114">
        <v>60</v>
      </c>
      <c r="G16" s="114">
        <v>61</v>
      </c>
      <c r="H16" s="140">
        <v>60</v>
      </c>
      <c r="I16" s="115">
        <v>8</v>
      </c>
      <c r="J16" s="116">
        <v>13.333333333333334</v>
      </c>
      <c r="K16" s="110"/>
      <c r="L16" s="110"/>
      <c r="M16" s="110"/>
      <c r="N16" s="110"/>
      <c r="O16" s="110"/>
    </row>
    <row r="17" spans="1:15" s="110" customFormat="1" ht="24.95" customHeight="1" x14ac:dyDescent="0.2">
      <c r="A17" s="193" t="s">
        <v>142</v>
      </c>
      <c r="B17" s="199" t="s">
        <v>220</v>
      </c>
      <c r="C17" s="113">
        <v>0.84403669724770647</v>
      </c>
      <c r="D17" s="115">
        <v>46</v>
      </c>
      <c r="E17" s="114">
        <v>43</v>
      </c>
      <c r="F17" s="114">
        <v>48</v>
      </c>
      <c r="G17" s="114">
        <v>48</v>
      </c>
      <c r="H17" s="140">
        <v>52</v>
      </c>
      <c r="I17" s="115">
        <v>-6</v>
      </c>
      <c r="J17" s="116">
        <v>-11.538461538461538</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17.321100917431192</v>
      </c>
      <c r="D19" s="115">
        <v>944</v>
      </c>
      <c r="E19" s="114">
        <v>975</v>
      </c>
      <c r="F19" s="114">
        <v>946</v>
      </c>
      <c r="G19" s="114">
        <v>955</v>
      </c>
      <c r="H19" s="140">
        <v>927</v>
      </c>
      <c r="I19" s="115">
        <v>17</v>
      </c>
      <c r="J19" s="116">
        <v>1.8338727076591155</v>
      </c>
    </row>
    <row r="20" spans="1:15" s="287" customFormat="1" ht="24.95" customHeight="1" x14ac:dyDescent="0.2">
      <c r="A20" s="193" t="s">
        <v>148</v>
      </c>
      <c r="B20" s="199" t="s">
        <v>149</v>
      </c>
      <c r="C20" s="113">
        <v>18.990825688073393</v>
      </c>
      <c r="D20" s="115">
        <v>1035</v>
      </c>
      <c r="E20" s="114">
        <v>1047</v>
      </c>
      <c r="F20" s="114">
        <v>1062</v>
      </c>
      <c r="G20" s="114">
        <v>1046</v>
      </c>
      <c r="H20" s="140">
        <v>1035</v>
      </c>
      <c r="I20" s="115">
        <v>0</v>
      </c>
      <c r="J20" s="116">
        <v>0</v>
      </c>
      <c r="K20" s="110"/>
      <c r="L20" s="110"/>
      <c r="M20" s="110"/>
      <c r="N20" s="110"/>
      <c r="O20" s="110"/>
    </row>
    <row r="21" spans="1:15" s="110" customFormat="1" ht="24.95" customHeight="1" x14ac:dyDescent="0.2">
      <c r="A21" s="201" t="s">
        <v>150</v>
      </c>
      <c r="B21" s="202" t="s">
        <v>151</v>
      </c>
      <c r="C21" s="113">
        <v>10.532110091743119</v>
      </c>
      <c r="D21" s="115">
        <v>574</v>
      </c>
      <c r="E21" s="114">
        <v>625</v>
      </c>
      <c r="F21" s="114">
        <v>604</v>
      </c>
      <c r="G21" s="114">
        <v>646</v>
      </c>
      <c r="H21" s="140">
        <v>625</v>
      </c>
      <c r="I21" s="115">
        <v>-51</v>
      </c>
      <c r="J21" s="116">
        <v>-8.16</v>
      </c>
    </row>
    <row r="22" spans="1:15" s="110" customFormat="1" ht="24.95" customHeight="1" x14ac:dyDescent="0.2">
      <c r="A22" s="201" t="s">
        <v>152</v>
      </c>
      <c r="B22" s="199" t="s">
        <v>153</v>
      </c>
      <c r="C22" s="113">
        <v>0.86238532110091748</v>
      </c>
      <c r="D22" s="115">
        <v>47</v>
      </c>
      <c r="E22" s="114">
        <v>52</v>
      </c>
      <c r="F22" s="114">
        <v>51</v>
      </c>
      <c r="G22" s="114">
        <v>61</v>
      </c>
      <c r="H22" s="140">
        <v>54</v>
      </c>
      <c r="I22" s="115">
        <v>-7</v>
      </c>
      <c r="J22" s="116">
        <v>-12.962962962962964</v>
      </c>
    </row>
    <row r="23" spans="1:15" s="110" customFormat="1" ht="24.95" customHeight="1" x14ac:dyDescent="0.2">
      <c r="A23" s="193" t="s">
        <v>154</v>
      </c>
      <c r="B23" s="199" t="s">
        <v>155</v>
      </c>
      <c r="C23" s="113">
        <v>0.8990825688073395</v>
      </c>
      <c r="D23" s="115">
        <v>49</v>
      </c>
      <c r="E23" s="114">
        <v>50</v>
      </c>
      <c r="F23" s="114">
        <v>52</v>
      </c>
      <c r="G23" s="114">
        <v>51</v>
      </c>
      <c r="H23" s="140">
        <v>48</v>
      </c>
      <c r="I23" s="115">
        <v>1</v>
      </c>
      <c r="J23" s="116">
        <v>2.0833333333333335</v>
      </c>
    </row>
    <row r="24" spans="1:15" s="110" customFormat="1" ht="24.95" customHeight="1" x14ac:dyDescent="0.2">
      <c r="A24" s="193" t="s">
        <v>156</v>
      </c>
      <c r="B24" s="199" t="s">
        <v>221</v>
      </c>
      <c r="C24" s="113">
        <v>6.6788990825688073</v>
      </c>
      <c r="D24" s="115">
        <v>364</v>
      </c>
      <c r="E24" s="114">
        <v>388</v>
      </c>
      <c r="F24" s="114">
        <v>391</v>
      </c>
      <c r="G24" s="114">
        <v>396</v>
      </c>
      <c r="H24" s="140">
        <v>393</v>
      </c>
      <c r="I24" s="115">
        <v>-29</v>
      </c>
      <c r="J24" s="116">
        <v>-7.3791348600508906</v>
      </c>
    </row>
    <row r="25" spans="1:15" s="110" customFormat="1" ht="24.95" customHeight="1" x14ac:dyDescent="0.2">
      <c r="A25" s="193" t="s">
        <v>222</v>
      </c>
      <c r="B25" s="204" t="s">
        <v>159</v>
      </c>
      <c r="C25" s="113">
        <v>8.623853211009175</v>
      </c>
      <c r="D25" s="115">
        <v>470</v>
      </c>
      <c r="E25" s="114">
        <v>479</v>
      </c>
      <c r="F25" s="114">
        <v>476</v>
      </c>
      <c r="G25" s="114">
        <v>466</v>
      </c>
      <c r="H25" s="140">
        <v>463</v>
      </c>
      <c r="I25" s="115">
        <v>7</v>
      </c>
      <c r="J25" s="116">
        <v>1.5118790496760259</v>
      </c>
    </row>
    <row r="26" spans="1:15" s="110" customFormat="1" ht="24.95" customHeight="1" x14ac:dyDescent="0.2">
      <c r="A26" s="201">
        <v>782.78300000000002</v>
      </c>
      <c r="B26" s="203" t="s">
        <v>160</v>
      </c>
      <c r="C26" s="113">
        <v>1.3761467889908257</v>
      </c>
      <c r="D26" s="115">
        <v>75</v>
      </c>
      <c r="E26" s="114">
        <v>70</v>
      </c>
      <c r="F26" s="114">
        <v>77</v>
      </c>
      <c r="G26" s="114">
        <v>78</v>
      </c>
      <c r="H26" s="140">
        <v>64</v>
      </c>
      <c r="I26" s="115">
        <v>11</v>
      </c>
      <c r="J26" s="116">
        <v>17.1875</v>
      </c>
    </row>
    <row r="27" spans="1:15" s="110" customFormat="1" ht="24.95" customHeight="1" x14ac:dyDescent="0.2">
      <c r="A27" s="193" t="s">
        <v>161</v>
      </c>
      <c r="B27" s="199" t="s">
        <v>162</v>
      </c>
      <c r="C27" s="113">
        <v>2.073394495412844</v>
      </c>
      <c r="D27" s="115">
        <v>113</v>
      </c>
      <c r="E27" s="114">
        <v>115</v>
      </c>
      <c r="F27" s="114">
        <v>122</v>
      </c>
      <c r="G27" s="114">
        <v>121</v>
      </c>
      <c r="H27" s="140">
        <v>116</v>
      </c>
      <c r="I27" s="115">
        <v>-3</v>
      </c>
      <c r="J27" s="116">
        <v>-2.5862068965517242</v>
      </c>
    </row>
    <row r="28" spans="1:15" s="110" customFormat="1" ht="24.95" customHeight="1" x14ac:dyDescent="0.2">
      <c r="A28" s="193" t="s">
        <v>163</v>
      </c>
      <c r="B28" s="199" t="s">
        <v>164</v>
      </c>
      <c r="C28" s="113">
        <v>4.238532110091743</v>
      </c>
      <c r="D28" s="115">
        <v>231</v>
      </c>
      <c r="E28" s="114">
        <v>235</v>
      </c>
      <c r="F28" s="114">
        <v>218</v>
      </c>
      <c r="G28" s="114">
        <v>250</v>
      </c>
      <c r="H28" s="140">
        <v>244</v>
      </c>
      <c r="I28" s="115">
        <v>-13</v>
      </c>
      <c r="J28" s="116">
        <v>-5.3278688524590168</v>
      </c>
    </row>
    <row r="29" spans="1:15" s="110" customFormat="1" ht="24.95" customHeight="1" x14ac:dyDescent="0.2">
      <c r="A29" s="193">
        <v>86</v>
      </c>
      <c r="B29" s="199" t="s">
        <v>165</v>
      </c>
      <c r="C29" s="113">
        <v>6.6422018348623855</v>
      </c>
      <c r="D29" s="115">
        <v>362</v>
      </c>
      <c r="E29" s="114">
        <v>370</v>
      </c>
      <c r="F29" s="114">
        <v>364</v>
      </c>
      <c r="G29" s="114">
        <v>358</v>
      </c>
      <c r="H29" s="140">
        <v>361</v>
      </c>
      <c r="I29" s="115">
        <v>1</v>
      </c>
      <c r="J29" s="116">
        <v>0.2770083102493075</v>
      </c>
    </row>
    <row r="30" spans="1:15" s="110" customFormat="1" ht="24.95" customHeight="1" x14ac:dyDescent="0.2">
      <c r="A30" s="193">
        <v>87.88</v>
      </c>
      <c r="B30" s="204" t="s">
        <v>166</v>
      </c>
      <c r="C30" s="113">
        <v>4.1100917431192663</v>
      </c>
      <c r="D30" s="115">
        <v>224</v>
      </c>
      <c r="E30" s="114">
        <v>226</v>
      </c>
      <c r="F30" s="114">
        <v>217</v>
      </c>
      <c r="G30" s="114">
        <v>233</v>
      </c>
      <c r="H30" s="140">
        <v>236</v>
      </c>
      <c r="I30" s="115">
        <v>-12</v>
      </c>
      <c r="J30" s="116">
        <v>-5.0847457627118642</v>
      </c>
    </row>
    <row r="31" spans="1:15" s="110" customFormat="1" ht="24.95" customHeight="1" x14ac:dyDescent="0.2">
      <c r="A31" s="193" t="s">
        <v>167</v>
      </c>
      <c r="B31" s="199" t="s">
        <v>168</v>
      </c>
      <c r="C31" s="113">
        <v>10.036697247706423</v>
      </c>
      <c r="D31" s="115">
        <v>547</v>
      </c>
      <c r="E31" s="114">
        <v>583</v>
      </c>
      <c r="F31" s="114">
        <v>562</v>
      </c>
      <c r="G31" s="114">
        <v>574</v>
      </c>
      <c r="H31" s="140">
        <v>567</v>
      </c>
      <c r="I31" s="115">
        <v>-20</v>
      </c>
      <c r="J31" s="116">
        <v>-3.5273368606701938</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92.385321100917437</v>
      </c>
      <c r="D36" s="143">
        <v>5035</v>
      </c>
      <c r="E36" s="144">
        <v>5215</v>
      </c>
      <c r="F36" s="144">
        <v>5142</v>
      </c>
      <c r="G36" s="144">
        <v>5235</v>
      </c>
      <c r="H36" s="145">
        <v>5133</v>
      </c>
      <c r="I36" s="143">
        <v>-98</v>
      </c>
      <c r="J36" s="146">
        <v>-1.909214884083382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5450</v>
      </c>
      <c r="F11" s="264">
        <v>5600</v>
      </c>
      <c r="G11" s="264">
        <v>5535</v>
      </c>
      <c r="H11" s="264">
        <v>5612</v>
      </c>
      <c r="I11" s="265">
        <v>5508</v>
      </c>
      <c r="J11" s="263">
        <v>-58</v>
      </c>
      <c r="K11" s="266">
        <v>-1.0530137981118373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53.045871559633028</v>
      </c>
      <c r="E13" s="115">
        <v>2891</v>
      </c>
      <c r="F13" s="114">
        <v>2926</v>
      </c>
      <c r="G13" s="114">
        <v>2930</v>
      </c>
      <c r="H13" s="114">
        <v>2949</v>
      </c>
      <c r="I13" s="140">
        <v>2890</v>
      </c>
      <c r="J13" s="115">
        <v>1</v>
      </c>
      <c r="K13" s="116">
        <v>3.4602076124567477E-2</v>
      </c>
    </row>
    <row r="14" spans="1:15" ht="15.95" customHeight="1" x14ac:dyDescent="0.2">
      <c r="A14" s="306" t="s">
        <v>230</v>
      </c>
      <c r="B14" s="307"/>
      <c r="C14" s="308"/>
      <c r="D14" s="113">
        <v>35.412844036697251</v>
      </c>
      <c r="E14" s="115">
        <v>1930</v>
      </c>
      <c r="F14" s="114">
        <v>2017</v>
      </c>
      <c r="G14" s="114">
        <v>1994</v>
      </c>
      <c r="H14" s="114">
        <v>2014</v>
      </c>
      <c r="I14" s="140">
        <v>1970</v>
      </c>
      <c r="J14" s="115">
        <v>-40</v>
      </c>
      <c r="K14" s="116">
        <v>-2.030456852791878</v>
      </c>
    </row>
    <row r="15" spans="1:15" ht="15.95" customHeight="1" x14ac:dyDescent="0.2">
      <c r="A15" s="306" t="s">
        <v>231</v>
      </c>
      <c r="B15" s="307"/>
      <c r="C15" s="308"/>
      <c r="D15" s="113">
        <v>4.330275229357798</v>
      </c>
      <c r="E15" s="115">
        <v>236</v>
      </c>
      <c r="F15" s="114">
        <v>251</v>
      </c>
      <c r="G15" s="114">
        <v>235</v>
      </c>
      <c r="H15" s="114">
        <v>234</v>
      </c>
      <c r="I15" s="140">
        <v>246</v>
      </c>
      <c r="J15" s="115">
        <v>-10</v>
      </c>
      <c r="K15" s="116">
        <v>-4.0650406504065044</v>
      </c>
    </row>
    <row r="16" spans="1:15" ht="15.95" customHeight="1" x14ac:dyDescent="0.2">
      <c r="A16" s="306" t="s">
        <v>232</v>
      </c>
      <c r="B16" s="307"/>
      <c r="C16" s="308"/>
      <c r="D16" s="113">
        <v>3.834862385321101</v>
      </c>
      <c r="E16" s="115">
        <v>209</v>
      </c>
      <c r="F16" s="114">
        <v>217</v>
      </c>
      <c r="G16" s="114">
        <v>190</v>
      </c>
      <c r="H16" s="114">
        <v>222</v>
      </c>
      <c r="I16" s="140">
        <v>218</v>
      </c>
      <c r="J16" s="115">
        <v>-9</v>
      </c>
      <c r="K16" s="116">
        <v>-4.1284403669724767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1.4862385321100917</v>
      </c>
      <c r="E18" s="115">
        <v>81</v>
      </c>
      <c r="F18" s="114">
        <v>81</v>
      </c>
      <c r="G18" s="114">
        <v>77</v>
      </c>
      <c r="H18" s="114">
        <v>77</v>
      </c>
      <c r="I18" s="140">
        <v>74</v>
      </c>
      <c r="J18" s="115">
        <v>7</v>
      </c>
      <c r="K18" s="116">
        <v>9.4594594594594597</v>
      </c>
    </row>
    <row r="19" spans="1:11" ht="14.1" customHeight="1" x14ac:dyDescent="0.2">
      <c r="A19" s="306" t="s">
        <v>235</v>
      </c>
      <c r="B19" s="307" t="s">
        <v>236</v>
      </c>
      <c r="C19" s="308"/>
      <c r="D19" s="113">
        <v>1.2110091743119267</v>
      </c>
      <c r="E19" s="115">
        <v>66</v>
      </c>
      <c r="F19" s="114">
        <v>66</v>
      </c>
      <c r="G19" s="114">
        <v>63</v>
      </c>
      <c r="H19" s="114">
        <v>56</v>
      </c>
      <c r="I19" s="140">
        <v>51</v>
      </c>
      <c r="J19" s="115">
        <v>15</v>
      </c>
      <c r="K19" s="116">
        <v>29.411764705882351</v>
      </c>
    </row>
    <row r="20" spans="1:11" ht="14.1" customHeight="1" x14ac:dyDescent="0.2">
      <c r="A20" s="306">
        <v>12</v>
      </c>
      <c r="B20" s="307" t="s">
        <v>237</v>
      </c>
      <c r="C20" s="308"/>
      <c r="D20" s="113">
        <v>0.88073394495412849</v>
      </c>
      <c r="E20" s="115">
        <v>48</v>
      </c>
      <c r="F20" s="114">
        <v>50</v>
      </c>
      <c r="G20" s="114">
        <v>50</v>
      </c>
      <c r="H20" s="114">
        <v>47</v>
      </c>
      <c r="I20" s="140">
        <v>44</v>
      </c>
      <c r="J20" s="115">
        <v>4</v>
      </c>
      <c r="K20" s="116">
        <v>9.0909090909090917</v>
      </c>
    </row>
    <row r="21" spans="1:11" ht="14.1" customHeight="1" x14ac:dyDescent="0.2">
      <c r="A21" s="306">
        <v>21</v>
      </c>
      <c r="B21" s="307" t="s">
        <v>238</v>
      </c>
      <c r="C21" s="308"/>
      <c r="D21" s="113">
        <v>9.1743119266055051E-2</v>
      </c>
      <c r="E21" s="115">
        <v>5</v>
      </c>
      <c r="F21" s="114">
        <v>5</v>
      </c>
      <c r="G21" s="114">
        <v>4</v>
      </c>
      <c r="H21" s="114">
        <v>4</v>
      </c>
      <c r="I21" s="140">
        <v>4</v>
      </c>
      <c r="J21" s="115">
        <v>1</v>
      </c>
      <c r="K21" s="116">
        <v>25</v>
      </c>
    </row>
    <row r="22" spans="1:11" ht="14.1" customHeight="1" x14ac:dyDescent="0.2">
      <c r="A22" s="306">
        <v>22</v>
      </c>
      <c r="B22" s="307" t="s">
        <v>239</v>
      </c>
      <c r="C22" s="308"/>
      <c r="D22" s="113">
        <v>0.44036697247706424</v>
      </c>
      <c r="E22" s="115">
        <v>24</v>
      </c>
      <c r="F22" s="114">
        <v>16</v>
      </c>
      <c r="G22" s="114">
        <v>20</v>
      </c>
      <c r="H22" s="114">
        <v>24</v>
      </c>
      <c r="I22" s="140">
        <v>19</v>
      </c>
      <c r="J22" s="115">
        <v>5</v>
      </c>
      <c r="K22" s="116">
        <v>26.315789473684209</v>
      </c>
    </row>
    <row r="23" spans="1:11" ht="14.1" customHeight="1" x14ac:dyDescent="0.2">
      <c r="A23" s="306">
        <v>23</v>
      </c>
      <c r="B23" s="307" t="s">
        <v>240</v>
      </c>
      <c r="C23" s="308"/>
      <c r="D23" s="113">
        <v>0.20183486238532111</v>
      </c>
      <c r="E23" s="115">
        <v>11</v>
      </c>
      <c r="F23" s="114">
        <v>14</v>
      </c>
      <c r="G23" s="114">
        <v>11</v>
      </c>
      <c r="H23" s="114">
        <v>12</v>
      </c>
      <c r="I23" s="140">
        <v>13</v>
      </c>
      <c r="J23" s="115">
        <v>-2</v>
      </c>
      <c r="K23" s="116">
        <v>-15.384615384615385</v>
      </c>
    </row>
    <row r="24" spans="1:11" ht="14.1" customHeight="1" x14ac:dyDescent="0.2">
      <c r="A24" s="306">
        <v>24</v>
      </c>
      <c r="B24" s="307" t="s">
        <v>241</v>
      </c>
      <c r="C24" s="308"/>
      <c r="D24" s="113">
        <v>0.40366972477064222</v>
      </c>
      <c r="E24" s="115">
        <v>22</v>
      </c>
      <c r="F24" s="114">
        <v>19</v>
      </c>
      <c r="G24" s="114">
        <v>17</v>
      </c>
      <c r="H24" s="114">
        <v>19</v>
      </c>
      <c r="I24" s="140">
        <v>18</v>
      </c>
      <c r="J24" s="115">
        <v>4</v>
      </c>
      <c r="K24" s="116">
        <v>22.222222222222221</v>
      </c>
    </row>
    <row r="25" spans="1:11" ht="14.1" customHeight="1" x14ac:dyDescent="0.2">
      <c r="A25" s="306">
        <v>25</v>
      </c>
      <c r="B25" s="307" t="s">
        <v>242</v>
      </c>
      <c r="C25" s="308"/>
      <c r="D25" s="113">
        <v>0.99082568807339455</v>
      </c>
      <c r="E25" s="115">
        <v>54</v>
      </c>
      <c r="F25" s="114">
        <v>50</v>
      </c>
      <c r="G25" s="114">
        <v>51</v>
      </c>
      <c r="H25" s="114">
        <v>51</v>
      </c>
      <c r="I25" s="140">
        <v>45</v>
      </c>
      <c r="J25" s="115">
        <v>9</v>
      </c>
      <c r="K25" s="116">
        <v>20</v>
      </c>
    </row>
    <row r="26" spans="1:11" ht="14.1" customHeight="1" x14ac:dyDescent="0.2">
      <c r="A26" s="306">
        <v>26</v>
      </c>
      <c r="B26" s="307" t="s">
        <v>243</v>
      </c>
      <c r="C26" s="308"/>
      <c r="D26" s="113">
        <v>0.42201834862385323</v>
      </c>
      <c r="E26" s="115">
        <v>23</v>
      </c>
      <c r="F26" s="114">
        <v>22</v>
      </c>
      <c r="G26" s="114">
        <v>24</v>
      </c>
      <c r="H26" s="114">
        <v>23</v>
      </c>
      <c r="I26" s="140">
        <v>25</v>
      </c>
      <c r="J26" s="115">
        <v>-2</v>
      </c>
      <c r="K26" s="116">
        <v>-8</v>
      </c>
    </row>
    <row r="27" spans="1:11" ht="14.1" customHeight="1" x14ac:dyDescent="0.2">
      <c r="A27" s="306">
        <v>27</v>
      </c>
      <c r="B27" s="307" t="s">
        <v>244</v>
      </c>
      <c r="C27" s="308"/>
      <c r="D27" s="113">
        <v>0.38532110091743121</v>
      </c>
      <c r="E27" s="115">
        <v>21</v>
      </c>
      <c r="F27" s="114">
        <v>21</v>
      </c>
      <c r="G27" s="114">
        <v>20</v>
      </c>
      <c r="H27" s="114">
        <v>18</v>
      </c>
      <c r="I27" s="140">
        <v>21</v>
      </c>
      <c r="J27" s="115">
        <v>0</v>
      </c>
      <c r="K27" s="116">
        <v>0</v>
      </c>
    </row>
    <row r="28" spans="1:11" ht="14.1" customHeight="1" x14ac:dyDescent="0.2">
      <c r="A28" s="306">
        <v>28</v>
      </c>
      <c r="B28" s="307" t="s">
        <v>245</v>
      </c>
      <c r="C28" s="308"/>
      <c r="D28" s="113">
        <v>0.11009174311926606</v>
      </c>
      <c r="E28" s="115">
        <v>6</v>
      </c>
      <c r="F28" s="114">
        <v>6</v>
      </c>
      <c r="G28" s="114">
        <v>8</v>
      </c>
      <c r="H28" s="114">
        <v>8</v>
      </c>
      <c r="I28" s="140">
        <v>5</v>
      </c>
      <c r="J28" s="115">
        <v>1</v>
      </c>
      <c r="K28" s="116">
        <v>20</v>
      </c>
    </row>
    <row r="29" spans="1:11" ht="14.1" customHeight="1" x14ac:dyDescent="0.2">
      <c r="A29" s="306">
        <v>29</v>
      </c>
      <c r="B29" s="307" t="s">
        <v>246</v>
      </c>
      <c r="C29" s="308"/>
      <c r="D29" s="113">
        <v>2.6788990825688073</v>
      </c>
      <c r="E29" s="115">
        <v>146</v>
      </c>
      <c r="F29" s="114">
        <v>153</v>
      </c>
      <c r="G29" s="114">
        <v>156</v>
      </c>
      <c r="H29" s="114">
        <v>158</v>
      </c>
      <c r="I29" s="140">
        <v>162</v>
      </c>
      <c r="J29" s="115">
        <v>-16</v>
      </c>
      <c r="K29" s="116">
        <v>-9.8765432098765427</v>
      </c>
    </row>
    <row r="30" spans="1:11" ht="14.1" customHeight="1" x14ac:dyDescent="0.2">
      <c r="A30" s="306" t="s">
        <v>247</v>
      </c>
      <c r="B30" s="307" t="s">
        <v>248</v>
      </c>
      <c r="C30" s="308"/>
      <c r="D30" s="113">
        <v>0.33027522935779818</v>
      </c>
      <c r="E30" s="115">
        <v>18</v>
      </c>
      <c r="F30" s="114">
        <v>21</v>
      </c>
      <c r="G30" s="114">
        <v>22</v>
      </c>
      <c r="H30" s="114">
        <v>17</v>
      </c>
      <c r="I30" s="140">
        <v>17</v>
      </c>
      <c r="J30" s="115">
        <v>1</v>
      </c>
      <c r="K30" s="116">
        <v>5.882352941176471</v>
      </c>
    </row>
    <row r="31" spans="1:11" ht="14.1" customHeight="1" x14ac:dyDescent="0.2">
      <c r="A31" s="306" t="s">
        <v>249</v>
      </c>
      <c r="B31" s="307" t="s">
        <v>250</v>
      </c>
      <c r="C31" s="308"/>
      <c r="D31" s="113">
        <v>2.3486238532110093</v>
      </c>
      <c r="E31" s="115">
        <v>128</v>
      </c>
      <c r="F31" s="114">
        <v>132</v>
      </c>
      <c r="G31" s="114">
        <v>134</v>
      </c>
      <c r="H31" s="114">
        <v>141</v>
      </c>
      <c r="I31" s="140">
        <v>145</v>
      </c>
      <c r="J31" s="115">
        <v>-17</v>
      </c>
      <c r="K31" s="116">
        <v>-11.724137931034482</v>
      </c>
    </row>
    <row r="32" spans="1:11" ht="14.1" customHeight="1" x14ac:dyDescent="0.2">
      <c r="A32" s="306">
        <v>31</v>
      </c>
      <c r="B32" s="307" t="s">
        <v>251</v>
      </c>
      <c r="C32" s="308"/>
      <c r="D32" s="113">
        <v>7.3394495412844041E-2</v>
      </c>
      <c r="E32" s="115">
        <v>4</v>
      </c>
      <c r="F32" s="114">
        <v>4</v>
      </c>
      <c r="G32" s="114">
        <v>4</v>
      </c>
      <c r="H32" s="114">
        <v>4</v>
      </c>
      <c r="I32" s="140">
        <v>4</v>
      </c>
      <c r="J32" s="115">
        <v>0</v>
      </c>
      <c r="K32" s="116">
        <v>0</v>
      </c>
    </row>
    <row r="33" spans="1:11" ht="14.1" customHeight="1" x14ac:dyDescent="0.2">
      <c r="A33" s="306">
        <v>32</v>
      </c>
      <c r="B33" s="307" t="s">
        <v>252</v>
      </c>
      <c r="C33" s="308"/>
      <c r="D33" s="113">
        <v>0.42201834862385323</v>
      </c>
      <c r="E33" s="115">
        <v>23</v>
      </c>
      <c r="F33" s="114">
        <v>21</v>
      </c>
      <c r="G33" s="114">
        <v>26</v>
      </c>
      <c r="H33" s="114">
        <v>19</v>
      </c>
      <c r="I33" s="140">
        <v>17</v>
      </c>
      <c r="J33" s="115">
        <v>6</v>
      </c>
      <c r="K33" s="116">
        <v>35.294117647058826</v>
      </c>
    </row>
    <row r="34" spans="1:11" ht="14.1" customHeight="1" x14ac:dyDescent="0.2">
      <c r="A34" s="306">
        <v>33</v>
      </c>
      <c r="B34" s="307" t="s">
        <v>253</v>
      </c>
      <c r="C34" s="308"/>
      <c r="D34" s="113">
        <v>0.31192660550458717</v>
      </c>
      <c r="E34" s="115">
        <v>17</v>
      </c>
      <c r="F34" s="114">
        <v>19</v>
      </c>
      <c r="G34" s="114">
        <v>17</v>
      </c>
      <c r="H34" s="114">
        <v>20</v>
      </c>
      <c r="I34" s="140">
        <v>20</v>
      </c>
      <c r="J34" s="115">
        <v>-3</v>
      </c>
      <c r="K34" s="116">
        <v>-15</v>
      </c>
    </row>
    <row r="35" spans="1:11" ht="14.1" customHeight="1" x14ac:dyDescent="0.2">
      <c r="A35" s="306">
        <v>34</v>
      </c>
      <c r="B35" s="307" t="s">
        <v>254</v>
      </c>
      <c r="C35" s="308"/>
      <c r="D35" s="113">
        <v>3.4495412844036699</v>
      </c>
      <c r="E35" s="115">
        <v>188</v>
      </c>
      <c r="F35" s="114">
        <v>187</v>
      </c>
      <c r="G35" s="114">
        <v>184</v>
      </c>
      <c r="H35" s="114">
        <v>179</v>
      </c>
      <c r="I35" s="140">
        <v>177</v>
      </c>
      <c r="J35" s="115">
        <v>11</v>
      </c>
      <c r="K35" s="116">
        <v>6.2146892655367232</v>
      </c>
    </row>
    <row r="36" spans="1:11" ht="14.1" customHeight="1" x14ac:dyDescent="0.2">
      <c r="A36" s="306">
        <v>41</v>
      </c>
      <c r="B36" s="307" t="s">
        <v>255</v>
      </c>
      <c r="C36" s="308"/>
      <c r="D36" s="113">
        <v>0.95412844036697253</v>
      </c>
      <c r="E36" s="115">
        <v>52</v>
      </c>
      <c r="F36" s="114">
        <v>52</v>
      </c>
      <c r="G36" s="114">
        <v>52</v>
      </c>
      <c r="H36" s="114">
        <v>50</v>
      </c>
      <c r="I36" s="140">
        <v>53</v>
      </c>
      <c r="J36" s="115">
        <v>-1</v>
      </c>
      <c r="K36" s="116">
        <v>-1.8867924528301887</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0.31192660550458717</v>
      </c>
      <c r="E38" s="115">
        <v>17</v>
      </c>
      <c r="F38" s="114">
        <v>17</v>
      </c>
      <c r="G38" s="114">
        <v>15</v>
      </c>
      <c r="H38" s="114">
        <v>15</v>
      </c>
      <c r="I38" s="140">
        <v>15</v>
      </c>
      <c r="J38" s="115">
        <v>2</v>
      </c>
      <c r="K38" s="116">
        <v>13.333333333333334</v>
      </c>
    </row>
    <row r="39" spans="1:11" ht="14.1" customHeight="1" x14ac:dyDescent="0.2">
      <c r="A39" s="306">
        <v>51</v>
      </c>
      <c r="B39" s="307" t="s">
        <v>258</v>
      </c>
      <c r="C39" s="308"/>
      <c r="D39" s="113">
        <v>19.394495412844037</v>
      </c>
      <c r="E39" s="115">
        <v>1057</v>
      </c>
      <c r="F39" s="114">
        <v>1043</v>
      </c>
      <c r="G39" s="114">
        <v>1067</v>
      </c>
      <c r="H39" s="114">
        <v>1048</v>
      </c>
      <c r="I39" s="140">
        <v>1012</v>
      </c>
      <c r="J39" s="115">
        <v>45</v>
      </c>
      <c r="K39" s="116">
        <v>4.4466403162055332</v>
      </c>
    </row>
    <row r="40" spans="1:11" ht="14.1" customHeight="1" x14ac:dyDescent="0.2">
      <c r="A40" s="306" t="s">
        <v>259</v>
      </c>
      <c r="B40" s="307" t="s">
        <v>260</v>
      </c>
      <c r="C40" s="308"/>
      <c r="D40" s="113">
        <v>19.302752293577981</v>
      </c>
      <c r="E40" s="115">
        <v>1052</v>
      </c>
      <c r="F40" s="114">
        <v>1038</v>
      </c>
      <c r="G40" s="114">
        <v>1062</v>
      </c>
      <c r="H40" s="114">
        <v>1044</v>
      </c>
      <c r="I40" s="140">
        <v>1009</v>
      </c>
      <c r="J40" s="115">
        <v>43</v>
      </c>
      <c r="K40" s="116">
        <v>4.2616451932606543</v>
      </c>
    </row>
    <row r="41" spans="1:11" ht="14.1" customHeight="1" x14ac:dyDescent="0.2">
      <c r="A41" s="306"/>
      <c r="B41" s="307" t="s">
        <v>261</v>
      </c>
      <c r="C41" s="308"/>
      <c r="D41" s="113">
        <v>1.6880733944954129</v>
      </c>
      <c r="E41" s="115">
        <v>92</v>
      </c>
      <c r="F41" s="114">
        <v>93</v>
      </c>
      <c r="G41" s="114">
        <v>98</v>
      </c>
      <c r="H41" s="114">
        <v>96</v>
      </c>
      <c r="I41" s="140">
        <v>86</v>
      </c>
      <c r="J41" s="115">
        <v>6</v>
      </c>
      <c r="K41" s="116">
        <v>6.9767441860465116</v>
      </c>
    </row>
    <row r="42" spans="1:11" ht="14.1" customHeight="1" x14ac:dyDescent="0.2">
      <c r="A42" s="306">
        <v>52</v>
      </c>
      <c r="B42" s="307" t="s">
        <v>262</v>
      </c>
      <c r="C42" s="308"/>
      <c r="D42" s="113">
        <v>4.1467889908256881</v>
      </c>
      <c r="E42" s="115">
        <v>226</v>
      </c>
      <c r="F42" s="114">
        <v>219</v>
      </c>
      <c r="G42" s="114">
        <v>211</v>
      </c>
      <c r="H42" s="114">
        <v>219</v>
      </c>
      <c r="I42" s="140">
        <v>224</v>
      </c>
      <c r="J42" s="115">
        <v>2</v>
      </c>
      <c r="K42" s="116">
        <v>0.8928571428571429</v>
      </c>
    </row>
    <row r="43" spans="1:11" ht="14.1" customHeight="1" x14ac:dyDescent="0.2">
      <c r="A43" s="306" t="s">
        <v>263</v>
      </c>
      <c r="B43" s="307" t="s">
        <v>264</v>
      </c>
      <c r="C43" s="308"/>
      <c r="D43" s="113">
        <v>4.0917431192660549</v>
      </c>
      <c r="E43" s="115">
        <v>223</v>
      </c>
      <c r="F43" s="114">
        <v>217</v>
      </c>
      <c r="G43" s="114">
        <v>209</v>
      </c>
      <c r="H43" s="114">
        <v>218</v>
      </c>
      <c r="I43" s="140">
        <v>221</v>
      </c>
      <c r="J43" s="115">
        <v>2</v>
      </c>
      <c r="K43" s="116">
        <v>0.90497737556561086</v>
      </c>
    </row>
    <row r="44" spans="1:11" ht="14.1" customHeight="1" x14ac:dyDescent="0.2">
      <c r="A44" s="306">
        <v>53</v>
      </c>
      <c r="B44" s="307" t="s">
        <v>265</v>
      </c>
      <c r="C44" s="308"/>
      <c r="D44" s="113">
        <v>1.1559633027522935</v>
      </c>
      <c r="E44" s="115">
        <v>63</v>
      </c>
      <c r="F44" s="114">
        <v>63</v>
      </c>
      <c r="G44" s="114">
        <v>61</v>
      </c>
      <c r="H44" s="114">
        <v>69</v>
      </c>
      <c r="I44" s="140">
        <v>67</v>
      </c>
      <c r="J44" s="115">
        <v>-4</v>
      </c>
      <c r="K44" s="116">
        <v>-5.9701492537313436</v>
      </c>
    </row>
    <row r="45" spans="1:11" ht="14.1" customHeight="1" x14ac:dyDescent="0.2">
      <c r="A45" s="306" t="s">
        <v>266</v>
      </c>
      <c r="B45" s="307" t="s">
        <v>267</v>
      </c>
      <c r="C45" s="308"/>
      <c r="D45" s="113">
        <v>1.1376146788990826</v>
      </c>
      <c r="E45" s="115">
        <v>62</v>
      </c>
      <c r="F45" s="114">
        <v>61</v>
      </c>
      <c r="G45" s="114">
        <v>59</v>
      </c>
      <c r="H45" s="114">
        <v>67</v>
      </c>
      <c r="I45" s="140">
        <v>64</v>
      </c>
      <c r="J45" s="115">
        <v>-2</v>
      </c>
      <c r="K45" s="116">
        <v>-3.125</v>
      </c>
    </row>
    <row r="46" spans="1:11" ht="14.1" customHeight="1" x14ac:dyDescent="0.2">
      <c r="A46" s="306">
        <v>54</v>
      </c>
      <c r="B46" s="307" t="s">
        <v>268</v>
      </c>
      <c r="C46" s="308"/>
      <c r="D46" s="113">
        <v>16.220183486238533</v>
      </c>
      <c r="E46" s="115">
        <v>884</v>
      </c>
      <c r="F46" s="114">
        <v>903</v>
      </c>
      <c r="G46" s="114">
        <v>907</v>
      </c>
      <c r="H46" s="114">
        <v>905</v>
      </c>
      <c r="I46" s="140">
        <v>888</v>
      </c>
      <c r="J46" s="115">
        <v>-4</v>
      </c>
      <c r="K46" s="116">
        <v>-0.45045045045045046</v>
      </c>
    </row>
    <row r="47" spans="1:11" ht="14.1" customHeight="1" x14ac:dyDescent="0.2">
      <c r="A47" s="306">
        <v>61</v>
      </c>
      <c r="B47" s="307" t="s">
        <v>269</v>
      </c>
      <c r="C47" s="308"/>
      <c r="D47" s="113">
        <v>0.55045871559633031</v>
      </c>
      <c r="E47" s="115">
        <v>30</v>
      </c>
      <c r="F47" s="114">
        <v>35</v>
      </c>
      <c r="G47" s="114">
        <v>34</v>
      </c>
      <c r="H47" s="114">
        <v>35</v>
      </c>
      <c r="I47" s="140">
        <v>34</v>
      </c>
      <c r="J47" s="115">
        <v>-4</v>
      </c>
      <c r="K47" s="116">
        <v>-11.764705882352942</v>
      </c>
    </row>
    <row r="48" spans="1:11" ht="14.1" customHeight="1" x14ac:dyDescent="0.2">
      <c r="A48" s="306">
        <v>62</v>
      </c>
      <c r="B48" s="307" t="s">
        <v>270</v>
      </c>
      <c r="C48" s="308"/>
      <c r="D48" s="113">
        <v>10.348623853211009</v>
      </c>
      <c r="E48" s="115">
        <v>564</v>
      </c>
      <c r="F48" s="114">
        <v>602</v>
      </c>
      <c r="G48" s="114">
        <v>578</v>
      </c>
      <c r="H48" s="114">
        <v>582</v>
      </c>
      <c r="I48" s="140">
        <v>568</v>
      </c>
      <c r="J48" s="115">
        <v>-4</v>
      </c>
      <c r="K48" s="116">
        <v>-0.70422535211267601</v>
      </c>
    </row>
    <row r="49" spans="1:11" ht="14.1" customHeight="1" x14ac:dyDescent="0.2">
      <c r="A49" s="306">
        <v>63</v>
      </c>
      <c r="B49" s="307" t="s">
        <v>271</v>
      </c>
      <c r="C49" s="308"/>
      <c r="D49" s="113">
        <v>7.7431192660550456</v>
      </c>
      <c r="E49" s="115">
        <v>422</v>
      </c>
      <c r="F49" s="114">
        <v>477</v>
      </c>
      <c r="G49" s="114">
        <v>460</v>
      </c>
      <c r="H49" s="114">
        <v>484</v>
      </c>
      <c r="I49" s="140">
        <v>467</v>
      </c>
      <c r="J49" s="115">
        <v>-45</v>
      </c>
      <c r="K49" s="116">
        <v>-9.6359743040685224</v>
      </c>
    </row>
    <row r="50" spans="1:11" ht="14.1" customHeight="1" x14ac:dyDescent="0.2">
      <c r="A50" s="306" t="s">
        <v>272</v>
      </c>
      <c r="B50" s="307" t="s">
        <v>273</v>
      </c>
      <c r="C50" s="308"/>
      <c r="D50" s="113">
        <v>0.42201834862385323</v>
      </c>
      <c r="E50" s="115">
        <v>23</v>
      </c>
      <c r="F50" s="114">
        <v>32</v>
      </c>
      <c r="G50" s="114">
        <v>32</v>
      </c>
      <c r="H50" s="114">
        <v>29</v>
      </c>
      <c r="I50" s="140">
        <v>30</v>
      </c>
      <c r="J50" s="115">
        <v>-7</v>
      </c>
      <c r="K50" s="116">
        <v>-23.333333333333332</v>
      </c>
    </row>
    <row r="51" spans="1:11" ht="14.1" customHeight="1" x14ac:dyDescent="0.2">
      <c r="A51" s="306" t="s">
        <v>274</v>
      </c>
      <c r="B51" s="307" t="s">
        <v>275</v>
      </c>
      <c r="C51" s="308"/>
      <c r="D51" s="113">
        <v>6.9541284403669721</v>
      </c>
      <c r="E51" s="115">
        <v>379</v>
      </c>
      <c r="F51" s="114">
        <v>426</v>
      </c>
      <c r="G51" s="114">
        <v>407</v>
      </c>
      <c r="H51" s="114">
        <v>429</v>
      </c>
      <c r="I51" s="140">
        <v>418</v>
      </c>
      <c r="J51" s="115">
        <v>-39</v>
      </c>
      <c r="K51" s="116">
        <v>-9.330143540669857</v>
      </c>
    </row>
    <row r="52" spans="1:11" ht="14.1" customHeight="1" x14ac:dyDescent="0.2">
      <c r="A52" s="306">
        <v>71</v>
      </c>
      <c r="B52" s="307" t="s">
        <v>276</v>
      </c>
      <c r="C52" s="308"/>
      <c r="D52" s="113">
        <v>8.9357798165137616</v>
      </c>
      <c r="E52" s="115">
        <v>487</v>
      </c>
      <c r="F52" s="114">
        <v>517</v>
      </c>
      <c r="G52" s="114">
        <v>523</v>
      </c>
      <c r="H52" s="114">
        <v>540</v>
      </c>
      <c r="I52" s="140">
        <v>538</v>
      </c>
      <c r="J52" s="115">
        <v>-51</v>
      </c>
      <c r="K52" s="116">
        <v>-9.4795539033457246</v>
      </c>
    </row>
    <row r="53" spans="1:11" ht="14.1" customHeight="1" x14ac:dyDescent="0.2">
      <c r="A53" s="306" t="s">
        <v>277</v>
      </c>
      <c r="B53" s="307" t="s">
        <v>278</v>
      </c>
      <c r="C53" s="308"/>
      <c r="D53" s="113">
        <v>1.0275229357798166</v>
      </c>
      <c r="E53" s="115">
        <v>56</v>
      </c>
      <c r="F53" s="114">
        <v>58</v>
      </c>
      <c r="G53" s="114">
        <v>58</v>
      </c>
      <c r="H53" s="114">
        <v>55</v>
      </c>
      <c r="I53" s="140">
        <v>59</v>
      </c>
      <c r="J53" s="115">
        <v>-3</v>
      </c>
      <c r="K53" s="116">
        <v>-5.0847457627118642</v>
      </c>
    </row>
    <row r="54" spans="1:11" ht="14.1" customHeight="1" x14ac:dyDescent="0.2">
      <c r="A54" s="306" t="s">
        <v>279</v>
      </c>
      <c r="B54" s="307" t="s">
        <v>280</v>
      </c>
      <c r="C54" s="308"/>
      <c r="D54" s="113">
        <v>7.3027522935779814</v>
      </c>
      <c r="E54" s="115">
        <v>398</v>
      </c>
      <c r="F54" s="114">
        <v>425</v>
      </c>
      <c r="G54" s="114">
        <v>432</v>
      </c>
      <c r="H54" s="114">
        <v>450</v>
      </c>
      <c r="I54" s="140">
        <v>442</v>
      </c>
      <c r="J54" s="115">
        <v>-44</v>
      </c>
      <c r="K54" s="116">
        <v>-9.9547511312217196</v>
      </c>
    </row>
    <row r="55" spans="1:11" ht="14.1" customHeight="1" x14ac:dyDescent="0.2">
      <c r="A55" s="306">
        <v>72</v>
      </c>
      <c r="B55" s="307" t="s">
        <v>281</v>
      </c>
      <c r="C55" s="308"/>
      <c r="D55" s="113">
        <v>0.69724770642201839</v>
      </c>
      <c r="E55" s="115">
        <v>38</v>
      </c>
      <c r="F55" s="114">
        <v>41</v>
      </c>
      <c r="G55" s="114">
        <v>42</v>
      </c>
      <c r="H55" s="114">
        <v>42</v>
      </c>
      <c r="I55" s="140">
        <v>39</v>
      </c>
      <c r="J55" s="115">
        <v>-1</v>
      </c>
      <c r="K55" s="116">
        <v>-2.5641025641025643</v>
      </c>
    </row>
    <row r="56" spans="1:11" ht="14.1" customHeight="1" x14ac:dyDescent="0.2">
      <c r="A56" s="306" t="s">
        <v>282</v>
      </c>
      <c r="B56" s="307" t="s">
        <v>283</v>
      </c>
      <c r="C56" s="308"/>
      <c r="D56" s="113">
        <v>5.5045871559633031E-2</v>
      </c>
      <c r="E56" s="115">
        <v>3</v>
      </c>
      <c r="F56" s="114">
        <v>3</v>
      </c>
      <c r="G56" s="114">
        <v>3</v>
      </c>
      <c r="H56" s="114">
        <v>4</v>
      </c>
      <c r="I56" s="140">
        <v>4</v>
      </c>
      <c r="J56" s="115">
        <v>-1</v>
      </c>
      <c r="K56" s="116">
        <v>-25</v>
      </c>
    </row>
    <row r="57" spans="1:11" ht="14.1" customHeight="1" x14ac:dyDescent="0.2">
      <c r="A57" s="306" t="s">
        <v>284</v>
      </c>
      <c r="B57" s="307" t="s">
        <v>285</v>
      </c>
      <c r="C57" s="308"/>
      <c r="D57" s="113">
        <v>0.55045871559633031</v>
      </c>
      <c r="E57" s="115">
        <v>30</v>
      </c>
      <c r="F57" s="114">
        <v>32</v>
      </c>
      <c r="G57" s="114">
        <v>31</v>
      </c>
      <c r="H57" s="114">
        <v>31</v>
      </c>
      <c r="I57" s="140">
        <v>29</v>
      </c>
      <c r="J57" s="115">
        <v>1</v>
      </c>
      <c r="K57" s="116">
        <v>3.4482758620689653</v>
      </c>
    </row>
    <row r="58" spans="1:11" ht="14.1" customHeight="1" x14ac:dyDescent="0.2">
      <c r="A58" s="306">
        <v>73</v>
      </c>
      <c r="B58" s="307" t="s">
        <v>286</v>
      </c>
      <c r="C58" s="308"/>
      <c r="D58" s="113">
        <v>0.99082568807339455</v>
      </c>
      <c r="E58" s="115">
        <v>54</v>
      </c>
      <c r="F58" s="114">
        <v>60</v>
      </c>
      <c r="G58" s="114">
        <v>59</v>
      </c>
      <c r="H58" s="114">
        <v>63</v>
      </c>
      <c r="I58" s="140">
        <v>67</v>
      </c>
      <c r="J58" s="115">
        <v>-13</v>
      </c>
      <c r="K58" s="116">
        <v>-19.402985074626866</v>
      </c>
    </row>
    <row r="59" spans="1:11" ht="14.1" customHeight="1" x14ac:dyDescent="0.2">
      <c r="A59" s="306" t="s">
        <v>287</v>
      </c>
      <c r="B59" s="307" t="s">
        <v>288</v>
      </c>
      <c r="C59" s="308"/>
      <c r="D59" s="113">
        <v>0.80733944954128445</v>
      </c>
      <c r="E59" s="115">
        <v>44</v>
      </c>
      <c r="F59" s="114">
        <v>49</v>
      </c>
      <c r="G59" s="114">
        <v>48</v>
      </c>
      <c r="H59" s="114">
        <v>49</v>
      </c>
      <c r="I59" s="140">
        <v>52</v>
      </c>
      <c r="J59" s="115">
        <v>-8</v>
      </c>
      <c r="K59" s="116">
        <v>-15.384615384615385</v>
      </c>
    </row>
    <row r="60" spans="1:11" ht="14.1" customHeight="1" x14ac:dyDescent="0.2">
      <c r="A60" s="306">
        <v>81</v>
      </c>
      <c r="B60" s="307" t="s">
        <v>289</v>
      </c>
      <c r="C60" s="308"/>
      <c r="D60" s="113">
        <v>4.2752293577981648</v>
      </c>
      <c r="E60" s="115">
        <v>233</v>
      </c>
      <c r="F60" s="114">
        <v>237</v>
      </c>
      <c r="G60" s="114">
        <v>222</v>
      </c>
      <c r="H60" s="114">
        <v>222</v>
      </c>
      <c r="I60" s="140">
        <v>218</v>
      </c>
      <c r="J60" s="115">
        <v>15</v>
      </c>
      <c r="K60" s="116">
        <v>6.8807339449541285</v>
      </c>
    </row>
    <row r="61" spans="1:11" ht="14.1" customHeight="1" x14ac:dyDescent="0.2">
      <c r="A61" s="306" t="s">
        <v>290</v>
      </c>
      <c r="B61" s="307" t="s">
        <v>291</v>
      </c>
      <c r="C61" s="308"/>
      <c r="D61" s="113">
        <v>1.5045871559633028</v>
      </c>
      <c r="E61" s="115">
        <v>82</v>
      </c>
      <c r="F61" s="114">
        <v>82</v>
      </c>
      <c r="G61" s="114">
        <v>78</v>
      </c>
      <c r="H61" s="114">
        <v>73</v>
      </c>
      <c r="I61" s="140">
        <v>72</v>
      </c>
      <c r="J61" s="115">
        <v>10</v>
      </c>
      <c r="K61" s="116">
        <v>13.888888888888889</v>
      </c>
    </row>
    <row r="62" spans="1:11" ht="14.1" customHeight="1" x14ac:dyDescent="0.2">
      <c r="A62" s="306" t="s">
        <v>292</v>
      </c>
      <c r="B62" s="307" t="s">
        <v>293</v>
      </c>
      <c r="C62" s="308"/>
      <c r="D62" s="113">
        <v>1.4862385321100917</v>
      </c>
      <c r="E62" s="115">
        <v>81</v>
      </c>
      <c r="F62" s="114">
        <v>89</v>
      </c>
      <c r="G62" s="114">
        <v>82</v>
      </c>
      <c r="H62" s="114">
        <v>84</v>
      </c>
      <c r="I62" s="140">
        <v>84</v>
      </c>
      <c r="J62" s="115">
        <v>-3</v>
      </c>
      <c r="K62" s="116">
        <v>-3.5714285714285716</v>
      </c>
    </row>
    <row r="63" spans="1:11" ht="14.1" customHeight="1" x14ac:dyDescent="0.2">
      <c r="A63" s="306"/>
      <c r="B63" s="307" t="s">
        <v>294</v>
      </c>
      <c r="C63" s="308"/>
      <c r="D63" s="113">
        <v>1.4311926605504588</v>
      </c>
      <c r="E63" s="115">
        <v>78</v>
      </c>
      <c r="F63" s="114">
        <v>85</v>
      </c>
      <c r="G63" s="114">
        <v>78</v>
      </c>
      <c r="H63" s="114">
        <v>80</v>
      </c>
      <c r="I63" s="140">
        <v>80</v>
      </c>
      <c r="J63" s="115">
        <v>-2</v>
      </c>
      <c r="K63" s="116">
        <v>-2.5</v>
      </c>
    </row>
    <row r="64" spans="1:11" ht="14.1" customHeight="1" x14ac:dyDescent="0.2">
      <c r="A64" s="306" t="s">
        <v>295</v>
      </c>
      <c r="B64" s="307" t="s">
        <v>296</v>
      </c>
      <c r="C64" s="308"/>
      <c r="D64" s="113">
        <v>0.14678899082568808</v>
      </c>
      <c r="E64" s="115">
        <v>8</v>
      </c>
      <c r="F64" s="114">
        <v>8</v>
      </c>
      <c r="G64" s="114">
        <v>6</v>
      </c>
      <c r="H64" s="114">
        <v>6</v>
      </c>
      <c r="I64" s="140">
        <v>6</v>
      </c>
      <c r="J64" s="115">
        <v>2</v>
      </c>
      <c r="K64" s="116">
        <v>33.333333333333336</v>
      </c>
    </row>
    <row r="65" spans="1:11" ht="14.1" customHeight="1" x14ac:dyDescent="0.2">
      <c r="A65" s="306" t="s">
        <v>297</v>
      </c>
      <c r="B65" s="307" t="s">
        <v>298</v>
      </c>
      <c r="C65" s="308"/>
      <c r="D65" s="113">
        <v>0.38532110091743121</v>
      </c>
      <c r="E65" s="115">
        <v>21</v>
      </c>
      <c r="F65" s="114">
        <v>19</v>
      </c>
      <c r="G65" s="114">
        <v>18</v>
      </c>
      <c r="H65" s="114">
        <v>18</v>
      </c>
      <c r="I65" s="140">
        <v>17</v>
      </c>
      <c r="J65" s="115">
        <v>4</v>
      </c>
      <c r="K65" s="116">
        <v>23.529411764705884</v>
      </c>
    </row>
    <row r="66" spans="1:11" ht="14.1" customHeight="1" x14ac:dyDescent="0.2">
      <c r="A66" s="306">
        <v>82</v>
      </c>
      <c r="B66" s="307" t="s">
        <v>299</v>
      </c>
      <c r="C66" s="308"/>
      <c r="D66" s="113">
        <v>1.6880733944954129</v>
      </c>
      <c r="E66" s="115">
        <v>92</v>
      </c>
      <c r="F66" s="114">
        <v>87</v>
      </c>
      <c r="G66" s="114">
        <v>84</v>
      </c>
      <c r="H66" s="114">
        <v>87</v>
      </c>
      <c r="I66" s="140">
        <v>84</v>
      </c>
      <c r="J66" s="115">
        <v>8</v>
      </c>
      <c r="K66" s="116">
        <v>9.5238095238095237</v>
      </c>
    </row>
    <row r="67" spans="1:11" ht="14.1" customHeight="1" x14ac:dyDescent="0.2">
      <c r="A67" s="306" t="s">
        <v>300</v>
      </c>
      <c r="B67" s="307" t="s">
        <v>301</v>
      </c>
      <c r="C67" s="308"/>
      <c r="D67" s="113">
        <v>0.77064220183486243</v>
      </c>
      <c r="E67" s="115">
        <v>42</v>
      </c>
      <c r="F67" s="114">
        <v>35</v>
      </c>
      <c r="G67" s="114">
        <v>32</v>
      </c>
      <c r="H67" s="114">
        <v>35</v>
      </c>
      <c r="I67" s="140">
        <v>30</v>
      </c>
      <c r="J67" s="115">
        <v>12</v>
      </c>
      <c r="K67" s="116">
        <v>40</v>
      </c>
    </row>
    <row r="68" spans="1:11" ht="14.1" customHeight="1" x14ac:dyDescent="0.2">
      <c r="A68" s="306" t="s">
        <v>302</v>
      </c>
      <c r="B68" s="307" t="s">
        <v>303</v>
      </c>
      <c r="C68" s="308"/>
      <c r="D68" s="113">
        <v>0.64220183486238536</v>
      </c>
      <c r="E68" s="115">
        <v>35</v>
      </c>
      <c r="F68" s="114">
        <v>36</v>
      </c>
      <c r="G68" s="114">
        <v>36</v>
      </c>
      <c r="H68" s="114">
        <v>37</v>
      </c>
      <c r="I68" s="140">
        <v>37</v>
      </c>
      <c r="J68" s="115">
        <v>-2</v>
      </c>
      <c r="K68" s="116">
        <v>-5.4054054054054053</v>
      </c>
    </row>
    <row r="69" spans="1:11" ht="14.1" customHeight="1" x14ac:dyDescent="0.2">
      <c r="A69" s="306">
        <v>83</v>
      </c>
      <c r="B69" s="307" t="s">
        <v>304</v>
      </c>
      <c r="C69" s="308"/>
      <c r="D69" s="113">
        <v>3.2477064220183487</v>
      </c>
      <c r="E69" s="115">
        <v>177</v>
      </c>
      <c r="F69" s="114">
        <v>175</v>
      </c>
      <c r="G69" s="114">
        <v>175</v>
      </c>
      <c r="H69" s="114">
        <v>181</v>
      </c>
      <c r="I69" s="140">
        <v>192</v>
      </c>
      <c r="J69" s="115">
        <v>-15</v>
      </c>
      <c r="K69" s="116">
        <v>-7.8125</v>
      </c>
    </row>
    <row r="70" spans="1:11" ht="14.1" customHeight="1" x14ac:dyDescent="0.2">
      <c r="A70" s="306" t="s">
        <v>305</v>
      </c>
      <c r="B70" s="307" t="s">
        <v>306</v>
      </c>
      <c r="C70" s="308"/>
      <c r="D70" s="113">
        <v>2.4954128440366974</v>
      </c>
      <c r="E70" s="115">
        <v>136</v>
      </c>
      <c r="F70" s="114">
        <v>131</v>
      </c>
      <c r="G70" s="114">
        <v>134</v>
      </c>
      <c r="H70" s="114">
        <v>145</v>
      </c>
      <c r="I70" s="140">
        <v>156</v>
      </c>
      <c r="J70" s="115">
        <v>-20</v>
      </c>
      <c r="K70" s="116">
        <v>-12.820512820512821</v>
      </c>
    </row>
    <row r="71" spans="1:11" ht="14.1" customHeight="1" x14ac:dyDescent="0.2">
      <c r="A71" s="306"/>
      <c r="B71" s="307" t="s">
        <v>307</v>
      </c>
      <c r="C71" s="308"/>
      <c r="D71" s="113">
        <v>1.5596330275229358</v>
      </c>
      <c r="E71" s="115">
        <v>85</v>
      </c>
      <c r="F71" s="114">
        <v>80</v>
      </c>
      <c r="G71" s="114">
        <v>84</v>
      </c>
      <c r="H71" s="114">
        <v>84</v>
      </c>
      <c r="I71" s="140">
        <v>89</v>
      </c>
      <c r="J71" s="115">
        <v>-4</v>
      </c>
      <c r="K71" s="116">
        <v>-4.4943820224719104</v>
      </c>
    </row>
    <row r="72" spans="1:11" ht="14.1" customHeight="1" x14ac:dyDescent="0.2">
      <c r="A72" s="306">
        <v>84</v>
      </c>
      <c r="B72" s="307" t="s">
        <v>308</v>
      </c>
      <c r="C72" s="308"/>
      <c r="D72" s="113">
        <v>2.6055045871559632</v>
      </c>
      <c r="E72" s="115">
        <v>142</v>
      </c>
      <c r="F72" s="114">
        <v>160</v>
      </c>
      <c r="G72" s="114">
        <v>137</v>
      </c>
      <c r="H72" s="114">
        <v>165</v>
      </c>
      <c r="I72" s="140">
        <v>164</v>
      </c>
      <c r="J72" s="115">
        <v>-22</v>
      </c>
      <c r="K72" s="116">
        <v>-13.414634146341463</v>
      </c>
    </row>
    <row r="73" spans="1:11" ht="14.1" customHeight="1" x14ac:dyDescent="0.2">
      <c r="A73" s="306" t="s">
        <v>309</v>
      </c>
      <c r="B73" s="307" t="s">
        <v>310</v>
      </c>
      <c r="C73" s="308"/>
      <c r="D73" s="113">
        <v>0.25688073394495414</v>
      </c>
      <c r="E73" s="115">
        <v>14</v>
      </c>
      <c r="F73" s="114">
        <v>11</v>
      </c>
      <c r="G73" s="114">
        <v>10</v>
      </c>
      <c r="H73" s="114">
        <v>11</v>
      </c>
      <c r="I73" s="140">
        <v>11</v>
      </c>
      <c r="J73" s="115">
        <v>3</v>
      </c>
      <c r="K73" s="116">
        <v>27.272727272727273</v>
      </c>
    </row>
    <row r="74" spans="1:11" ht="14.1" customHeight="1" x14ac:dyDescent="0.2">
      <c r="A74" s="306" t="s">
        <v>311</v>
      </c>
      <c r="B74" s="307" t="s">
        <v>312</v>
      </c>
      <c r="C74" s="308"/>
      <c r="D74" s="113">
        <v>0.25688073394495414</v>
      </c>
      <c r="E74" s="115">
        <v>14</v>
      </c>
      <c r="F74" s="114">
        <v>13</v>
      </c>
      <c r="G74" s="114">
        <v>12</v>
      </c>
      <c r="H74" s="114">
        <v>14</v>
      </c>
      <c r="I74" s="140">
        <v>14</v>
      </c>
      <c r="J74" s="115">
        <v>0</v>
      </c>
      <c r="K74" s="116">
        <v>0</v>
      </c>
    </row>
    <row r="75" spans="1:11" ht="14.1" customHeight="1" x14ac:dyDescent="0.2">
      <c r="A75" s="306" t="s">
        <v>313</v>
      </c>
      <c r="B75" s="307" t="s">
        <v>314</v>
      </c>
      <c r="C75" s="308"/>
      <c r="D75" s="113">
        <v>0.84403669724770647</v>
      </c>
      <c r="E75" s="115">
        <v>46</v>
      </c>
      <c r="F75" s="114">
        <v>53</v>
      </c>
      <c r="G75" s="114">
        <v>38</v>
      </c>
      <c r="H75" s="114">
        <v>57</v>
      </c>
      <c r="I75" s="140">
        <v>54</v>
      </c>
      <c r="J75" s="115">
        <v>-8</v>
      </c>
      <c r="K75" s="116">
        <v>-14.814814814814815</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0.33027522935779818</v>
      </c>
      <c r="E77" s="115">
        <v>18</v>
      </c>
      <c r="F77" s="114">
        <v>16</v>
      </c>
      <c r="G77" s="114">
        <v>15</v>
      </c>
      <c r="H77" s="114">
        <v>16</v>
      </c>
      <c r="I77" s="140">
        <v>13</v>
      </c>
      <c r="J77" s="115">
        <v>5</v>
      </c>
      <c r="K77" s="116">
        <v>38.46153846153846</v>
      </c>
    </row>
    <row r="78" spans="1:11" ht="14.1" customHeight="1" x14ac:dyDescent="0.2">
      <c r="A78" s="306">
        <v>93</v>
      </c>
      <c r="B78" s="307" t="s">
        <v>317</v>
      </c>
      <c r="C78" s="308"/>
      <c r="D78" s="113">
        <v>0.14678899082568808</v>
      </c>
      <c r="E78" s="115">
        <v>8</v>
      </c>
      <c r="F78" s="114">
        <v>7</v>
      </c>
      <c r="G78" s="114">
        <v>7</v>
      </c>
      <c r="H78" s="114">
        <v>7</v>
      </c>
      <c r="I78" s="140">
        <v>7</v>
      </c>
      <c r="J78" s="115">
        <v>1</v>
      </c>
      <c r="K78" s="116">
        <v>14.285714285714286</v>
      </c>
    </row>
    <row r="79" spans="1:11" ht="14.1" customHeight="1" x14ac:dyDescent="0.2">
      <c r="A79" s="306">
        <v>94</v>
      </c>
      <c r="B79" s="307" t="s">
        <v>318</v>
      </c>
      <c r="C79" s="308"/>
      <c r="D79" s="113">
        <v>0.45871559633027525</v>
      </c>
      <c r="E79" s="115">
        <v>25</v>
      </c>
      <c r="F79" s="114">
        <v>28</v>
      </c>
      <c r="G79" s="114">
        <v>26</v>
      </c>
      <c r="H79" s="114">
        <v>21</v>
      </c>
      <c r="I79" s="140">
        <v>23</v>
      </c>
      <c r="J79" s="115">
        <v>2</v>
      </c>
      <c r="K79" s="116">
        <v>8.695652173913043</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3.3761467889908259</v>
      </c>
      <c r="E81" s="143">
        <v>184</v>
      </c>
      <c r="F81" s="144">
        <v>189</v>
      </c>
      <c r="G81" s="144">
        <v>186</v>
      </c>
      <c r="H81" s="144">
        <v>193</v>
      </c>
      <c r="I81" s="145">
        <v>184</v>
      </c>
      <c r="J81" s="143">
        <v>0</v>
      </c>
      <c r="K81" s="146">
        <v>0</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2474</v>
      </c>
      <c r="G12" s="536">
        <v>2105</v>
      </c>
      <c r="H12" s="536">
        <v>3229</v>
      </c>
      <c r="I12" s="536">
        <v>2103</v>
      </c>
      <c r="J12" s="537">
        <v>2260</v>
      </c>
      <c r="K12" s="538">
        <v>214</v>
      </c>
      <c r="L12" s="349">
        <v>9.4690265486725664</v>
      </c>
    </row>
    <row r="13" spans="1:17" s="110" customFormat="1" ht="15" customHeight="1" x14ac:dyDescent="0.2">
      <c r="A13" s="350" t="s">
        <v>344</v>
      </c>
      <c r="B13" s="351" t="s">
        <v>345</v>
      </c>
      <c r="C13" s="347"/>
      <c r="D13" s="347"/>
      <c r="E13" s="348"/>
      <c r="F13" s="536">
        <v>1374</v>
      </c>
      <c r="G13" s="536">
        <v>1050</v>
      </c>
      <c r="H13" s="536">
        <v>1659</v>
      </c>
      <c r="I13" s="536">
        <v>1173</v>
      </c>
      <c r="J13" s="537">
        <v>1230</v>
      </c>
      <c r="K13" s="538">
        <v>144</v>
      </c>
      <c r="L13" s="349">
        <v>11.707317073170731</v>
      </c>
    </row>
    <row r="14" spans="1:17" s="110" customFormat="1" ht="22.5" customHeight="1" x14ac:dyDescent="0.2">
      <c r="A14" s="350"/>
      <c r="B14" s="351" t="s">
        <v>346</v>
      </c>
      <c r="C14" s="347"/>
      <c r="D14" s="347"/>
      <c r="E14" s="348"/>
      <c r="F14" s="536">
        <v>1100</v>
      </c>
      <c r="G14" s="536">
        <v>1055</v>
      </c>
      <c r="H14" s="536">
        <v>1570</v>
      </c>
      <c r="I14" s="536">
        <v>930</v>
      </c>
      <c r="J14" s="537">
        <v>1030</v>
      </c>
      <c r="K14" s="538">
        <v>70</v>
      </c>
      <c r="L14" s="349">
        <v>6.7961165048543686</v>
      </c>
    </row>
    <row r="15" spans="1:17" s="110" customFormat="1" ht="15" customHeight="1" x14ac:dyDescent="0.2">
      <c r="A15" s="350" t="s">
        <v>347</v>
      </c>
      <c r="B15" s="351" t="s">
        <v>108</v>
      </c>
      <c r="C15" s="347"/>
      <c r="D15" s="347"/>
      <c r="E15" s="348"/>
      <c r="F15" s="536">
        <v>657</v>
      </c>
      <c r="G15" s="536">
        <v>577</v>
      </c>
      <c r="H15" s="536">
        <v>1332</v>
      </c>
      <c r="I15" s="536">
        <v>574</v>
      </c>
      <c r="J15" s="537">
        <v>653</v>
      </c>
      <c r="K15" s="538">
        <v>4</v>
      </c>
      <c r="L15" s="349">
        <v>0.61255742725880546</v>
      </c>
    </row>
    <row r="16" spans="1:17" s="110" customFormat="1" ht="15" customHeight="1" x14ac:dyDescent="0.2">
      <c r="A16" s="350"/>
      <c r="B16" s="351" t="s">
        <v>109</v>
      </c>
      <c r="C16" s="347"/>
      <c r="D16" s="347"/>
      <c r="E16" s="348"/>
      <c r="F16" s="536">
        <v>1620</v>
      </c>
      <c r="G16" s="536">
        <v>1364</v>
      </c>
      <c r="H16" s="536">
        <v>1665</v>
      </c>
      <c r="I16" s="536">
        <v>1370</v>
      </c>
      <c r="J16" s="537">
        <v>1446</v>
      </c>
      <c r="K16" s="538">
        <v>174</v>
      </c>
      <c r="L16" s="349">
        <v>12.033195020746888</v>
      </c>
    </row>
    <row r="17" spans="1:12" s="110" customFormat="1" ht="15" customHeight="1" x14ac:dyDescent="0.2">
      <c r="A17" s="350"/>
      <c r="B17" s="351" t="s">
        <v>110</v>
      </c>
      <c r="C17" s="347"/>
      <c r="D17" s="347"/>
      <c r="E17" s="348"/>
      <c r="F17" s="536">
        <v>176</v>
      </c>
      <c r="G17" s="536">
        <v>148</v>
      </c>
      <c r="H17" s="536">
        <v>224</v>
      </c>
      <c r="I17" s="536">
        <v>144</v>
      </c>
      <c r="J17" s="537">
        <v>145</v>
      </c>
      <c r="K17" s="538">
        <v>31</v>
      </c>
      <c r="L17" s="349">
        <v>21.379310344827587</v>
      </c>
    </row>
    <row r="18" spans="1:12" s="110" customFormat="1" ht="15" customHeight="1" x14ac:dyDescent="0.2">
      <c r="A18" s="350"/>
      <c r="B18" s="351" t="s">
        <v>111</v>
      </c>
      <c r="C18" s="347"/>
      <c r="D18" s="347"/>
      <c r="E18" s="348"/>
      <c r="F18" s="536">
        <v>21</v>
      </c>
      <c r="G18" s="536">
        <v>16</v>
      </c>
      <c r="H18" s="536">
        <v>8</v>
      </c>
      <c r="I18" s="536">
        <v>15</v>
      </c>
      <c r="J18" s="537">
        <v>16</v>
      </c>
      <c r="K18" s="538">
        <v>5</v>
      </c>
      <c r="L18" s="349">
        <v>31.25</v>
      </c>
    </row>
    <row r="19" spans="1:12" s="110" customFormat="1" ht="15" customHeight="1" x14ac:dyDescent="0.2">
      <c r="A19" s="118" t="s">
        <v>113</v>
      </c>
      <c r="B19" s="119" t="s">
        <v>181</v>
      </c>
      <c r="C19" s="347"/>
      <c r="D19" s="347"/>
      <c r="E19" s="348"/>
      <c r="F19" s="536">
        <v>1839</v>
      </c>
      <c r="G19" s="536">
        <v>1518</v>
      </c>
      <c r="H19" s="536">
        <v>2536</v>
      </c>
      <c r="I19" s="536">
        <v>1570</v>
      </c>
      <c r="J19" s="537">
        <v>1688</v>
      </c>
      <c r="K19" s="538">
        <v>151</v>
      </c>
      <c r="L19" s="349">
        <v>8.9454976303317544</v>
      </c>
    </row>
    <row r="20" spans="1:12" s="110" customFormat="1" ht="15" customHeight="1" x14ac:dyDescent="0.2">
      <c r="A20" s="118"/>
      <c r="B20" s="119" t="s">
        <v>182</v>
      </c>
      <c r="C20" s="347"/>
      <c r="D20" s="347"/>
      <c r="E20" s="348"/>
      <c r="F20" s="536">
        <v>635</v>
      </c>
      <c r="G20" s="536">
        <v>587</v>
      </c>
      <c r="H20" s="536">
        <v>693</v>
      </c>
      <c r="I20" s="536">
        <v>533</v>
      </c>
      <c r="J20" s="537">
        <v>572</v>
      </c>
      <c r="K20" s="538">
        <v>63</v>
      </c>
      <c r="L20" s="349">
        <v>11.013986013986013</v>
      </c>
    </row>
    <row r="21" spans="1:12" s="110" customFormat="1" ht="15" customHeight="1" x14ac:dyDescent="0.2">
      <c r="A21" s="118" t="s">
        <v>113</v>
      </c>
      <c r="B21" s="119" t="s">
        <v>116</v>
      </c>
      <c r="C21" s="347"/>
      <c r="D21" s="347"/>
      <c r="E21" s="348"/>
      <c r="F21" s="536">
        <v>1703</v>
      </c>
      <c r="G21" s="536">
        <v>1403</v>
      </c>
      <c r="H21" s="536">
        <v>2288</v>
      </c>
      <c r="I21" s="536">
        <v>1220</v>
      </c>
      <c r="J21" s="537">
        <v>1460</v>
      </c>
      <c r="K21" s="538">
        <v>243</v>
      </c>
      <c r="L21" s="349">
        <v>16.643835616438356</v>
      </c>
    </row>
    <row r="22" spans="1:12" s="110" customFormat="1" ht="15" customHeight="1" x14ac:dyDescent="0.2">
      <c r="A22" s="118"/>
      <c r="B22" s="119" t="s">
        <v>117</v>
      </c>
      <c r="C22" s="347"/>
      <c r="D22" s="347"/>
      <c r="E22" s="348"/>
      <c r="F22" s="536">
        <v>768</v>
      </c>
      <c r="G22" s="536">
        <v>701</v>
      </c>
      <c r="H22" s="536">
        <v>938</v>
      </c>
      <c r="I22" s="536">
        <v>883</v>
      </c>
      <c r="J22" s="537">
        <v>798</v>
      </c>
      <c r="K22" s="538">
        <v>-30</v>
      </c>
      <c r="L22" s="349">
        <v>-3.7593984962406015</v>
      </c>
    </row>
    <row r="23" spans="1:12" s="110" customFormat="1" ht="15" customHeight="1" x14ac:dyDescent="0.2">
      <c r="A23" s="352" t="s">
        <v>347</v>
      </c>
      <c r="B23" s="353" t="s">
        <v>193</v>
      </c>
      <c r="C23" s="354"/>
      <c r="D23" s="354"/>
      <c r="E23" s="355"/>
      <c r="F23" s="539">
        <v>31</v>
      </c>
      <c r="G23" s="539">
        <v>112</v>
      </c>
      <c r="H23" s="539">
        <v>547</v>
      </c>
      <c r="I23" s="539">
        <v>12</v>
      </c>
      <c r="J23" s="540">
        <v>42</v>
      </c>
      <c r="K23" s="541">
        <v>-11</v>
      </c>
      <c r="L23" s="356">
        <v>-26.19047619047619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35.299999999999997</v>
      </c>
      <c r="G25" s="542">
        <v>35.700000000000003</v>
      </c>
      <c r="H25" s="542">
        <v>33.5</v>
      </c>
      <c r="I25" s="542">
        <v>28.1</v>
      </c>
      <c r="J25" s="542">
        <v>33</v>
      </c>
      <c r="K25" s="543" t="s">
        <v>349</v>
      </c>
      <c r="L25" s="364">
        <v>2.2999999999999972</v>
      </c>
    </row>
    <row r="26" spans="1:12" s="110" customFormat="1" ht="15" customHeight="1" x14ac:dyDescent="0.2">
      <c r="A26" s="365" t="s">
        <v>105</v>
      </c>
      <c r="B26" s="366" t="s">
        <v>345</v>
      </c>
      <c r="C26" s="362"/>
      <c r="D26" s="362"/>
      <c r="E26" s="363"/>
      <c r="F26" s="542">
        <v>33.200000000000003</v>
      </c>
      <c r="G26" s="542">
        <v>33.1</v>
      </c>
      <c r="H26" s="542">
        <v>28.9</v>
      </c>
      <c r="I26" s="542">
        <v>24.9</v>
      </c>
      <c r="J26" s="544">
        <v>30.1</v>
      </c>
      <c r="K26" s="543" t="s">
        <v>349</v>
      </c>
      <c r="L26" s="364">
        <v>3.1000000000000014</v>
      </c>
    </row>
    <row r="27" spans="1:12" s="110" customFormat="1" ht="15" customHeight="1" x14ac:dyDescent="0.2">
      <c r="A27" s="365"/>
      <c r="B27" s="366" t="s">
        <v>346</v>
      </c>
      <c r="C27" s="362"/>
      <c r="D27" s="362"/>
      <c r="E27" s="363"/>
      <c r="F27" s="542">
        <v>37.9</v>
      </c>
      <c r="G27" s="542">
        <v>38.5</v>
      </c>
      <c r="H27" s="542">
        <v>38.299999999999997</v>
      </c>
      <c r="I27" s="542">
        <v>32.200000000000003</v>
      </c>
      <c r="J27" s="542">
        <v>36.299999999999997</v>
      </c>
      <c r="K27" s="543" t="s">
        <v>349</v>
      </c>
      <c r="L27" s="364">
        <v>1.6000000000000014</v>
      </c>
    </row>
    <row r="28" spans="1:12" s="110" customFormat="1" ht="15" customHeight="1" x14ac:dyDescent="0.2">
      <c r="A28" s="365" t="s">
        <v>113</v>
      </c>
      <c r="B28" s="366" t="s">
        <v>108</v>
      </c>
      <c r="C28" s="362"/>
      <c r="D28" s="362"/>
      <c r="E28" s="363"/>
      <c r="F28" s="542">
        <v>45.6</v>
      </c>
      <c r="G28" s="542">
        <v>48.7</v>
      </c>
      <c r="H28" s="542">
        <v>40.5</v>
      </c>
      <c r="I28" s="542">
        <v>32.200000000000003</v>
      </c>
      <c r="J28" s="542">
        <v>39.700000000000003</v>
      </c>
      <c r="K28" s="543" t="s">
        <v>349</v>
      </c>
      <c r="L28" s="364">
        <v>5.8999999999999986</v>
      </c>
    </row>
    <row r="29" spans="1:12" s="110" customFormat="1" ht="11.25" x14ac:dyDescent="0.2">
      <c r="A29" s="365"/>
      <c r="B29" s="366" t="s">
        <v>109</v>
      </c>
      <c r="C29" s="362"/>
      <c r="D29" s="362"/>
      <c r="E29" s="363"/>
      <c r="F29" s="542">
        <v>32.9</v>
      </c>
      <c r="G29" s="542">
        <v>31.1</v>
      </c>
      <c r="H29" s="542">
        <v>31.1</v>
      </c>
      <c r="I29" s="542">
        <v>26.5</v>
      </c>
      <c r="J29" s="544">
        <v>31.1</v>
      </c>
      <c r="K29" s="543" t="s">
        <v>349</v>
      </c>
      <c r="L29" s="364">
        <v>1.7999999999999972</v>
      </c>
    </row>
    <row r="30" spans="1:12" s="110" customFormat="1" ht="15" customHeight="1" x14ac:dyDescent="0.2">
      <c r="A30" s="365"/>
      <c r="B30" s="366" t="s">
        <v>110</v>
      </c>
      <c r="C30" s="362"/>
      <c r="D30" s="362"/>
      <c r="E30" s="363"/>
      <c r="F30" s="542">
        <v>22.3</v>
      </c>
      <c r="G30" s="542">
        <v>35.4</v>
      </c>
      <c r="H30" s="542">
        <v>28.3</v>
      </c>
      <c r="I30" s="542">
        <v>29.2</v>
      </c>
      <c r="J30" s="542">
        <v>23.1</v>
      </c>
      <c r="K30" s="543" t="s">
        <v>349</v>
      </c>
      <c r="L30" s="364">
        <v>-0.80000000000000071</v>
      </c>
    </row>
    <row r="31" spans="1:12" s="110" customFormat="1" ht="15" customHeight="1" x14ac:dyDescent="0.2">
      <c r="A31" s="365"/>
      <c r="B31" s="366" t="s">
        <v>111</v>
      </c>
      <c r="C31" s="362"/>
      <c r="D31" s="362"/>
      <c r="E31" s="363"/>
      <c r="F31" s="542">
        <v>19</v>
      </c>
      <c r="G31" s="542">
        <v>37.5</v>
      </c>
      <c r="H31" s="542">
        <v>12.5</v>
      </c>
      <c r="I31" s="542">
        <v>20</v>
      </c>
      <c r="J31" s="542">
        <v>31.2</v>
      </c>
      <c r="K31" s="543" t="s">
        <v>349</v>
      </c>
      <c r="L31" s="364">
        <v>-12.2</v>
      </c>
    </row>
    <row r="32" spans="1:12" s="110" customFormat="1" ht="15" customHeight="1" x14ac:dyDescent="0.2">
      <c r="A32" s="367" t="s">
        <v>113</v>
      </c>
      <c r="B32" s="368" t="s">
        <v>181</v>
      </c>
      <c r="C32" s="362"/>
      <c r="D32" s="362"/>
      <c r="E32" s="363"/>
      <c r="F32" s="542">
        <v>33.5</v>
      </c>
      <c r="G32" s="542">
        <v>33.9</v>
      </c>
      <c r="H32" s="542">
        <v>30.2</v>
      </c>
      <c r="I32" s="542">
        <v>24.2</v>
      </c>
      <c r="J32" s="544">
        <v>30</v>
      </c>
      <c r="K32" s="543" t="s">
        <v>349</v>
      </c>
      <c r="L32" s="364">
        <v>3.5</v>
      </c>
    </row>
    <row r="33" spans="1:12" s="110" customFormat="1" ht="15" customHeight="1" x14ac:dyDescent="0.2">
      <c r="A33" s="367"/>
      <c r="B33" s="368" t="s">
        <v>182</v>
      </c>
      <c r="C33" s="362"/>
      <c r="D33" s="362"/>
      <c r="E33" s="363"/>
      <c r="F33" s="542">
        <v>40.4</v>
      </c>
      <c r="G33" s="542">
        <v>40.1</v>
      </c>
      <c r="H33" s="542">
        <v>42.5</v>
      </c>
      <c r="I33" s="542">
        <v>39.5</v>
      </c>
      <c r="J33" s="542">
        <v>41.3</v>
      </c>
      <c r="K33" s="543" t="s">
        <v>349</v>
      </c>
      <c r="L33" s="364">
        <v>-0.89999999999999858</v>
      </c>
    </row>
    <row r="34" spans="1:12" s="369" customFormat="1" ht="15" customHeight="1" x14ac:dyDescent="0.2">
      <c r="A34" s="367" t="s">
        <v>113</v>
      </c>
      <c r="B34" s="368" t="s">
        <v>116</v>
      </c>
      <c r="C34" s="362"/>
      <c r="D34" s="362"/>
      <c r="E34" s="363"/>
      <c r="F34" s="542">
        <v>34</v>
      </c>
      <c r="G34" s="542">
        <v>38</v>
      </c>
      <c r="H34" s="542">
        <v>33.4</v>
      </c>
      <c r="I34" s="542">
        <v>32.299999999999997</v>
      </c>
      <c r="J34" s="542">
        <v>35.6</v>
      </c>
      <c r="K34" s="543" t="s">
        <v>349</v>
      </c>
      <c r="L34" s="364">
        <v>-1.6000000000000014</v>
      </c>
    </row>
    <row r="35" spans="1:12" s="369" customFormat="1" ht="11.25" x14ac:dyDescent="0.2">
      <c r="A35" s="370"/>
      <c r="B35" s="371" t="s">
        <v>117</v>
      </c>
      <c r="C35" s="372"/>
      <c r="D35" s="372"/>
      <c r="E35" s="373"/>
      <c r="F35" s="545">
        <v>37.9</v>
      </c>
      <c r="G35" s="545">
        <v>31.4</v>
      </c>
      <c r="H35" s="545">
        <v>33.6</v>
      </c>
      <c r="I35" s="545">
        <v>22.4</v>
      </c>
      <c r="J35" s="546">
        <v>28.4</v>
      </c>
      <c r="K35" s="547" t="s">
        <v>349</v>
      </c>
      <c r="L35" s="374">
        <v>9.5</v>
      </c>
    </row>
    <row r="36" spans="1:12" s="369" customFormat="1" ht="15.95" customHeight="1" x14ac:dyDescent="0.2">
      <c r="A36" s="375" t="s">
        <v>350</v>
      </c>
      <c r="B36" s="376"/>
      <c r="C36" s="377"/>
      <c r="D36" s="376"/>
      <c r="E36" s="378"/>
      <c r="F36" s="548">
        <v>2433</v>
      </c>
      <c r="G36" s="548">
        <v>1978</v>
      </c>
      <c r="H36" s="548">
        <v>2562</v>
      </c>
      <c r="I36" s="548">
        <v>2074</v>
      </c>
      <c r="J36" s="548">
        <v>2203</v>
      </c>
      <c r="K36" s="549">
        <v>230</v>
      </c>
      <c r="L36" s="380">
        <v>10.44030866999546</v>
      </c>
    </row>
    <row r="37" spans="1:12" s="369" customFormat="1" ht="15.95" customHeight="1" x14ac:dyDescent="0.2">
      <c r="A37" s="381"/>
      <c r="B37" s="382" t="s">
        <v>113</v>
      </c>
      <c r="C37" s="382" t="s">
        <v>351</v>
      </c>
      <c r="D37" s="382"/>
      <c r="E37" s="383"/>
      <c r="F37" s="548">
        <v>858</v>
      </c>
      <c r="G37" s="548">
        <v>707</v>
      </c>
      <c r="H37" s="548">
        <v>857</v>
      </c>
      <c r="I37" s="548">
        <v>583</v>
      </c>
      <c r="J37" s="548">
        <v>726</v>
      </c>
      <c r="K37" s="549">
        <v>132</v>
      </c>
      <c r="L37" s="380">
        <v>18.181818181818183</v>
      </c>
    </row>
    <row r="38" spans="1:12" s="369" customFormat="1" ht="15.95" customHeight="1" x14ac:dyDescent="0.2">
      <c r="A38" s="381"/>
      <c r="B38" s="384" t="s">
        <v>105</v>
      </c>
      <c r="C38" s="384" t="s">
        <v>106</v>
      </c>
      <c r="D38" s="385"/>
      <c r="E38" s="383"/>
      <c r="F38" s="548">
        <v>1351</v>
      </c>
      <c r="G38" s="548">
        <v>1012</v>
      </c>
      <c r="H38" s="548">
        <v>1310</v>
      </c>
      <c r="I38" s="548">
        <v>1164</v>
      </c>
      <c r="J38" s="550">
        <v>1198</v>
      </c>
      <c r="K38" s="549">
        <v>153</v>
      </c>
      <c r="L38" s="380">
        <v>12.771285475792988</v>
      </c>
    </row>
    <row r="39" spans="1:12" s="369" customFormat="1" ht="15.95" customHeight="1" x14ac:dyDescent="0.2">
      <c r="A39" s="381"/>
      <c r="B39" s="385"/>
      <c r="C39" s="382" t="s">
        <v>352</v>
      </c>
      <c r="D39" s="385"/>
      <c r="E39" s="383"/>
      <c r="F39" s="548">
        <v>448</v>
      </c>
      <c r="G39" s="548">
        <v>335</v>
      </c>
      <c r="H39" s="548">
        <v>378</v>
      </c>
      <c r="I39" s="548">
        <v>290</v>
      </c>
      <c r="J39" s="548">
        <v>361</v>
      </c>
      <c r="K39" s="549">
        <v>87</v>
      </c>
      <c r="L39" s="380">
        <v>24.099722991689752</v>
      </c>
    </row>
    <row r="40" spans="1:12" s="369" customFormat="1" ht="15.95" customHeight="1" x14ac:dyDescent="0.2">
      <c r="A40" s="381"/>
      <c r="B40" s="384"/>
      <c r="C40" s="384" t="s">
        <v>107</v>
      </c>
      <c r="D40" s="385"/>
      <c r="E40" s="383"/>
      <c r="F40" s="548">
        <v>1082</v>
      </c>
      <c r="G40" s="548">
        <v>966</v>
      </c>
      <c r="H40" s="548">
        <v>1252</v>
      </c>
      <c r="I40" s="548">
        <v>910</v>
      </c>
      <c r="J40" s="548">
        <v>1005</v>
      </c>
      <c r="K40" s="549">
        <v>77</v>
      </c>
      <c r="L40" s="380">
        <v>7.6616915422885574</v>
      </c>
    </row>
    <row r="41" spans="1:12" s="369" customFormat="1" ht="24" customHeight="1" x14ac:dyDescent="0.2">
      <c r="A41" s="381"/>
      <c r="B41" s="385"/>
      <c r="C41" s="382" t="s">
        <v>352</v>
      </c>
      <c r="D41" s="385"/>
      <c r="E41" s="383"/>
      <c r="F41" s="548">
        <v>410</v>
      </c>
      <c r="G41" s="548">
        <v>372</v>
      </c>
      <c r="H41" s="548">
        <v>479</v>
      </c>
      <c r="I41" s="548">
        <v>293</v>
      </c>
      <c r="J41" s="550">
        <v>365</v>
      </c>
      <c r="K41" s="549">
        <v>45</v>
      </c>
      <c r="L41" s="380">
        <v>12.328767123287671</v>
      </c>
    </row>
    <row r="42" spans="1:12" s="110" customFormat="1" ht="15" customHeight="1" x14ac:dyDescent="0.2">
      <c r="A42" s="381"/>
      <c r="B42" s="384" t="s">
        <v>113</v>
      </c>
      <c r="C42" s="384" t="s">
        <v>353</v>
      </c>
      <c r="D42" s="385"/>
      <c r="E42" s="383"/>
      <c r="F42" s="548">
        <v>630</v>
      </c>
      <c r="G42" s="548">
        <v>483</v>
      </c>
      <c r="H42" s="548">
        <v>716</v>
      </c>
      <c r="I42" s="548">
        <v>547</v>
      </c>
      <c r="J42" s="548">
        <v>605</v>
      </c>
      <c r="K42" s="549">
        <v>25</v>
      </c>
      <c r="L42" s="380">
        <v>4.1322314049586772</v>
      </c>
    </row>
    <row r="43" spans="1:12" s="110" customFormat="1" ht="15" customHeight="1" x14ac:dyDescent="0.2">
      <c r="A43" s="381"/>
      <c r="B43" s="385"/>
      <c r="C43" s="382" t="s">
        <v>352</v>
      </c>
      <c r="D43" s="385"/>
      <c r="E43" s="383"/>
      <c r="F43" s="548">
        <v>287</v>
      </c>
      <c r="G43" s="548">
        <v>235</v>
      </c>
      <c r="H43" s="548">
        <v>290</v>
      </c>
      <c r="I43" s="548">
        <v>176</v>
      </c>
      <c r="J43" s="548">
        <v>240</v>
      </c>
      <c r="K43" s="549">
        <v>47</v>
      </c>
      <c r="L43" s="380">
        <v>19.583333333333332</v>
      </c>
    </row>
    <row r="44" spans="1:12" s="110" customFormat="1" ht="15" customHeight="1" x14ac:dyDescent="0.2">
      <c r="A44" s="381"/>
      <c r="B44" s="384"/>
      <c r="C44" s="366" t="s">
        <v>109</v>
      </c>
      <c r="D44" s="385"/>
      <c r="E44" s="383"/>
      <c r="F44" s="548">
        <v>1607</v>
      </c>
      <c r="G44" s="548">
        <v>1332</v>
      </c>
      <c r="H44" s="548">
        <v>1615</v>
      </c>
      <c r="I44" s="548">
        <v>1368</v>
      </c>
      <c r="J44" s="550">
        <v>1439</v>
      </c>
      <c r="K44" s="549">
        <v>168</v>
      </c>
      <c r="L44" s="380">
        <v>11.674774148714384</v>
      </c>
    </row>
    <row r="45" spans="1:12" s="110" customFormat="1" ht="15" customHeight="1" x14ac:dyDescent="0.2">
      <c r="A45" s="381"/>
      <c r="B45" s="385"/>
      <c r="C45" s="382" t="s">
        <v>352</v>
      </c>
      <c r="D45" s="385"/>
      <c r="E45" s="383"/>
      <c r="F45" s="548">
        <v>528</v>
      </c>
      <c r="G45" s="548">
        <v>414</v>
      </c>
      <c r="H45" s="548">
        <v>503</v>
      </c>
      <c r="I45" s="548">
        <v>362</v>
      </c>
      <c r="J45" s="548">
        <v>448</v>
      </c>
      <c r="K45" s="549">
        <v>80</v>
      </c>
      <c r="L45" s="380">
        <v>17.857142857142858</v>
      </c>
    </row>
    <row r="46" spans="1:12" s="110" customFormat="1" ht="15" customHeight="1" x14ac:dyDescent="0.2">
      <c r="A46" s="381"/>
      <c r="B46" s="384"/>
      <c r="C46" s="366" t="s">
        <v>110</v>
      </c>
      <c r="D46" s="385"/>
      <c r="E46" s="383"/>
      <c r="F46" s="548">
        <v>175</v>
      </c>
      <c r="G46" s="548">
        <v>147</v>
      </c>
      <c r="H46" s="548">
        <v>223</v>
      </c>
      <c r="I46" s="548">
        <v>144</v>
      </c>
      <c r="J46" s="548">
        <v>143</v>
      </c>
      <c r="K46" s="549">
        <v>32</v>
      </c>
      <c r="L46" s="380">
        <v>22.377622377622377</v>
      </c>
    </row>
    <row r="47" spans="1:12" s="110" customFormat="1" ht="15" customHeight="1" x14ac:dyDescent="0.2">
      <c r="A47" s="381"/>
      <c r="B47" s="385"/>
      <c r="C47" s="382" t="s">
        <v>352</v>
      </c>
      <c r="D47" s="385"/>
      <c r="E47" s="383"/>
      <c r="F47" s="548">
        <v>39</v>
      </c>
      <c r="G47" s="548">
        <v>52</v>
      </c>
      <c r="H47" s="548" t="s">
        <v>513</v>
      </c>
      <c r="I47" s="548">
        <v>42</v>
      </c>
      <c r="J47" s="550">
        <v>33</v>
      </c>
      <c r="K47" s="549">
        <v>6</v>
      </c>
      <c r="L47" s="380">
        <v>18.181818181818183</v>
      </c>
    </row>
    <row r="48" spans="1:12" s="110" customFormat="1" ht="15" customHeight="1" x14ac:dyDescent="0.2">
      <c r="A48" s="381"/>
      <c r="B48" s="385"/>
      <c r="C48" s="366" t="s">
        <v>111</v>
      </c>
      <c r="D48" s="386"/>
      <c r="E48" s="387"/>
      <c r="F48" s="548">
        <v>21</v>
      </c>
      <c r="G48" s="548">
        <v>16</v>
      </c>
      <c r="H48" s="548">
        <v>8</v>
      </c>
      <c r="I48" s="548">
        <v>15</v>
      </c>
      <c r="J48" s="548">
        <v>16</v>
      </c>
      <c r="K48" s="549">
        <v>5</v>
      </c>
      <c r="L48" s="380">
        <v>31.25</v>
      </c>
    </row>
    <row r="49" spans="1:12" s="110" customFormat="1" ht="15" customHeight="1" x14ac:dyDescent="0.2">
      <c r="A49" s="381"/>
      <c r="B49" s="385"/>
      <c r="C49" s="382" t="s">
        <v>352</v>
      </c>
      <c r="D49" s="385"/>
      <c r="E49" s="383"/>
      <c r="F49" s="548">
        <v>4</v>
      </c>
      <c r="G49" s="548">
        <v>6</v>
      </c>
      <c r="H49" s="548" t="s">
        <v>513</v>
      </c>
      <c r="I49" s="548">
        <v>3</v>
      </c>
      <c r="J49" s="548">
        <v>5</v>
      </c>
      <c r="K49" s="549">
        <v>-1</v>
      </c>
      <c r="L49" s="380">
        <v>-20</v>
      </c>
    </row>
    <row r="50" spans="1:12" s="110" customFormat="1" ht="15" customHeight="1" x14ac:dyDescent="0.2">
      <c r="A50" s="381"/>
      <c r="B50" s="384" t="s">
        <v>113</v>
      </c>
      <c r="C50" s="382" t="s">
        <v>181</v>
      </c>
      <c r="D50" s="385"/>
      <c r="E50" s="383"/>
      <c r="F50" s="548">
        <v>1804</v>
      </c>
      <c r="G50" s="548">
        <v>1392</v>
      </c>
      <c r="H50" s="548" t="s">
        <v>513</v>
      </c>
      <c r="I50" s="548">
        <v>1543</v>
      </c>
      <c r="J50" s="550">
        <v>1634</v>
      </c>
      <c r="K50" s="549">
        <v>170</v>
      </c>
      <c r="L50" s="380">
        <v>10.40391676866585</v>
      </c>
    </row>
    <row r="51" spans="1:12" s="110" customFormat="1" ht="15" customHeight="1" x14ac:dyDescent="0.2">
      <c r="A51" s="381"/>
      <c r="B51" s="385"/>
      <c r="C51" s="382" t="s">
        <v>352</v>
      </c>
      <c r="D51" s="385"/>
      <c r="E51" s="383"/>
      <c r="F51" s="548">
        <v>604</v>
      </c>
      <c r="G51" s="548">
        <v>472</v>
      </c>
      <c r="H51" s="548">
        <v>570</v>
      </c>
      <c r="I51" s="548">
        <v>373</v>
      </c>
      <c r="J51" s="548">
        <v>491</v>
      </c>
      <c r="K51" s="549">
        <v>113</v>
      </c>
      <c r="L51" s="380">
        <v>23.014256619144604</v>
      </c>
    </row>
    <row r="52" spans="1:12" s="110" customFormat="1" ht="15" customHeight="1" x14ac:dyDescent="0.2">
      <c r="A52" s="381"/>
      <c r="B52" s="384"/>
      <c r="C52" s="382" t="s">
        <v>182</v>
      </c>
      <c r="D52" s="385"/>
      <c r="E52" s="383"/>
      <c r="F52" s="548">
        <v>629</v>
      </c>
      <c r="G52" s="548">
        <v>586</v>
      </c>
      <c r="H52" s="548">
        <v>676</v>
      </c>
      <c r="I52" s="548">
        <v>531</v>
      </c>
      <c r="J52" s="548">
        <v>569</v>
      </c>
      <c r="K52" s="549">
        <v>60</v>
      </c>
      <c r="L52" s="380">
        <v>10.54481546572935</v>
      </c>
    </row>
    <row r="53" spans="1:12" s="269" customFormat="1" ht="11.25" customHeight="1" x14ac:dyDescent="0.2">
      <c r="A53" s="381"/>
      <c r="B53" s="385"/>
      <c r="C53" s="382" t="s">
        <v>352</v>
      </c>
      <c r="D53" s="385"/>
      <c r="E53" s="383"/>
      <c r="F53" s="548">
        <v>254</v>
      </c>
      <c r="G53" s="548">
        <v>235</v>
      </c>
      <c r="H53" s="548">
        <v>287</v>
      </c>
      <c r="I53" s="548">
        <v>210</v>
      </c>
      <c r="J53" s="550">
        <v>235</v>
      </c>
      <c r="K53" s="549">
        <v>19</v>
      </c>
      <c r="L53" s="380">
        <v>8.085106382978724</v>
      </c>
    </row>
    <row r="54" spans="1:12" s="151" customFormat="1" ht="12.75" customHeight="1" x14ac:dyDescent="0.2">
      <c r="A54" s="381"/>
      <c r="B54" s="384" t="s">
        <v>113</v>
      </c>
      <c r="C54" s="384" t="s">
        <v>116</v>
      </c>
      <c r="D54" s="385"/>
      <c r="E54" s="383"/>
      <c r="F54" s="548">
        <v>1667</v>
      </c>
      <c r="G54" s="548">
        <v>1302</v>
      </c>
      <c r="H54" s="548">
        <v>1677</v>
      </c>
      <c r="I54" s="548">
        <v>1199</v>
      </c>
      <c r="J54" s="548">
        <v>1411</v>
      </c>
      <c r="K54" s="549">
        <v>256</v>
      </c>
      <c r="L54" s="380">
        <v>18.143160878809354</v>
      </c>
    </row>
    <row r="55" spans="1:12" ht="11.25" x14ac:dyDescent="0.2">
      <c r="A55" s="381"/>
      <c r="B55" s="385"/>
      <c r="C55" s="382" t="s">
        <v>352</v>
      </c>
      <c r="D55" s="385"/>
      <c r="E55" s="383"/>
      <c r="F55" s="548">
        <v>567</v>
      </c>
      <c r="G55" s="548">
        <v>495</v>
      </c>
      <c r="H55" s="548">
        <v>560</v>
      </c>
      <c r="I55" s="548">
        <v>387</v>
      </c>
      <c r="J55" s="548">
        <v>502</v>
      </c>
      <c r="K55" s="549">
        <v>65</v>
      </c>
      <c r="L55" s="380">
        <v>12.94820717131474</v>
      </c>
    </row>
    <row r="56" spans="1:12" ht="14.25" customHeight="1" x14ac:dyDescent="0.2">
      <c r="A56" s="381"/>
      <c r="B56" s="385"/>
      <c r="C56" s="384" t="s">
        <v>117</v>
      </c>
      <c r="D56" s="385"/>
      <c r="E56" s="383"/>
      <c r="F56" s="548">
        <v>763</v>
      </c>
      <c r="G56" s="548">
        <v>675</v>
      </c>
      <c r="H56" s="548">
        <v>883</v>
      </c>
      <c r="I56" s="548">
        <v>875</v>
      </c>
      <c r="J56" s="548">
        <v>790</v>
      </c>
      <c r="K56" s="549">
        <v>-27</v>
      </c>
      <c r="L56" s="380">
        <v>-3.4177215189873418</v>
      </c>
    </row>
    <row r="57" spans="1:12" ht="18.75" customHeight="1" x14ac:dyDescent="0.2">
      <c r="A57" s="388"/>
      <c r="B57" s="389"/>
      <c r="C57" s="390" t="s">
        <v>352</v>
      </c>
      <c r="D57" s="389"/>
      <c r="E57" s="391"/>
      <c r="F57" s="551">
        <v>289</v>
      </c>
      <c r="G57" s="552">
        <v>212</v>
      </c>
      <c r="H57" s="552">
        <v>297</v>
      </c>
      <c r="I57" s="552">
        <v>196</v>
      </c>
      <c r="J57" s="552">
        <v>224</v>
      </c>
      <c r="K57" s="553">
        <f t="shared" ref="K57" si="0">IF(OR(F57=".",J57=".")=TRUE,".",IF(OR(F57="*",J57="*")=TRUE,"*",IF(AND(F57="-",J57="-")=TRUE,"-",IF(AND(ISNUMBER(J57),ISNUMBER(F57))=TRUE,IF(F57-J57=0,0,F57-J57),IF(ISNUMBER(F57)=TRUE,F57,-J57)))))</f>
        <v>65</v>
      </c>
      <c r="L57" s="392">
        <f t="shared" ref="L57" si="1">IF(K57 =".",".",IF(K57 ="*","*",IF(K57="-","-",IF(K57=0,0,IF(OR(J57="-",J57=".",F57="-",F57=".")=TRUE,"X",IF(J57=0,"0,0",IF(ABS(K57*100/J57)&gt;250,".X",(K57*100/J57))))))))</f>
        <v>29.017857142857142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2474</v>
      </c>
      <c r="E11" s="114">
        <v>2105</v>
      </c>
      <c r="F11" s="114">
        <v>3229</v>
      </c>
      <c r="G11" s="114">
        <v>2103</v>
      </c>
      <c r="H11" s="140">
        <v>2260</v>
      </c>
      <c r="I11" s="115">
        <v>214</v>
      </c>
      <c r="J11" s="116">
        <v>9.4690265486725664</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12.449474535165724</v>
      </c>
      <c r="D14" s="115">
        <v>308</v>
      </c>
      <c r="E14" s="114">
        <v>108</v>
      </c>
      <c r="F14" s="114">
        <v>345</v>
      </c>
      <c r="G14" s="114">
        <v>159</v>
      </c>
      <c r="H14" s="140">
        <v>242</v>
      </c>
      <c r="I14" s="115">
        <v>66</v>
      </c>
      <c r="J14" s="116">
        <v>27.272727272727273</v>
      </c>
      <c r="K14" s="110"/>
      <c r="L14" s="110"/>
      <c r="M14" s="110"/>
      <c r="N14" s="110"/>
      <c r="O14" s="110"/>
    </row>
    <row r="15" spans="1:15" s="110" customFormat="1" ht="24.95" customHeight="1" x14ac:dyDescent="0.2">
      <c r="A15" s="193" t="s">
        <v>216</v>
      </c>
      <c r="B15" s="199" t="s">
        <v>217</v>
      </c>
      <c r="C15" s="113">
        <v>2.2231204527081649</v>
      </c>
      <c r="D15" s="115">
        <v>55</v>
      </c>
      <c r="E15" s="114">
        <v>39</v>
      </c>
      <c r="F15" s="114">
        <v>54</v>
      </c>
      <c r="G15" s="114">
        <v>42</v>
      </c>
      <c r="H15" s="140">
        <v>34</v>
      </c>
      <c r="I15" s="115">
        <v>21</v>
      </c>
      <c r="J15" s="116">
        <v>61.764705882352942</v>
      </c>
    </row>
    <row r="16" spans="1:15" s="287" customFormat="1" ht="24.95" customHeight="1" x14ac:dyDescent="0.2">
      <c r="A16" s="193" t="s">
        <v>218</v>
      </c>
      <c r="B16" s="199" t="s">
        <v>141</v>
      </c>
      <c r="C16" s="113">
        <v>6.952303961196443</v>
      </c>
      <c r="D16" s="115">
        <v>172</v>
      </c>
      <c r="E16" s="114">
        <v>43</v>
      </c>
      <c r="F16" s="114">
        <v>179</v>
      </c>
      <c r="G16" s="114">
        <v>61</v>
      </c>
      <c r="H16" s="140">
        <v>152</v>
      </c>
      <c r="I16" s="115">
        <v>20</v>
      </c>
      <c r="J16" s="116">
        <v>13.157894736842104</v>
      </c>
      <c r="K16" s="110"/>
      <c r="L16" s="110"/>
      <c r="M16" s="110"/>
      <c r="N16" s="110"/>
      <c r="O16" s="110"/>
    </row>
    <row r="17" spans="1:15" s="110" customFormat="1" ht="24.95" customHeight="1" x14ac:dyDescent="0.2">
      <c r="A17" s="193" t="s">
        <v>142</v>
      </c>
      <c r="B17" s="199" t="s">
        <v>220</v>
      </c>
      <c r="C17" s="113">
        <v>3.2740501212611157</v>
      </c>
      <c r="D17" s="115">
        <v>81</v>
      </c>
      <c r="E17" s="114">
        <v>26</v>
      </c>
      <c r="F17" s="114">
        <v>112</v>
      </c>
      <c r="G17" s="114">
        <v>56</v>
      </c>
      <c r="H17" s="140">
        <v>56</v>
      </c>
      <c r="I17" s="115">
        <v>25</v>
      </c>
      <c r="J17" s="116">
        <v>44.642857142857146</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10.347615198059822</v>
      </c>
      <c r="D19" s="115">
        <v>256</v>
      </c>
      <c r="E19" s="114">
        <v>240</v>
      </c>
      <c r="F19" s="114">
        <v>414</v>
      </c>
      <c r="G19" s="114">
        <v>186</v>
      </c>
      <c r="H19" s="140">
        <v>269</v>
      </c>
      <c r="I19" s="115">
        <v>-13</v>
      </c>
      <c r="J19" s="116">
        <v>-4.8327137546468402</v>
      </c>
    </row>
    <row r="20" spans="1:15" s="287" customFormat="1" ht="24.95" customHeight="1" x14ac:dyDescent="0.2">
      <c r="A20" s="193" t="s">
        <v>148</v>
      </c>
      <c r="B20" s="199" t="s">
        <v>149</v>
      </c>
      <c r="C20" s="113">
        <v>5.699272433306386</v>
      </c>
      <c r="D20" s="115">
        <v>141</v>
      </c>
      <c r="E20" s="114">
        <v>98</v>
      </c>
      <c r="F20" s="114">
        <v>74</v>
      </c>
      <c r="G20" s="114">
        <v>58</v>
      </c>
      <c r="H20" s="140">
        <v>78</v>
      </c>
      <c r="I20" s="115">
        <v>63</v>
      </c>
      <c r="J20" s="116">
        <v>80.769230769230774</v>
      </c>
      <c r="K20" s="110"/>
      <c r="L20" s="110"/>
      <c r="M20" s="110"/>
      <c r="N20" s="110"/>
      <c r="O20" s="110"/>
    </row>
    <row r="21" spans="1:15" s="110" customFormat="1" ht="24.95" customHeight="1" x14ac:dyDescent="0.2">
      <c r="A21" s="201" t="s">
        <v>150</v>
      </c>
      <c r="B21" s="202" t="s">
        <v>151</v>
      </c>
      <c r="C21" s="113">
        <v>4.6079223928860147</v>
      </c>
      <c r="D21" s="115">
        <v>114</v>
      </c>
      <c r="E21" s="114">
        <v>96</v>
      </c>
      <c r="F21" s="114">
        <v>130</v>
      </c>
      <c r="G21" s="114">
        <v>113</v>
      </c>
      <c r="H21" s="140">
        <v>92</v>
      </c>
      <c r="I21" s="115">
        <v>22</v>
      </c>
      <c r="J21" s="116">
        <v>23.913043478260871</v>
      </c>
    </row>
    <row r="22" spans="1:15" s="110" customFormat="1" ht="24.95" customHeight="1" x14ac:dyDescent="0.2">
      <c r="A22" s="201" t="s">
        <v>152</v>
      </c>
      <c r="B22" s="199" t="s">
        <v>153</v>
      </c>
      <c r="C22" s="113">
        <v>0.92966855295068718</v>
      </c>
      <c r="D22" s="115">
        <v>23</v>
      </c>
      <c r="E22" s="114" t="s">
        <v>513</v>
      </c>
      <c r="F22" s="114">
        <v>35</v>
      </c>
      <c r="G22" s="114" t="s">
        <v>513</v>
      </c>
      <c r="H22" s="140">
        <v>24</v>
      </c>
      <c r="I22" s="115">
        <v>-1</v>
      </c>
      <c r="J22" s="116">
        <v>-4.166666666666667</v>
      </c>
    </row>
    <row r="23" spans="1:15" s="110" customFormat="1" ht="24.95" customHeight="1" x14ac:dyDescent="0.2">
      <c r="A23" s="193" t="s">
        <v>154</v>
      </c>
      <c r="B23" s="199" t="s">
        <v>155</v>
      </c>
      <c r="C23" s="113">
        <v>0.92966855295068718</v>
      </c>
      <c r="D23" s="115">
        <v>23</v>
      </c>
      <c r="E23" s="114" t="s">
        <v>513</v>
      </c>
      <c r="F23" s="114">
        <v>57</v>
      </c>
      <c r="G23" s="114" t="s">
        <v>513</v>
      </c>
      <c r="H23" s="140">
        <v>29</v>
      </c>
      <c r="I23" s="115">
        <v>-6</v>
      </c>
      <c r="J23" s="116">
        <v>-20.689655172413794</v>
      </c>
    </row>
    <row r="24" spans="1:15" s="110" customFormat="1" ht="24.95" customHeight="1" x14ac:dyDescent="0.2">
      <c r="A24" s="193" t="s">
        <v>156</v>
      </c>
      <c r="B24" s="199" t="s">
        <v>221</v>
      </c>
      <c r="C24" s="113">
        <v>4.6079223928860147</v>
      </c>
      <c r="D24" s="115">
        <v>114</v>
      </c>
      <c r="E24" s="114">
        <v>161</v>
      </c>
      <c r="F24" s="114">
        <v>266</v>
      </c>
      <c r="G24" s="114">
        <v>333</v>
      </c>
      <c r="H24" s="140">
        <v>255</v>
      </c>
      <c r="I24" s="115">
        <v>-141</v>
      </c>
      <c r="J24" s="116">
        <v>-55.294117647058826</v>
      </c>
    </row>
    <row r="25" spans="1:15" s="110" customFormat="1" ht="24.95" customHeight="1" x14ac:dyDescent="0.2">
      <c r="A25" s="193" t="s">
        <v>222</v>
      </c>
      <c r="B25" s="204" t="s">
        <v>159</v>
      </c>
      <c r="C25" s="113">
        <v>3.3144704931285367</v>
      </c>
      <c r="D25" s="115">
        <v>82</v>
      </c>
      <c r="E25" s="114">
        <v>29</v>
      </c>
      <c r="F25" s="114">
        <v>58</v>
      </c>
      <c r="G25" s="114">
        <v>41</v>
      </c>
      <c r="H25" s="140">
        <v>34</v>
      </c>
      <c r="I25" s="115">
        <v>48</v>
      </c>
      <c r="J25" s="116">
        <v>141.1764705882353</v>
      </c>
    </row>
    <row r="26" spans="1:15" s="110" customFormat="1" ht="24.95" customHeight="1" x14ac:dyDescent="0.2">
      <c r="A26" s="201">
        <v>782.78300000000002</v>
      </c>
      <c r="B26" s="203" t="s">
        <v>160</v>
      </c>
      <c r="C26" s="113">
        <v>31.406628940986256</v>
      </c>
      <c r="D26" s="115">
        <v>777</v>
      </c>
      <c r="E26" s="114">
        <v>660</v>
      </c>
      <c r="F26" s="114">
        <v>791</v>
      </c>
      <c r="G26" s="114">
        <v>667</v>
      </c>
      <c r="H26" s="140">
        <v>631</v>
      </c>
      <c r="I26" s="115">
        <v>146</v>
      </c>
      <c r="J26" s="116">
        <v>23.137876386687797</v>
      </c>
    </row>
    <row r="27" spans="1:15" s="110" customFormat="1" ht="24.95" customHeight="1" x14ac:dyDescent="0.2">
      <c r="A27" s="193" t="s">
        <v>161</v>
      </c>
      <c r="B27" s="199" t="s">
        <v>162</v>
      </c>
      <c r="C27" s="113">
        <v>4.0420371867421183</v>
      </c>
      <c r="D27" s="115">
        <v>100</v>
      </c>
      <c r="E27" s="114">
        <v>78</v>
      </c>
      <c r="F27" s="114">
        <v>146</v>
      </c>
      <c r="G27" s="114">
        <v>82</v>
      </c>
      <c r="H27" s="140">
        <v>97</v>
      </c>
      <c r="I27" s="115">
        <v>3</v>
      </c>
      <c r="J27" s="116">
        <v>3.0927835051546393</v>
      </c>
    </row>
    <row r="28" spans="1:15" s="110" customFormat="1" ht="24.95" customHeight="1" x14ac:dyDescent="0.2">
      <c r="A28" s="193" t="s">
        <v>163</v>
      </c>
      <c r="B28" s="199" t="s">
        <v>164</v>
      </c>
      <c r="C28" s="113">
        <v>3.1932093775262733</v>
      </c>
      <c r="D28" s="115">
        <v>79</v>
      </c>
      <c r="E28" s="114">
        <v>117</v>
      </c>
      <c r="F28" s="114">
        <v>135</v>
      </c>
      <c r="G28" s="114">
        <v>42</v>
      </c>
      <c r="H28" s="140">
        <v>57</v>
      </c>
      <c r="I28" s="115">
        <v>22</v>
      </c>
      <c r="J28" s="116">
        <v>38.596491228070178</v>
      </c>
    </row>
    <row r="29" spans="1:15" s="110" customFormat="1" ht="24.95" customHeight="1" x14ac:dyDescent="0.2">
      <c r="A29" s="193">
        <v>86</v>
      </c>
      <c r="B29" s="199" t="s">
        <v>165</v>
      </c>
      <c r="C29" s="113">
        <v>7.2756669361358126</v>
      </c>
      <c r="D29" s="115">
        <v>180</v>
      </c>
      <c r="E29" s="114">
        <v>254</v>
      </c>
      <c r="F29" s="114">
        <v>212</v>
      </c>
      <c r="G29" s="114">
        <v>150</v>
      </c>
      <c r="H29" s="140">
        <v>147</v>
      </c>
      <c r="I29" s="115">
        <v>33</v>
      </c>
      <c r="J29" s="116">
        <v>22.448979591836736</v>
      </c>
    </row>
    <row r="30" spans="1:15" s="110" customFormat="1" ht="24.95" customHeight="1" x14ac:dyDescent="0.2">
      <c r="A30" s="193">
        <v>87.88</v>
      </c>
      <c r="B30" s="204" t="s">
        <v>166</v>
      </c>
      <c r="C30" s="113">
        <v>6.2247372675828618</v>
      </c>
      <c r="D30" s="115">
        <v>154</v>
      </c>
      <c r="E30" s="114">
        <v>164</v>
      </c>
      <c r="F30" s="114">
        <v>266</v>
      </c>
      <c r="G30" s="114">
        <v>142</v>
      </c>
      <c r="H30" s="140">
        <v>180</v>
      </c>
      <c r="I30" s="115">
        <v>-26</v>
      </c>
      <c r="J30" s="116">
        <v>-14.444444444444445</v>
      </c>
    </row>
    <row r="31" spans="1:15" s="110" customFormat="1" ht="24.95" customHeight="1" x14ac:dyDescent="0.2">
      <c r="A31" s="193" t="s">
        <v>167</v>
      </c>
      <c r="B31" s="199" t="s">
        <v>168</v>
      </c>
      <c r="C31" s="113">
        <v>2.0614389652384801</v>
      </c>
      <c r="D31" s="115">
        <v>51</v>
      </c>
      <c r="E31" s="114">
        <v>42</v>
      </c>
      <c r="F31" s="114">
        <v>204</v>
      </c>
      <c r="G31" s="114">
        <v>48</v>
      </c>
      <c r="H31" s="140">
        <v>53</v>
      </c>
      <c r="I31" s="115">
        <v>-2</v>
      </c>
      <c r="J31" s="116">
        <v>-3.7735849056603774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84.640258690379952</v>
      </c>
      <c r="D36" s="143">
        <v>2094</v>
      </c>
      <c r="E36" s="144">
        <v>1961</v>
      </c>
      <c r="F36" s="144">
        <v>2788</v>
      </c>
      <c r="G36" s="144">
        <v>1882</v>
      </c>
      <c r="H36" s="145">
        <v>1946</v>
      </c>
      <c r="I36" s="143">
        <v>148</v>
      </c>
      <c r="J36" s="146">
        <v>7.6053442959917783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2474</v>
      </c>
      <c r="F11" s="264">
        <v>2105</v>
      </c>
      <c r="G11" s="264">
        <v>3229</v>
      </c>
      <c r="H11" s="264">
        <v>2103</v>
      </c>
      <c r="I11" s="265">
        <v>2260</v>
      </c>
      <c r="J11" s="263">
        <v>214</v>
      </c>
      <c r="K11" s="266">
        <v>9.4690265486725664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44.058205335489085</v>
      </c>
      <c r="E13" s="115">
        <v>1090</v>
      </c>
      <c r="F13" s="114">
        <v>977</v>
      </c>
      <c r="G13" s="114">
        <v>1240</v>
      </c>
      <c r="H13" s="114">
        <v>1159</v>
      </c>
      <c r="I13" s="140">
        <v>1057</v>
      </c>
      <c r="J13" s="115">
        <v>33</v>
      </c>
      <c r="K13" s="116">
        <v>3.1220435193945129</v>
      </c>
    </row>
    <row r="14" spans="1:15" ht="15.95" customHeight="1" x14ac:dyDescent="0.2">
      <c r="A14" s="306" t="s">
        <v>230</v>
      </c>
      <c r="B14" s="307"/>
      <c r="C14" s="308"/>
      <c r="D14" s="113">
        <v>42.077607113985451</v>
      </c>
      <c r="E14" s="115">
        <v>1041</v>
      </c>
      <c r="F14" s="114">
        <v>853</v>
      </c>
      <c r="G14" s="114">
        <v>1560</v>
      </c>
      <c r="H14" s="114">
        <v>660</v>
      </c>
      <c r="I14" s="140">
        <v>910</v>
      </c>
      <c r="J14" s="115">
        <v>131</v>
      </c>
      <c r="K14" s="116">
        <v>14.395604395604396</v>
      </c>
    </row>
    <row r="15" spans="1:15" ht="15.95" customHeight="1" x14ac:dyDescent="0.2">
      <c r="A15" s="306" t="s">
        <v>231</v>
      </c>
      <c r="B15" s="307"/>
      <c r="C15" s="308"/>
      <c r="D15" s="113">
        <v>7.760711398544867</v>
      </c>
      <c r="E15" s="115">
        <v>192</v>
      </c>
      <c r="F15" s="114">
        <v>152</v>
      </c>
      <c r="G15" s="114">
        <v>195</v>
      </c>
      <c r="H15" s="114">
        <v>158</v>
      </c>
      <c r="I15" s="140">
        <v>165</v>
      </c>
      <c r="J15" s="115">
        <v>27</v>
      </c>
      <c r="K15" s="116">
        <v>16.363636363636363</v>
      </c>
    </row>
    <row r="16" spans="1:15" ht="15.95" customHeight="1" x14ac:dyDescent="0.2">
      <c r="A16" s="306" t="s">
        <v>232</v>
      </c>
      <c r="B16" s="307"/>
      <c r="C16" s="308"/>
      <c r="D16" s="113">
        <v>5.9013742926434922</v>
      </c>
      <c r="E16" s="115">
        <v>146</v>
      </c>
      <c r="F16" s="114">
        <v>115</v>
      </c>
      <c r="G16" s="114">
        <v>176</v>
      </c>
      <c r="H16" s="114">
        <v>120</v>
      </c>
      <c r="I16" s="140">
        <v>125</v>
      </c>
      <c r="J16" s="115">
        <v>21</v>
      </c>
      <c r="K16" s="116">
        <v>16.8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0.32336297493936944</v>
      </c>
      <c r="E18" s="115">
        <v>8</v>
      </c>
      <c r="F18" s="114">
        <v>9</v>
      </c>
      <c r="G18" s="114">
        <v>19</v>
      </c>
      <c r="H18" s="114">
        <v>6</v>
      </c>
      <c r="I18" s="140">
        <v>12</v>
      </c>
      <c r="J18" s="115">
        <v>-4</v>
      </c>
      <c r="K18" s="116">
        <v>-33.333333333333336</v>
      </c>
    </row>
    <row r="19" spans="1:11" ht="14.1" customHeight="1" x14ac:dyDescent="0.2">
      <c r="A19" s="306" t="s">
        <v>235</v>
      </c>
      <c r="B19" s="307" t="s">
        <v>236</v>
      </c>
      <c r="C19" s="308"/>
      <c r="D19" s="113">
        <v>0.12126111560226355</v>
      </c>
      <c r="E19" s="115">
        <v>3</v>
      </c>
      <c r="F19" s="114">
        <v>3</v>
      </c>
      <c r="G19" s="114">
        <v>10</v>
      </c>
      <c r="H19" s="114" t="s">
        <v>513</v>
      </c>
      <c r="I19" s="140">
        <v>4</v>
      </c>
      <c r="J19" s="115">
        <v>-1</v>
      </c>
      <c r="K19" s="116">
        <v>-25</v>
      </c>
    </row>
    <row r="20" spans="1:11" ht="14.1" customHeight="1" x14ac:dyDescent="0.2">
      <c r="A20" s="306">
        <v>12</v>
      </c>
      <c r="B20" s="307" t="s">
        <v>237</v>
      </c>
      <c r="C20" s="308"/>
      <c r="D20" s="113">
        <v>0.52546483427647539</v>
      </c>
      <c r="E20" s="115">
        <v>13</v>
      </c>
      <c r="F20" s="114">
        <v>7</v>
      </c>
      <c r="G20" s="114">
        <v>19</v>
      </c>
      <c r="H20" s="114">
        <v>14</v>
      </c>
      <c r="I20" s="140">
        <v>11</v>
      </c>
      <c r="J20" s="115">
        <v>2</v>
      </c>
      <c r="K20" s="116">
        <v>18.181818181818183</v>
      </c>
    </row>
    <row r="21" spans="1:11" ht="14.1" customHeight="1" x14ac:dyDescent="0.2">
      <c r="A21" s="306">
        <v>21</v>
      </c>
      <c r="B21" s="307" t="s">
        <v>238</v>
      </c>
      <c r="C21" s="308"/>
      <c r="D21" s="113">
        <v>1.2126111560226354</v>
      </c>
      <c r="E21" s="115">
        <v>30</v>
      </c>
      <c r="F21" s="114" t="s">
        <v>513</v>
      </c>
      <c r="G21" s="114">
        <v>4</v>
      </c>
      <c r="H21" s="114">
        <v>4</v>
      </c>
      <c r="I21" s="140">
        <v>10</v>
      </c>
      <c r="J21" s="115">
        <v>20</v>
      </c>
      <c r="K21" s="116">
        <v>200</v>
      </c>
    </row>
    <row r="22" spans="1:11" ht="14.1" customHeight="1" x14ac:dyDescent="0.2">
      <c r="A22" s="306">
        <v>22</v>
      </c>
      <c r="B22" s="307" t="s">
        <v>239</v>
      </c>
      <c r="C22" s="308"/>
      <c r="D22" s="113">
        <v>7.5181891673403394</v>
      </c>
      <c r="E22" s="115">
        <v>186</v>
      </c>
      <c r="F22" s="114">
        <v>140</v>
      </c>
      <c r="G22" s="114">
        <v>204</v>
      </c>
      <c r="H22" s="114">
        <v>205</v>
      </c>
      <c r="I22" s="140">
        <v>176</v>
      </c>
      <c r="J22" s="115">
        <v>10</v>
      </c>
      <c r="K22" s="116">
        <v>5.6818181818181817</v>
      </c>
    </row>
    <row r="23" spans="1:11" ht="14.1" customHeight="1" x14ac:dyDescent="0.2">
      <c r="A23" s="306">
        <v>23</v>
      </c>
      <c r="B23" s="307" t="s">
        <v>240</v>
      </c>
      <c r="C23" s="308"/>
      <c r="D23" s="113">
        <v>2.7485852869846403</v>
      </c>
      <c r="E23" s="115">
        <v>68</v>
      </c>
      <c r="F23" s="114">
        <v>47</v>
      </c>
      <c r="G23" s="114">
        <v>57</v>
      </c>
      <c r="H23" s="114">
        <v>68</v>
      </c>
      <c r="I23" s="140">
        <v>60</v>
      </c>
      <c r="J23" s="115">
        <v>8</v>
      </c>
      <c r="K23" s="116">
        <v>13.333333333333334</v>
      </c>
    </row>
    <row r="24" spans="1:11" ht="14.1" customHeight="1" x14ac:dyDescent="0.2">
      <c r="A24" s="306">
        <v>24</v>
      </c>
      <c r="B24" s="307" t="s">
        <v>241</v>
      </c>
      <c r="C24" s="308"/>
      <c r="D24" s="113">
        <v>2.9102667744543251</v>
      </c>
      <c r="E24" s="115">
        <v>72</v>
      </c>
      <c r="F24" s="114">
        <v>74</v>
      </c>
      <c r="G24" s="114">
        <v>93</v>
      </c>
      <c r="H24" s="114">
        <v>52</v>
      </c>
      <c r="I24" s="140">
        <v>57</v>
      </c>
      <c r="J24" s="115">
        <v>15</v>
      </c>
      <c r="K24" s="116">
        <v>26.315789473684209</v>
      </c>
    </row>
    <row r="25" spans="1:11" ht="14.1" customHeight="1" x14ac:dyDescent="0.2">
      <c r="A25" s="306">
        <v>25</v>
      </c>
      <c r="B25" s="307" t="s">
        <v>242</v>
      </c>
      <c r="C25" s="308"/>
      <c r="D25" s="113">
        <v>7.2756669361358126</v>
      </c>
      <c r="E25" s="115">
        <v>180</v>
      </c>
      <c r="F25" s="114">
        <v>123</v>
      </c>
      <c r="G25" s="114">
        <v>214</v>
      </c>
      <c r="H25" s="114">
        <v>122</v>
      </c>
      <c r="I25" s="140">
        <v>184</v>
      </c>
      <c r="J25" s="115">
        <v>-4</v>
      </c>
      <c r="K25" s="116">
        <v>-2.1739130434782608</v>
      </c>
    </row>
    <row r="26" spans="1:11" ht="14.1" customHeight="1" x14ac:dyDescent="0.2">
      <c r="A26" s="306">
        <v>26</v>
      </c>
      <c r="B26" s="307" t="s">
        <v>243</v>
      </c>
      <c r="C26" s="308"/>
      <c r="D26" s="113">
        <v>2.2635408245755859</v>
      </c>
      <c r="E26" s="115">
        <v>56</v>
      </c>
      <c r="F26" s="114">
        <v>13</v>
      </c>
      <c r="G26" s="114">
        <v>47</v>
      </c>
      <c r="H26" s="114">
        <v>24</v>
      </c>
      <c r="I26" s="140">
        <v>34</v>
      </c>
      <c r="J26" s="115">
        <v>22</v>
      </c>
      <c r="K26" s="116">
        <v>64.705882352941174</v>
      </c>
    </row>
    <row r="27" spans="1:11" ht="14.1" customHeight="1" x14ac:dyDescent="0.2">
      <c r="A27" s="306">
        <v>27</v>
      </c>
      <c r="B27" s="307" t="s">
        <v>244</v>
      </c>
      <c r="C27" s="308"/>
      <c r="D27" s="113">
        <v>3.2336297493936943</v>
      </c>
      <c r="E27" s="115">
        <v>80</v>
      </c>
      <c r="F27" s="114">
        <v>18</v>
      </c>
      <c r="G27" s="114">
        <v>41</v>
      </c>
      <c r="H27" s="114">
        <v>17</v>
      </c>
      <c r="I27" s="140">
        <v>43</v>
      </c>
      <c r="J27" s="115">
        <v>37</v>
      </c>
      <c r="K27" s="116">
        <v>86.04651162790698</v>
      </c>
    </row>
    <row r="28" spans="1:11" ht="14.1" customHeight="1" x14ac:dyDescent="0.2">
      <c r="A28" s="306">
        <v>28</v>
      </c>
      <c r="B28" s="307" t="s">
        <v>245</v>
      </c>
      <c r="C28" s="308"/>
      <c r="D28" s="113" t="s">
        <v>513</v>
      </c>
      <c r="E28" s="115" t="s">
        <v>513</v>
      </c>
      <c r="F28" s="114">
        <v>3</v>
      </c>
      <c r="G28" s="114">
        <v>10</v>
      </c>
      <c r="H28" s="114">
        <v>6</v>
      </c>
      <c r="I28" s="140" t="s">
        <v>513</v>
      </c>
      <c r="J28" s="115" t="s">
        <v>513</v>
      </c>
      <c r="K28" s="116" t="s">
        <v>513</v>
      </c>
    </row>
    <row r="29" spans="1:11" ht="14.1" customHeight="1" x14ac:dyDescent="0.2">
      <c r="A29" s="306">
        <v>29</v>
      </c>
      <c r="B29" s="307" t="s">
        <v>246</v>
      </c>
      <c r="C29" s="308"/>
      <c r="D29" s="113">
        <v>6.1843168957154404</v>
      </c>
      <c r="E29" s="115">
        <v>153</v>
      </c>
      <c r="F29" s="114">
        <v>106</v>
      </c>
      <c r="G29" s="114">
        <v>112</v>
      </c>
      <c r="H29" s="114">
        <v>85</v>
      </c>
      <c r="I29" s="140">
        <v>96</v>
      </c>
      <c r="J29" s="115">
        <v>57</v>
      </c>
      <c r="K29" s="116">
        <v>59.375</v>
      </c>
    </row>
    <row r="30" spans="1:11" ht="14.1" customHeight="1" x14ac:dyDescent="0.2">
      <c r="A30" s="306" t="s">
        <v>247</v>
      </c>
      <c r="B30" s="307" t="s">
        <v>248</v>
      </c>
      <c r="C30" s="308"/>
      <c r="D30" s="113">
        <v>3.4357316087308005</v>
      </c>
      <c r="E30" s="115">
        <v>85</v>
      </c>
      <c r="F30" s="114">
        <v>54</v>
      </c>
      <c r="G30" s="114">
        <v>40</v>
      </c>
      <c r="H30" s="114">
        <v>29</v>
      </c>
      <c r="I30" s="140">
        <v>31</v>
      </c>
      <c r="J30" s="115">
        <v>54</v>
      </c>
      <c r="K30" s="116">
        <v>174.19354838709677</v>
      </c>
    </row>
    <row r="31" spans="1:11" ht="14.1" customHeight="1" x14ac:dyDescent="0.2">
      <c r="A31" s="306" t="s">
        <v>249</v>
      </c>
      <c r="B31" s="307" t="s">
        <v>250</v>
      </c>
      <c r="C31" s="308"/>
      <c r="D31" s="113">
        <v>2.7485852869846403</v>
      </c>
      <c r="E31" s="115">
        <v>68</v>
      </c>
      <c r="F31" s="114">
        <v>52</v>
      </c>
      <c r="G31" s="114">
        <v>72</v>
      </c>
      <c r="H31" s="114">
        <v>56</v>
      </c>
      <c r="I31" s="140">
        <v>65</v>
      </c>
      <c r="J31" s="115">
        <v>3</v>
      </c>
      <c r="K31" s="116">
        <v>4.615384615384615</v>
      </c>
    </row>
    <row r="32" spans="1:11" ht="14.1" customHeight="1" x14ac:dyDescent="0.2">
      <c r="A32" s="306">
        <v>31</v>
      </c>
      <c r="B32" s="307" t="s">
        <v>251</v>
      </c>
      <c r="C32" s="308"/>
      <c r="D32" s="113">
        <v>0.44462409054163299</v>
      </c>
      <c r="E32" s="115">
        <v>11</v>
      </c>
      <c r="F32" s="114">
        <v>11</v>
      </c>
      <c r="G32" s="114">
        <v>14</v>
      </c>
      <c r="H32" s="114">
        <v>9</v>
      </c>
      <c r="I32" s="140">
        <v>8</v>
      </c>
      <c r="J32" s="115">
        <v>3</v>
      </c>
      <c r="K32" s="116">
        <v>37.5</v>
      </c>
    </row>
    <row r="33" spans="1:11" ht="14.1" customHeight="1" x14ac:dyDescent="0.2">
      <c r="A33" s="306">
        <v>32</v>
      </c>
      <c r="B33" s="307" t="s">
        <v>252</v>
      </c>
      <c r="C33" s="308"/>
      <c r="D33" s="113">
        <v>1.6168148746968471</v>
      </c>
      <c r="E33" s="115">
        <v>40</v>
      </c>
      <c r="F33" s="114">
        <v>18</v>
      </c>
      <c r="G33" s="114">
        <v>39</v>
      </c>
      <c r="H33" s="114">
        <v>29</v>
      </c>
      <c r="I33" s="140">
        <v>30</v>
      </c>
      <c r="J33" s="115">
        <v>10</v>
      </c>
      <c r="K33" s="116">
        <v>33.333333333333336</v>
      </c>
    </row>
    <row r="34" spans="1:11" ht="14.1" customHeight="1" x14ac:dyDescent="0.2">
      <c r="A34" s="306">
        <v>33</v>
      </c>
      <c r="B34" s="307" t="s">
        <v>253</v>
      </c>
      <c r="C34" s="308"/>
      <c r="D34" s="113">
        <v>0.72756669361358128</v>
      </c>
      <c r="E34" s="115">
        <v>18</v>
      </c>
      <c r="F34" s="114">
        <v>6</v>
      </c>
      <c r="G34" s="114">
        <v>24</v>
      </c>
      <c r="H34" s="114">
        <v>12</v>
      </c>
      <c r="I34" s="140">
        <v>20</v>
      </c>
      <c r="J34" s="115">
        <v>-2</v>
      </c>
      <c r="K34" s="116">
        <v>-10</v>
      </c>
    </row>
    <row r="35" spans="1:11" ht="14.1" customHeight="1" x14ac:dyDescent="0.2">
      <c r="A35" s="306">
        <v>34</v>
      </c>
      <c r="B35" s="307" t="s">
        <v>254</v>
      </c>
      <c r="C35" s="308"/>
      <c r="D35" s="113">
        <v>0.97008892481810838</v>
      </c>
      <c r="E35" s="115">
        <v>24</v>
      </c>
      <c r="F35" s="114">
        <v>22</v>
      </c>
      <c r="G35" s="114">
        <v>32</v>
      </c>
      <c r="H35" s="114">
        <v>43</v>
      </c>
      <c r="I35" s="140">
        <v>34</v>
      </c>
      <c r="J35" s="115">
        <v>-10</v>
      </c>
      <c r="K35" s="116">
        <v>-29.411764705882351</v>
      </c>
    </row>
    <row r="36" spans="1:11" ht="14.1" customHeight="1" x14ac:dyDescent="0.2">
      <c r="A36" s="306">
        <v>41</v>
      </c>
      <c r="B36" s="307" t="s">
        <v>255</v>
      </c>
      <c r="C36" s="308"/>
      <c r="D36" s="113">
        <v>0.16168148746968472</v>
      </c>
      <c r="E36" s="115">
        <v>4</v>
      </c>
      <c r="F36" s="114">
        <v>3</v>
      </c>
      <c r="G36" s="114">
        <v>15</v>
      </c>
      <c r="H36" s="114">
        <v>4</v>
      </c>
      <c r="I36" s="140">
        <v>6</v>
      </c>
      <c r="J36" s="115">
        <v>-2</v>
      </c>
      <c r="K36" s="116">
        <v>-33.333333333333336</v>
      </c>
    </row>
    <row r="37" spans="1:11" ht="14.1" customHeight="1" x14ac:dyDescent="0.2">
      <c r="A37" s="306">
        <v>42</v>
      </c>
      <c r="B37" s="307" t="s">
        <v>256</v>
      </c>
      <c r="C37" s="308"/>
      <c r="D37" s="113">
        <v>0.16168148746968472</v>
      </c>
      <c r="E37" s="115">
        <v>4</v>
      </c>
      <c r="F37" s="114">
        <v>3</v>
      </c>
      <c r="G37" s="114" t="s">
        <v>513</v>
      </c>
      <c r="H37" s="114">
        <v>4</v>
      </c>
      <c r="I37" s="140" t="s">
        <v>513</v>
      </c>
      <c r="J37" s="115" t="s">
        <v>513</v>
      </c>
      <c r="K37" s="116" t="s">
        <v>513</v>
      </c>
    </row>
    <row r="38" spans="1:11" ht="14.1" customHeight="1" x14ac:dyDescent="0.2">
      <c r="A38" s="306">
        <v>43</v>
      </c>
      <c r="B38" s="307" t="s">
        <v>257</v>
      </c>
      <c r="C38" s="308"/>
      <c r="D38" s="113">
        <v>0.44462409054163299</v>
      </c>
      <c r="E38" s="115">
        <v>11</v>
      </c>
      <c r="F38" s="114">
        <v>3</v>
      </c>
      <c r="G38" s="114">
        <v>33</v>
      </c>
      <c r="H38" s="114">
        <v>13</v>
      </c>
      <c r="I38" s="140">
        <v>13</v>
      </c>
      <c r="J38" s="115">
        <v>-2</v>
      </c>
      <c r="K38" s="116">
        <v>-15.384615384615385</v>
      </c>
    </row>
    <row r="39" spans="1:11" ht="14.1" customHeight="1" x14ac:dyDescent="0.2">
      <c r="A39" s="306">
        <v>51</v>
      </c>
      <c r="B39" s="307" t="s">
        <v>258</v>
      </c>
      <c r="C39" s="308"/>
      <c r="D39" s="113">
        <v>17.542441390460791</v>
      </c>
      <c r="E39" s="115">
        <v>434</v>
      </c>
      <c r="F39" s="114">
        <v>502</v>
      </c>
      <c r="G39" s="114">
        <v>593</v>
      </c>
      <c r="H39" s="114">
        <v>555</v>
      </c>
      <c r="I39" s="140">
        <v>488</v>
      </c>
      <c r="J39" s="115">
        <v>-54</v>
      </c>
      <c r="K39" s="116">
        <v>-11.065573770491802</v>
      </c>
    </row>
    <row r="40" spans="1:11" ht="14.1" customHeight="1" x14ac:dyDescent="0.2">
      <c r="A40" s="306" t="s">
        <v>259</v>
      </c>
      <c r="B40" s="307" t="s">
        <v>260</v>
      </c>
      <c r="C40" s="308"/>
      <c r="D40" s="113">
        <v>17.219078415521423</v>
      </c>
      <c r="E40" s="115">
        <v>426</v>
      </c>
      <c r="F40" s="114">
        <v>501</v>
      </c>
      <c r="G40" s="114">
        <v>580</v>
      </c>
      <c r="H40" s="114">
        <v>550</v>
      </c>
      <c r="I40" s="140">
        <v>485</v>
      </c>
      <c r="J40" s="115">
        <v>-59</v>
      </c>
      <c r="K40" s="116">
        <v>-12.164948453608247</v>
      </c>
    </row>
    <row r="41" spans="1:11" ht="14.1" customHeight="1" x14ac:dyDescent="0.2">
      <c r="A41" s="306"/>
      <c r="B41" s="307" t="s">
        <v>261</v>
      </c>
      <c r="C41" s="308"/>
      <c r="D41" s="113">
        <v>15.440582053354891</v>
      </c>
      <c r="E41" s="115">
        <v>382</v>
      </c>
      <c r="F41" s="114">
        <v>449</v>
      </c>
      <c r="G41" s="114">
        <v>545</v>
      </c>
      <c r="H41" s="114">
        <v>535</v>
      </c>
      <c r="I41" s="140">
        <v>457</v>
      </c>
      <c r="J41" s="115">
        <v>-75</v>
      </c>
      <c r="K41" s="116">
        <v>-16.411378555798688</v>
      </c>
    </row>
    <row r="42" spans="1:11" ht="14.1" customHeight="1" x14ac:dyDescent="0.2">
      <c r="A42" s="306">
        <v>52</v>
      </c>
      <c r="B42" s="307" t="s">
        <v>262</v>
      </c>
      <c r="C42" s="308"/>
      <c r="D42" s="113">
        <v>3.2336297493936943</v>
      </c>
      <c r="E42" s="115">
        <v>80</v>
      </c>
      <c r="F42" s="114">
        <v>73</v>
      </c>
      <c r="G42" s="114">
        <v>76</v>
      </c>
      <c r="H42" s="114">
        <v>70</v>
      </c>
      <c r="I42" s="140">
        <v>75</v>
      </c>
      <c r="J42" s="115">
        <v>5</v>
      </c>
      <c r="K42" s="116">
        <v>6.666666666666667</v>
      </c>
    </row>
    <row r="43" spans="1:11" ht="14.1" customHeight="1" x14ac:dyDescent="0.2">
      <c r="A43" s="306" t="s">
        <v>263</v>
      </c>
      <c r="B43" s="307" t="s">
        <v>264</v>
      </c>
      <c r="C43" s="308"/>
      <c r="D43" s="113">
        <v>1.8189167340339532</v>
      </c>
      <c r="E43" s="115">
        <v>45</v>
      </c>
      <c r="F43" s="114">
        <v>42</v>
      </c>
      <c r="G43" s="114">
        <v>42</v>
      </c>
      <c r="H43" s="114">
        <v>47</v>
      </c>
      <c r="I43" s="140">
        <v>47</v>
      </c>
      <c r="J43" s="115">
        <v>-2</v>
      </c>
      <c r="K43" s="116">
        <v>-4.2553191489361701</v>
      </c>
    </row>
    <row r="44" spans="1:11" ht="14.1" customHeight="1" x14ac:dyDescent="0.2">
      <c r="A44" s="306">
        <v>53</v>
      </c>
      <c r="B44" s="307" t="s">
        <v>265</v>
      </c>
      <c r="C44" s="308"/>
      <c r="D44" s="113">
        <v>0.12126111560226355</v>
      </c>
      <c r="E44" s="115">
        <v>3</v>
      </c>
      <c r="F44" s="114">
        <v>6</v>
      </c>
      <c r="G44" s="114">
        <v>13</v>
      </c>
      <c r="H44" s="114">
        <v>7</v>
      </c>
      <c r="I44" s="140">
        <v>5</v>
      </c>
      <c r="J44" s="115">
        <v>-2</v>
      </c>
      <c r="K44" s="116">
        <v>-40</v>
      </c>
    </row>
    <row r="45" spans="1:11" ht="14.1" customHeight="1" x14ac:dyDescent="0.2">
      <c r="A45" s="306" t="s">
        <v>266</v>
      </c>
      <c r="B45" s="307" t="s">
        <v>267</v>
      </c>
      <c r="C45" s="308"/>
      <c r="D45" s="113">
        <v>0.12126111560226355</v>
      </c>
      <c r="E45" s="115">
        <v>3</v>
      </c>
      <c r="F45" s="114">
        <v>6</v>
      </c>
      <c r="G45" s="114">
        <v>13</v>
      </c>
      <c r="H45" s="114">
        <v>7</v>
      </c>
      <c r="I45" s="140">
        <v>5</v>
      </c>
      <c r="J45" s="115">
        <v>-2</v>
      </c>
      <c r="K45" s="116">
        <v>-40</v>
      </c>
    </row>
    <row r="46" spans="1:11" ht="14.1" customHeight="1" x14ac:dyDescent="0.2">
      <c r="A46" s="306">
        <v>54</v>
      </c>
      <c r="B46" s="307" t="s">
        <v>268</v>
      </c>
      <c r="C46" s="308"/>
      <c r="D46" s="113">
        <v>2.7081649151172189</v>
      </c>
      <c r="E46" s="115">
        <v>67</v>
      </c>
      <c r="F46" s="114">
        <v>40</v>
      </c>
      <c r="G46" s="114">
        <v>66</v>
      </c>
      <c r="H46" s="114">
        <v>51</v>
      </c>
      <c r="I46" s="140">
        <v>46</v>
      </c>
      <c r="J46" s="115">
        <v>21</v>
      </c>
      <c r="K46" s="116">
        <v>45.652173913043477</v>
      </c>
    </row>
    <row r="47" spans="1:11" ht="14.1" customHeight="1" x14ac:dyDescent="0.2">
      <c r="A47" s="306">
        <v>61</v>
      </c>
      <c r="B47" s="307" t="s">
        <v>269</v>
      </c>
      <c r="C47" s="308"/>
      <c r="D47" s="113">
        <v>1.0105092966855296</v>
      </c>
      <c r="E47" s="115">
        <v>25</v>
      </c>
      <c r="F47" s="114">
        <v>17</v>
      </c>
      <c r="G47" s="114">
        <v>65</v>
      </c>
      <c r="H47" s="114">
        <v>15</v>
      </c>
      <c r="I47" s="140">
        <v>34</v>
      </c>
      <c r="J47" s="115">
        <v>-9</v>
      </c>
      <c r="K47" s="116">
        <v>-26.470588235294116</v>
      </c>
    </row>
    <row r="48" spans="1:11" ht="14.1" customHeight="1" x14ac:dyDescent="0.2">
      <c r="A48" s="306">
        <v>62</v>
      </c>
      <c r="B48" s="307" t="s">
        <v>270</v>
      </c>
      <c r="C48" s="308"/>
      <c r="D48" s="113">
        <v>5.9822150363783351</v>
      </c>
      <c r="E48" s="115">
        <v>148</v>
      </c>
      <c r="F48" s="114">
        <v>139</v>
      </c>
      <c r="G48" s="114">
        <v>214</v>
      </c>
      <c r="H48" s="114">
        <v>104</v>
      </c>
      <c r="I48" s="140">
        <v>136</v>
      </c>
      <c r="J48" s="115">
        <v>12</v>
      </c>
      <c r="K48" s="116">
        <v>8.8235294117647065</v>
      </c>
    </row>
    <row r="49" spans="1:11" ht="14.1" customHeight="1" x14ac:dyDescent="0.2">
      <c r="A49" s="306">
        <v>63</v>
      </c>
      <c r="B49" s="307" t="s">
        <v>271</v>
      </c>
      <c r="C49" s="308"/>
      <c r="D49" s="113">
        <v>2.6677445432497979</v>
      </c>
      <c r="E49" s="115">
        <v>66</v>
      </c>
      <c r="F49" s="114">
        <v>71</v>
      </c>
      <c r="G49" s="114">
        <v>84</v>
      </c>
      <c r="H49" s="114">
        <v>84</v>
      </c>
      <c r="I49" s="140">
        <v>59</v>
      </c>
      <c r="J49" s="115">
        <v>7</v>
      </c>
      <c r="K49" s="116">
        <v>11.864406779661017</v>
      </c>
    </row>
    <row r="50" spans="1:11" ht="14.1" customHeight="1" x14ac:dyDescent="0.2">
      <c r="A50" s="306" t="s">
        <v>272</v>
      </c>
      <c r="B50" s="307" t="s">
        <v>273</v>
      </c>
      <c r="C50" s="308"/>
      <c r="D50" s="113">
        <v>0.20210185933710589</v>
      </c>
      <c r="E50" s="115">
        <v>5</v>
      </c>
      <c r="F50" s="114">
        <v>9</v>
      </c>
      <c r="G50" s="114">
        <v>16</v>
      </c>
      <c r="H50" s="114">
        <v>15</v>
      </c>
      <c r="I50" s="140">
        <v>9</v>
      </c>
      <c r="J50" s="115">
        <v>-4</v>
      </c>
      <c r="K50" s="116">
        <v>-44.444444444444443</v>
      </c>
    </row>
    <row r="51" spans="1:11" ht="14.1" customHeight="1" x14ac:dyDescent="0.2">
      <c r="A51" s="306" t="s">
        <v>274</v>
      </c>
      <c r="B51" s="307" t="s">
        <v>275</v>
      </c>
      <c r="C51" s="308"/>
      <c r="D51" s="113">
        <v>2.3039611964430073</v>
      </c>
      <c r="E51" s="115">
        <v>57</v>
      </c>
      <c r="F51" s="114">
        <v>61</v>
      </c>
      <c r="G51" s="114">
        <v>60</v>
      </c>
      <c r="H51" s="114">
        <v>68</v>
      </c>
      <c r="I51" s="140">
        <v>49</v>
      </c>
      <c r="J51" s="115">
        <v>8</v>
      </c>
      <c r="K51" s="116">
        <v>16.326530612244898</v>
      </c>
    </row>
    <row r="52" spans="1:11" ht="14.1" customHeight="1" x14ac:dyDescent="0.2">
      <c r="A52" s="306">
        <v>71</v>
      </c>
      <c r="B52" s="307" t="s">
        <v>276</v>
      </c>
      <c r="C52" s="308"/>
      <c r="D52" s="113">
        <v>9.013742926434924</v>
      </c>
      <c r="E52" s="115">
        <v>223</v>
      </c>
      <c r="F52" s="114">
        <v>136</v>
      </c>
      <c r="G52" s="114">
        <v>289</v>
      </c>
      <c r="H52" s="114">
        <v>127</v>
      </c>
      <c r="I52" s="140">
        <v>204</v>
      </c>
      <c r="J52" s="115">
        <v>19</v>
      </c>
      <c r="K52" s="116">
        <v>9.3137254901960791</v>
      </c>
    </row>
    <row r="53" spans="1:11" ht="14.1" customHeight="1" x14ac:dyDescent="0.2">
      <c r="A53" s="306" t="s">
        <v>277</v>
      </c>
      <c r="B53" s="307" t="s">
        <v>278</v>
      </c>
      <c r="C53" s="308"/>
      <c r="D53" s="113">
        <v>3.3953112368633791</v>
      </c>
      <c r="E53" s="115">
        <v>84</v>
      </c>
      <c r="F53" s="114">
        <v>36</v>
      </c>
      <c r="G53" s="114">
        <v>81</v>
      </c>
      <c r="H53" s="114">
        <v>49</v>
      </c>
      <c r="I53" s="140">
        <v>63</v>
      </c>
      <c r="J53" s="115">
        <v>21</v>
      </c>
      <c r="K53" s="116">
        <v>33.333333333333336</v>
      </c>
    </row>
    <row r="54" spans="1:11" ht="14.1" customHeight="1" x14ac:dyDescent="0.2">
      <c r="A54" s="306" t="s">
        <v>279</v>
      </c>
      <c r="B54" s="307" t="s">
        <v>280</v>
      </c>
      <c r="C54" s="308"/>
      <c r="D54" s="113">
        <v>4.8908649959579629</v>
      </c>
      <c r="E54" s="115">
        <v>121</v>
      </c>
      <c r="F54" s="114">
        <v>88</v>
      </c>
      <c r="G54" s="114">
        <v>175</v>
      </c>
      <c r="H54" s="114">
        <v>72</v>
      </c>
      <c r="I54" s="140">
        <v>113</v>
      </c>
      <c r="J54" s="115">
        <v>8</v>
      </c>
      <c r="K54" s="116">
        <v>7.0796460176991154</v>
      </c>
    </row>
    <row r="55" spans="1:11" ht="14.1" customHeight="1" x14ac:dyDescent="0.2">
      <c r="A55" s="306">
        <v>72</v>
      </c>
      <c r="B55" s="307" t="s">
        <v>281</v>
      </c>
      <c r="C55" s="308"/>
      <c r="D55" s="113">
        <v>1.778496362166532</v>
      </c>
      <c r="E55" s="115">
        <v>44</v>
      </c>
      <c r="F55" s="114">
        <v>34</v>
      </c>
      <c r="G55" s="114">
        <v>80</v>
      </c>
      <c r="H55" s="114">
        <v>23</v>
      </c>
      <c r="I55" s="140">
        <v>45</v>
      </c>
      <c r="J55" s="115">
        <v>-1</v>
      </c>
      <c r="K55" s="116">
        <v>-2.2222222222222223</v>
      </c>
    </row>
    <row r="56" spans="1:11" ht="14.1" customHeight="1" x14ac:dyDescent="0.2">
      <c r="A56" s="306" t="s">
        <v>282</v>
      </c>
      <c r="B56" s="307" t="s">
        <v>283</v>
      </c>
      <c r="C56" s="308"/>
      <c r="D56" s="113">
        <v>0.60630557801131768</v>
      </c>
      <c r="E56" s="115">
        <v>15</v>
      </c>
      <c r="F56" s="114">
        <v>6</v>
      </c>
      <c r="G56" s="114">
        <v>51</v>
      </c>
      <c r="H56" s="114">
        <v>4</v>
      </c>
      <c r="I56" s="140">
        <v>21</v>
      </c>
      <c r="J56" s="115">
        <v>-6</v>
      </c>
      <c r="K56" s="116">
        <v>-28.571428571428573</v>
      </c>
    </row>
    <row r="57" spans="1:11" ht="14.1" customHeight="1" x14ac:dyDescent="0.2">
      <c r="A57" s="306" t="s">
        <v>284</v>
      </c>
      <c r="B57" s="307" t="s">
        <v>285</v>
      </c>
      <c r="C57" s="308"/>
      <c r="D57" s="113">
        <v>0.56588520614389648</v>
      </c>
      <c r="E57" s="115">
        <v>14</v>
      </c>
      <c r="F57" s="114">
        <v>11</v>
      </c>
      <c r="G57" s="114">
        <v>15</v>
      </c>
      <c r="H57" s="114">
        <v>13</v>
      </c>
      <c r="I57" s="140">
        <v>16</v>
      </c>
      <c r="J57" s="115">
        <v>-2</v>
      </c>
      <c r="K57" s="116">
        <v>-12.5</v>
      </c>
    </row>
    <row r="58" spans="1:11" ht="14.1" customHeight="1" x14ac:dyDescent="0.2">
      <c r="A58" s="306">
        <v>73</v>
      </c>
      <c r="B58" s="307" t="s">
        <v>286</v>
      </c>
      <c r="C58" s="308"/>
      <c r="D58" s="113">
        <v>2.1422797089733225</v>
      </c>
      <c r="E58" s="115">
        <v>53</v>
      </c>
      <c r="F58" s="114">
        <v>49</v>
      </c>
      <c r="G58" s="114">
        <v>166</v>
      </c>
      <c r="H58" s="114">
        <v>47</v>
      </c>
      <c r="I58" s="140">
        <v>44</v>
      </c>
      <c r="J58" s="115">
        <v>9</v>
      </c>
      <c r="K58" s="116">
        <v>20.454545454545453</v>
      </c>
    </row>
    <row r="59" spans="1:11" ht="14.1" customHeight="1" x14ac:dyDescent="0.2">
      <c r="A59" s="306" t="s">
        <v>287</v>
      </c>
      <c r="B59" s="307" t="s">
        <v>288</v>
      </c>
      <c r="C59" s="308"/>
      <c r="D59" s="113">
        <v>1.8997574777687956</v>
      </c>
      <c r="E59" s="115">
        <v>47</v>
      </c>
      <c r="F59" s="114">
        <v>45</v>
      </c>
      <c r="G59" s="114">
        <v>138</v>
      </c>
      <c r="H59" s="114">
        <v>41</v>
      </c>
      <c r="I59" s="140">
        <v>35</v>
      </c>
      <c r="J59" s="115">
        <v>12</v>
      </c>
      <c r="K59" s="116">
        <v>34.285714285714285</v>
      </c>
    </row>
    <row r="60" spans="1:11" ht="14.1" customHeight="1" x14ac:dyDescent="0.2">
      <c r="A60" s="306">
        <v>81</v>
      </c>
      <c r="B60" s="307" t="s">
        <v>289</v>
      </c>
      <c r="C60" s="308"/>
      <c r="D60" s="113">
        <v>7.033144704931285</v>
      </c>
      <c r="E60" s="115">
        <v>174</v>
      </c>
      <c r="F60" s="114">
        <v>240</v>
      </c>
      <c r="G60" s="114">
        <v>205</v>
      </c>
      <c r="H60" s="114">
        <v>150</v>
      </c>
      <c r="I60" s="140">
        <v>145</v>
      </c>
      <c r="J60" s="115">
        <v>29</v>
      </c>
      <c r="K60" s="116">
        <v>20</v>
      </c>
    </row>
    <row r="61" spans="1:11" ht="14.1" customHeight="1" x14ac:dyDescent="0.2">
      <c r="A61" s="306" t="s">
        <v>290</v>
      </c>
      <c r="B61" s="307" t="s">
        <v>291</v>
      </c>
      <c r="C61" s="308"/>
      <c r="D61" s="113">
        <v>2.1422797089733225</v>
      </c>
      <c r="E61" s="115">
        <v>53</v>
      </c>
      <c r="F61" s="114">
        <v>45</v>
      </c>
      <c r="G61" s="114">
        <v>88</v>
      </c>
      <c r="H61" s="114">
        <v>43</v>
      </c>
      <c r="I61" s="140">
        <v>60</v>
      </c>
      <c r="J61" s="115">
        <v>-7</v>
      </c>
      <c r="K61" s="116">
        <v>-11.666666666666666</v>
      </c>
    </row>
    <row r="62" spans="1:11" ht="14.1" customHeight="1" x14ac:dyDescent="0.2">
      <c r="A62" s="306" t="s">
        <v>292</v>
      </c>
      <c r="B62" s="307" t="s">
        <v>293</v>
      </c>
      <c r="C62" s="308"/>
      <c r="D62" s="113">
        <v>2.4656426839126921</v>
      </c>
      <c r="E62" s="115">
        <v>61</v>
      </c>
      <c r="F62" s="114">
        <v>146</v>
      </c>
      <c r="G62" s="114">
        <v>59</v>
      </c>
      <c r="H62" s="114">
        <v>61</v>
      </c>
      <c r="I62" s="140">
        <v>48</v>
      </c>
      <c r="J62" s="115">
        <v>13</v>
      </c>
      <c r="K62" s="116">
        <v>27.083333333333332</v>
      </c>
    </row>
    <row r="63" spans="1:11" ht="14.1" customHeight="1" x14ac:dyDescent="0.2">
      <c r="A63" s="306"/>
      <c r="B63" s="307" t="s">
        <v>294</v>
      </c>
      <c r="C63" s="308"/>
      <c r="D63" s="113">
        <v>2.1422797089733225</v>
      </c>
      <c r="E63" s="115">
        <v>53</v>
      </c>
      <c r="F63" s="114">
        <v>114</v>
      </c>
      <c r="G63" s="114">
        <v>46</v>
      </c>
      <c r="H63" s="114">
        <v>59</v>
      </c>
      <c r="I63" s="140">
        <v>37</v>
      </c>
      <c r="J63" s="115">
        <v>16</v>
      </c>
      <c r="K63" s="116">
        <v>43.243243243243242</v>
      </c>
    </row>
    <row r="64" spans="1:11" ht="14.1" customHeight="1" x14ac:dyDescent="0.2">
      <c r="A64" s="306" t="s">
        <v>295</v>
      </c>
      <c r="B64" s="307" t="s">
        <v>296</v>
      </c>
      <c r="C64" s="308"/>
      <c r="D64" s="113">
        <v>1.131770412287793</v>
      </c>
      <c r="E64" s="115">
        <v>28</v>
      </c>
      <c r="F64" s="114">
        <v>26</v>
      </c>
      <c r="G64" s="114">
        <v>29</v>
      </c>
      <c r="H64" s="114">
        <v>22</v>
      </c>
      <c r="I64" s="140">
        <v>18</v>
      </c>
      <c r="J64" s="115">
        <v>10</v>
      </c>
      <c r="K64" s="116">
        <v>55.555555555555557</v>
      </c>
    </row>
    <row r="65" spans="1:11" ht="14.1" customHeight="1" x14ac:dyDescent="0.2">
      <c r="A65" s="306" t="s">
        <v>297</v>
      </c>
      <c r="B65" s="307" t="s">
        <v>298</v>
      </c>
      <c r="C65" s="308"/>
      <c r="D65" s="113">
        <v>0.64672594987873888</v>
      </c>
      <c r="E65" s="115">
        <v>16</v>
      </c>
      <c r="F65" s="114">
        <v>12</v>
      </c>
      <c r="G65" s="114">
        <v>9</v>
      </c>
      <c r="H65" s="114">
        <v>9</v>
      </c>
      <c r="I65" s="140">
        <v>8</v>
      </c>
      <c r="J65" s="115">
        <v>8</v>
      </c>
      <c r="K65" s="116">
        <v>100</v>
      </c>
    </row>
    <row r="66" spans="1:11" ht="14.1" customHeight="1" x14ac:dyDescent="0.2">
      <c r="A66" s="306">
        <v>82</v>
      </c>
      <c r="B66" s="307" t="s">
        <v>299</v>
      </c>
      <c r="C66" s="308"/>
      <c r="D66" s="113">
        <v>2.7081649151172189</v>
      </c>
      <c r="E66" s="115">
        <v>67</v>
      </c>
      <c r="F66" s="114">
        <v>70</v>
      </c>
      <c r="G66" s="114">
        <v>115</v>
      </c>
      <c r="H66" s="114">
        <v>48</v>
      </c>
      <c r="I66" s="140">
        <v>60</v>
      </c>
      <c r="J66" s="115">
        <v>7</v>
      </c>
      <c r="K66" s="116">
        <v>11.666666666666666</v>
      </c>
    </row>
    <row r="67" spans="1:11" ht="14.1" customHeight="1" x14ac:dyDescent="0.2">
      <c r="A67" s="306" t="s">
        <v>300</v>
      </c>
      <c r="B67" s="307" t="s">
        <v>301</v>
      </c>
      <c r="C67" s="308"/>
      <c r="D67" s="113">
        <v>1.6168148746968471</v>
      </c>
      <c r="E67" s="115">
        <v>40</v>
      </c>
      <c r="F67" s="114">
        <v>49</v>
      </c>
      <c r="G67" s="114">
        <v>53</v>
      </c>
      <c r="H67" s="114">
        <v>31</v>
      </c>
      <c r="I67" s="140">
        <v>43</v>
      </c>
      <c r="J67" s="115">
        <v>-3</v>
      </c>
      <c r="K67" s="116">
        <v>-6.9767441860465116</v>
      </c>
    </row>
    <row r="68" spans="1:11" ht="14.1" customHeight="1" x14ac:dyDescent="0.2">
      <c r="A68" s="306" t="s">
        <v>302</v>
      </c>
      <c r="B68" s="307" t="s">
        <v>303</v>
      </c>
      <c r="C68" s="308"/>
      <c r="D68" s="113">
        <v>0.72756669361358128</v>
      </c>
      <c r="E68" s="115">
        <v>18</v>
      </c>
      <c r="F68" s="114">
        <v>13</v>
      </c>
      <c r="G68" s="114">
        <v>36</v>
      </c>
      <c r="H68" s="114">
        <v>12</v>
      </c>
      <c r="I68" s="140">
        <v>10</v>
      </c>
      <c r="J68" s="115">
        <v>8</v>
      </c>
      <c r="K68" s="116">
        <v>80</v>
      </c>
    </row>
    <row r="69" spans="1:11" ht="14.1" customHeight="1" x14ac:dyDescent="0.2">
      <c r="A69" s="306">
        <v>83</v>
      </c>
      <c r="B69" s="307" t="s">
        <v>304</v>
      </c>
      <c r="C69" s="308"/>
      <c r="D69" s="113">
        <v>2.9911075181891675</v>
      </c>
      <c r="E69" s="115">
        <v>74</v>
      </c>
      <c r="F69" s="114">
        <v>75</v>
      </c>
      <c r="G69" s="114">
        <v>165</v>
      </c>
      <c r="H69" s="114">
        <v>60</v>
      </c>
      <c r="I69" s="140">
        <v>78</v>
      </c>
      <c r="J69" s="115">
        <v>-4</v>
      </c>
      <c r="K69" s="116">
        <v>-5.1282051282051286</v>
      </c>
    </row>
    <row r="70" spans="1:11" ht="14.1" customHeight="1" x14ac:dyDescent="0.2">
      <c r="A70" s="306" t="s">
        <v>305</v>
      </c>
      <c r="B70" s="307" t="s">
        <v>306</v>
      </c>
      <c r="C70" s="308"/>
      <c r="D70" s="113">
        <v>2.5464834276475345</v>
      </c>
      <c r="E70" s="115">
        <v>63</v>
      </c>
      <c r="F70" s="114">
        <v>60</v>
      </c>
      <c r="G70" s="114">
        <v>148</v>
      </c>
      <c r="H70" s="114">
        <v>51</v>
      </c>
      <c r="I70" s="140">
        <v>71</v>
      </c>
      <c r="J70" s="115">
        <v>-8</v>
      </c>
      <c r="K70" s="116">
        <v>-11.267605633802816</v>
      </c>
    </row>
    <row r="71" spans="1:11" ht="14.1" customHeight="1" x14ac:dyDescent="0.2">
      <c r="A71" s="306"/>
      <c r="B71" s="307" t="s">
        <v>307</v>
      </c>
      <c r="C71" s="308"/>
      <c r="D71" s="113">
        <v>1.333872271624899</v>
      </c>
      <c r="E71" s="115">
        <v>33</v>
      </c>
      <c r="F71" s="114">
        <v>25</v>
      </c>
      <c r="G71" s="114">
        <v>66</v>
      </c>
      <c r="H71" s="114">
        <v>21</v>
      </c>
      <c r="I71" s="140">
        <v>28</v>
      </c>
      <c r="J71" s="115">
        <v>5</v>
      </c>
      <c r="K71" s="116">
        <v>17.857142857142858</v>
      </c>
    </row>
    <row r="72" spans="1:11" ht="14.1" customHeight="1" x14ac:dyDescent="0.2">
      <c r="A72" s="306">
        <v>84</v>
      </c>
      <c r="B72" s="307" t="s">
        <v>308</v>
      </c>
      <c r="C72" s="308"/>
      <c r="D72" s="113">
        <v>1.4147130153597414</v>
      </c>
      <c r="E72" s="115">
        <v>35</v>
      </c>
      <c r="F72" s="114">
        <v>26</v>
      </c>
      <c r="G72" s="114">
        <v>46</v>
      </c>
      <c r="H72" s="114">
        <v>18</v>
      </c>
      <c r="I72" s="140">
        <v>29</v>
      </c>
      <c r="J72" s="115">
        <v>6</v>
      </c>
      <c r="K72" s="116">
        <v>20.689655172413794</v>
      </c>
    </row>
    <row r="73" spans="1:11" ht="14.1" customHeight="1" x14ac:dyDescent="0.2">
      <c r="A73" s="306" t="s">
        <v>309</v>
      </c>
      <c r="B73" s="307" t="s">
        <v>310</v>
      </c>
      <c r="C73" s="308"/>
      <c r="D73" s="113">
        <v>0.20210185933710589</v>
      </c>
      <c r="E73" s="115">
        <v>5</v>
      </c>
      <c r="F73" s="114">
        <v>3</v>
      </c>
      <c r="G73" s="114">
        <v>16</v>
      </c>
      <c r="H73" s="114">
        <v>0</v>
      </c>
      <c r="I73" s="140">
        <v>4</v>
      </c>
      <c r="J73" s="115">
        <v>1</v>
      </c>
      <c r="K73" s="116">
        <v>25</v>
      </c>
    </row>
    <row r="74" spans="1:11" ht="14.1" customHeight="1" x14ac:dyDescent="0.2">
      <c r="A74" s="306" t="s">
        <v>311</v>
      </c>
      <c r="B74" s="307" t="s">
        <v>312</v>
      </c>
      <c r="C74" s="308"/>
      <c r="D74" s="113">
        <v>0.20210185933710589</v>
      </c>
      <c r="E74" s="115">
        <v>5</v>
      </c>
      <c r="F74" s="114">
        <v>4</v>
      </c>
      <c r="G74" s="114">
        <v>16</v>
      </c>
      <c r="H74" s="114" t="s">
        <v>513</v>
      </c>
      <c r="I74" s="140">
        <v>6</v>
      </c>
      <c r="J74" s="115">
        <v>-1</v>
      </c>
      <c r="K74" s="116">
        <v>-16.666666666666668</v>
      </c>
    </row>
    <row r="75" spans="1:11" ht="14.1" customHeight="1" x14ac:dyDescent="0.2">
      <c r="A75" s="306" t="s">
        <v>313</v>
      </c>
      <c r="B75" s="307" t="s">
        <v>314</v>
      </c>
      <c r="C75" s="308"/>
      <c r="D75" s="113">
        <v>0.44462409054163299</v>
      </c>
      <c r="E75" s="115">
        <v>11</v>
      </c>
      <c r="F75" s="114">
        <v>11</v>
      </c>
      <c r="G75" s="114">
        <v>7</v>
      </c>
      <c r="H75" s="114">
        <v>11</v>
      </c>
      <c r="I75" s="140">
        <v>5</v>
      </c>
      <c r="J75" s="115">
        <v>6</v>
      </c>
      <c r="K75" s="116">
        <v>120</v>
      </c>
    </row>
    <row r="76" spans="1:11" ht="14.1" customHeight="1" x14ac:dyDescent="0.2">
      <c r="A76" s="306">
        <v>91</v>
      </c>
      <c r="B76" s="307" t="s">
        <v>315</v>
      </c>
      <c r="C76" s="308"/>
      <c r="D76" s="113" t="s">
        <v>513</v>
      </c>
      <c r="E76" s="115" t="s">
        <v>513</v>
      </c>
      <c r="F76" s="114" t="s">
        <v>513</v>
      </c>
      <c r="G76" s="114">
        <v>0</v>
      </c>
      <c r="H76" s="114" t="s">
        <v>513</v>
      </c>
      <c r="I76" s="140">
        <v>3</v>
      </c>
      <c r="J76" s="115" t="s">
        <v>513</v>
      </c>
      <c r="K76" s="116" t="s">
        <v>513</v>
      </c>
    </row>
    <row r="77" spans="1:11" ht="14.1" customHeight="1" x14ac:dyDescent="0.2">
      <c r="A77" s="306">
        <v>92</v>
      </c>
      <c r="B77" s="307" t="s">
        <v>316</v>
      </c>
      <c r="C77" s="308"/>
      <c r="D77" s="113">
        <v>0.48504446240905419</v>
      </c>
      <c r="E77" s="115">
        <v>12</v>
      </c>
      <c r="F77" s="114">
        <v>5</v>
      </c>
      <c r="G77" s="114">
        <v>6</v>
      </c>
      <c r="H77" s="114">
        <v>13</v>
      </c>
      <c r="I77" s="140">
        <v>5</v>
      </c>
      <c r="J77" s="115">
        <v>7</v>
      </c>
      <c r="K77" s="116">
        <v>140</v>
      </c>
    </row>
    <row r="78" spans="1:11" ht="14.1" customHeight="1" x14ac:dyDescent="0.2">
      <c r="A78" s="306">
        <v>93</v>
      </c>
      <c r="B78" s="307" t="s">
        <v>317</v>
      </c>
      <c r="C78" s="308"/>
      <c r="D78" s="113" t="s">
        <v>513</v>
      </c>
      <c r="E78" s="115" t="s">
        <v>513</v>
      </c>
      <c r="F78" s="114">
        <v>0</v>
      </c>
      <c r="G78" s="114" t="s">
        <v>513</v>
      </c>
      <c r="H78" s="114" t="s">
        <v>513</v>
      </c>
      <c r="I78" s="140" t="s">
        <v>513</v>
      </c>
      <c r="J78" s="115" t="s">
        <v>513</v>
      </c>
      <c r="K78" s="116" t="s">
        <v>513</v>
      </c>
    </row>
    <row r="79" spans="1:11" ht="14.1" customHeight="1" x14ac:dyDescent="0.2">
      <c r="A79" s="306">
        <v>94</v>
      </c>
      <c r="B79" s="307" t="s">
        <v>318</v>
      </c>
      <c r="C79" s="308"/>
      <c r="D79" s="113" t="s">
        <v>513</v>
      </c>
      <c r="E79" s="115" t="s">
        <v>513</v>
      </c>
      <c r="F79" s="114">
        <v>4</v>
      </c>
      <c r="G79" s="114">
        <v>6</v>
      </c>
      <c r="H79" s="114">
        <v>4</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0.20210185933710589</v>
      </c>
      <c r="E81" s="143">
        <v>5</v>
      </c>
      <c r="F81" s="144">
        <v>8</v>
      </c>
      <c r="G81" s="144">
        <v>58</v>
      </c>
      <c r="H81" s="144">
        <v>6</v>
      </c>
      <c r="I81" s="145">
        <v>3</v>
      </c>
      <c r="J81" s="143">
        <v>2</v>
      </c>
      <c r="K81" s="146">
        <v>66.666666666666671</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2749</v>
      </c>
      <c r="E11" s="114">
        <v>2405</v>
      </c>
      <c r="F11" s="114">
        <v>2786</v>
      </c>
      <c r="G11" s="114">
        <v>1996</v>
      </c>
      <c r="H11" s="140">
        <v>2392</v>
      </c>
      <c r="I11" s="115">
        <v>357</v>
      </c>
      <c r="J11" s="116">
        <v>14.924749163879598</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16.296835212804655</v>
      </c>
      <c r="D14" s="115">
        <v>448</v>
      </c>
      <c r="E14" s="114">
        <v>163</v>
      </c>
      <c r="F14" s="114">
        <v>325</v>
      </c>
      <c r="G14" s="114">
        <v>180</v>
      </c>
      <c r="H14" s="140">
        <v>305</v>
      </c>
      <c r="I14" s="115">
        <v>143</v>
      </c>
      <c r="J14" s="116">
        <v>46.885245901639344</v>
      </c>
      <c r="K14" s="110"/>
      <c r="L14" s="110"/>
      <c r="M14" s="110"/>
      <c r="N14" s="110"/>
      <c r="O14" s="110"/>
    </row>
    <row r="15" spans="1:15" s="110" customFormat="1" ht="24.95" customHeight="1" x14ac:dyDescent="0.2">
      <c r="A15" s="193" t="s">
        <v>216</v>
      </c>
      <c r="B15" s="199" t="s">
        <v>217</v>
      </c>
      <c r="C15" s="113">
        <v>1.9279738086576936</v>
      </c>
      <c r="D15" s="115">
        <v>53</v>
      </c>
      <c r="E15" s="114">
        <v>34</v>
      </c>
      <c r="F15" s="114">
        <v>52</v>
      </c>
      <c r="G15" s="114">
        <v>32</v>
      </c>
      <c r="H15" s="140">
        <v>48</v>
      </c>
      <c r="I15" s="115">
        <v>5</v>
      </c>
      <c r="J15" s="116">
        <v>10.416666666666666</v>
      </c>
    </row>
    <row r="16" spans="1:15" s="287" customFormat="1" ht="24.95" customHeight="1" x14ac:dyDescent="0.2">
      <c r="A16" s="193" t="s">
        <v>218</v>
      </c>
      <c r="B16" s="199" t="s">
        <v>141</v>
      </c>
      <c r="C16" s="113">
        <v>4.2560931247726446</v>
      </c>
      <c r="D16" s="115">
        <v>117</v>
      </c>
      <c r="E16" s="114">
        <v>86</v>
      </c>
      <c r="F16" s="114">
        <v>195</v>
      </c>
      <c r="G16" s="114">
        <v>100</v>
      </c>
      <c r="H16" s="140">
        <v>141</v>
      </c>
      <c r="I16" s="115">
        <v>-24</v>
      </c>
      <c r="J16" s="116">
        <v>-17.021276595744681</v>
      </c>
      <c r="K16" s="110"/>
      <c r="L16" s="110"/>
      <c r="M16" s="110"/>
      <c r="N16" s="110"/>
      <c r="O16" s="110"/>
    </row>
    <row r="17" spans="1:15" s="110" customFormat="1" ht="24.95" customHeight="1" x14ac:dyDescent="0.2">
      <c r="A17" s="193" t="s">
        <v>142</v>
      </c>
      <c r="B17" s="199" t="s">
        <v>220</v>
      </c>
      <c r="C17" s="113">
        <v>10.112768279374318</v>
      </c>
      <c r="D17" s="115">
        <v>278</v>
      </c>
      <c r="E17" s="114">
        <v>43</v>
      </c>
      <c r="F17" s="114">
        <v>78</v>
      </c>
      <c r="G17" s="114">
        <v>48</v>
      </c>
      <c r="H17" s="140">
        <v>116</v>
      </c>
      <c r="I17" s="115">
        <v>162</v>
      </c>
      <c r="J17" s="116">
        <v>139.65517241379311</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11.422335394688977</v>
      </c>
      <c r="D19" s="115">
        <v>314</v>
      </c>
      <c r="E19" s="114">
        <v>258</v>
      </c>
      <c r="F19" s="114">
        <v>326</v>
      </c>
      <c r="G19" s="114">
        <v>213</v>
      </c>
      <c r="H19" s="140">
        <v>304</v>
      </c>
      <c r="I19" s="115">
        <v>10</v>
      </c>
      <c r="J19" s="116">
        <v>3.2894736842105261</v>
      </c>
    </row>
    <row r="20" spans="1:15" s="287" customFormat="1" ht="24.95" customHeight="1" x14ac:dyDescent="0.2">
      <c r="A20" s="193" t="s">
        <v>148</v>
      </c>
      <c r="B20" s="199" t="s">
        <v>149</v>
      </c>
      <c r="C20" s="113">
        <v>2.8737722808293924</v>
      </c>
      <c r="D20" s="115">
        <v>79</v>
      </c>
      <c r="E20" s="114">
        <v>74</v>
      </c>
      <c r="F20" s="114">
        <v>78</v>
      </c>
      <c r="G20" s="114">
        <v>56</v>
      </c>
      <c r="H20" s="140">
        <v>76</v>
      </c>
      <c r="I20" s="115">
        <v>3</v>
      </c>
      <c r="J20" s="116">
        <v>3.9473684210526314</v>
      </c>
      <c r="K20" s="110"/>
      <c r="L20" s="110"/>
      <c r="M20" s="110"/>
      <c r="N20" s="110"/>
      <c r="O20" s="110"/>
    </row>
    <row r="21" spans="1:15" s="110" customFormat="1" ht="24.95" customHeight="1" x14ac:dyDescent="0.2">
      <c r="A21" s="201" t="s">
        <v>150</v>
      </c>
      <c r="B21" s="202" t="s">
        <v>151</v>
      </c>
      <c r="C21" s="113">
        <v>4.4743543106584216</v>
      </c>
      <c r="D21" s="115">
        <v>123</v>
      </c>
      <c r="E21" s="114">
        <v>92</v>
      </c>
      <c r="F21" s="114">
        <v>122</v>
      </c>
      <c r="G21" s="114">
        <v>63</v>
      </c>
      <c r="H21" s="140">
        <v>88</v>
      </c>
      <c r="I21" s="115">
        <v>35</v>
      </c>
      <c r="J21" s="116">
        <v>39.772727272727273</v>
      </c>
    </row>
    <row r="22" spans="1:15" s="110" customFormat="1" ht="24.95" customHeight="1" x14ac:dyDescent="0.2">
      <c r="A22" s="201" t="s">
        <v>152</v>
      </c>
      <c r="B22" s="199" t="s">
        <v>153</v>
      </c>
      <c r="C22" s="113">
        <v>0.69116042197162608</v>
      </c>
      <c r="D22" s="115">
        <v>19</v>
      </c>
      <c r="E22" s="114">
        <v>19</v>
      </c>
      <c r="F22" s="114">
        <v>18</v>
      </c>
      <c r="G22" s="114">
        <v>16</v>
      </c>
      <c r="H22" s="140">
        <v>19</v>
      </c>
      <c r="I22" s="115">
        <v>0</v>
      </c>
      <c r="J22" s="116">
        <v>0</v>
      </c>
    </row>
    <row r="23" spans="1:15" s="110" customFormat="1" ht="24.95" customHeight="1" x14ac:dyDescent="0.2">
      <c r="A23" s="193" t="s">
        <v>154</v>
      </c>
      <c r="B23" s="199" t="s">
        <v>155</v>
      </c>
      <c r="C23" s="113">
        <v>1.3823208439432522</v>
      </c>
      <c r="D23" s="115">
        <v>38</v>
      </c>
      <c r="E23" s="114">
        <v>24</v>
      </c>
      <c r="F23" s="114">
        <v>33</v>
      </c>
      <c r="G23" s="114">
        <v>16</v>
      </c>
      <c r="H23" s="140">
        <v>37</v>
      </c>
      <c r="I23" s="115">
        <v>1</v>
      </c>
      <c r="J23" s="116">
        <v>2.7027027027027026</v>
      </c>
    </row>
    <row r="24" spans="1:15" s="110" customFormat="1" ht="24.95" customHeight="1" x14ac:dyDescent="0.2">
      <c r="A24" s="193" t="s">
        <v>156</v>
      </c>
      <c r="B24" s="199" t="s">
        <v>221</v>
      </c>
      <c r="C24" s="113">
        <v>10.258275736631502</v>
      </c>
      <c r="D24" s="115">
        <v>282</v>
      </c>
      <c r="E24" s="114">
        <v>247</v>
      </c>
      <c r="F24" s="114">
        <v>229</v>
      </c>
      <c r="G24" s="114">
        <v>184</v>
      </c>
      <c r="H24" s="140">
        <v>140</v>
      </c>
      <c r="I24" s="115">
        <v>142</v>
      </c>
      <c r="J24" s="116">
        <v>101.42857142857143</v>
      </c>
    </row>
    <row r="25" spans="1:15" s="110" customFormat="1" ht="24.95" customHeight="1" x14ac:dyDescent="0.2">
      <c r="A25" s="193" t="s">
        <v>222</v>
      </c>
      <c r="B25" s="204" t="s">
        <v>159</v>
      </c>
      <c r="C25" s="113">
        <v>1.709712622771917</v>
      </c>
      <c r="D25" s="115">
        <v>47</v>
      </c>
      <c r="E25" s="114">
        <v>29</v>
      </c>
      <c r="F25" s="114">
        <v>44</v>
      </c>
      <c r="G25" s="114">
        <v>37</v>
      </c>
      <c r="H25" s="140">
        <v>36</v>
      </c>
      <c r="I25" s="115">
        <v>11</v>
      </c>
      <c r="J25" s="116">
        <v>30.555555555555557</v>
      </c>
    </row>
    <row r="26" spans="1:15" s="110" customFormat="1" ht="24.95" customHeight="1" x14ac:dyDescent="0.2">
      <c r="A26" s="201">
        <v>782.78300000000002</v>
      </c>
      <c r="B26" s="203" t="s">
        <v>160</v>
      </c>
      <c r="C26" s="113">
        <v>25.463805020007275</v>
      </c>
      <c r="D26" s="115">
        <v>700</v>
      </c>
      <c r="E26" s="114">
        <v>878</v>
      </c>
      <c r="F26" s="114">
        <v>758</v>
      </c>
      <c r="G26" s="114">
        <v>703</v>
      </c>
      <c r="H26" s="140">
        <v>732</v>
      </c>
      <c r="I26" s="115">
        <v>-32</v>
      </c>
      <c r="J26" s="116">
        <v>-4.3715846994535523</v>
      </c>
    </row>
    <row r="27" spans="1:15" s="110" customFormat="1" ht="24.95" customHeight="1" x14ac:dyDescent="0.2">
      <c r="A27" s="193" t="s">
        <v>161</v>
      </c>
      <c r="B27" s="199" t="s">
        <v>162</v>
      </c>
      <c r="C27" s="113">
        <v>3.2375409239723534</v>
      </c>
      <c r="D27" s="115">
        <v>89</v>
      </c>
      <c r="E27" s="114">
        <v>61</v>
      </c>
      <c r="F27" s="114">
        <v>95</v>
      </c>
      <c r="G27" s="114">
        <v>61</v>
      </c>
      <c r="H27" s="140">
        <v>98</v>
      </c>
      <c r="I27" s="115">
        <v>-9</v>
      </c>
      <c r="J27" s="116">
        <v>-9.183673469387756</v>
      </c>
    </row>
    <row r="28" spans="1:15" s="110" customFormat="1" ht="24.95" customHeight="1" x14ac:dyDescent="0.2">
      <c r="A28" s="193" t="s">
        <v>163</v>
      </c>
      <c r="B28" s="199" t="s">
        <v>164</v>
      </c>
      <c r="C28" s="113">
        <v>3.6376864314296107</v>
      </c>
      <c r="D28" s="115">
        <v>100</v>
      </c>
      <c r="E28" s="114">
        <v>53</v>
      </c>
      <c r="F28" s="114">
        <v>137</v>
      </c>
      <c r="G28" s="114">
        <v>42</v>
      </c>
      <c r="H28" s="140">
        <v>68</v>
      </c>
      <c r="I28" s="115">
        <v>32</v>
      </c>
      <c r="J28" s="116">
        <v>47.058823529411768</v>
      </c>
    </row>
    <row r="29" spans="1:15" s="110" customFormat="1" ht="24.95" customHeight="1" x14ac:dyDescent="0.2">
      <c r="A29" s="193">
        <v>86</v>
      </c>
      <c r="B29" s="199" t="s">
        <v>165</v>
      </c>
      <c r="C29" s="113">
        <v>7.3845034558021094</v>
      </c>
      <c r="D29" s="115">
        <v>203</v>
      </c>
      <c r="E29" s="114">
        <v>221</v>
      </c>
      <c r="F29" s="114">
        <v>211</v>
      </c>
      <c r="G29" s="114">
        <v>170</v>
      </c>
      <c r="H29" s="140">
        <v>167</v>
      </c>
      <c r="I29" s="115">
        <v>36</v>
      </c>
      <c r="J29" s="116">
        <v>21.556886227544911</v>
      </c>
    </row>
    <row r="30" spans="1:15" s="110" customFormat="1" ht="24.95" customHeight="1" x14ac:dyDescent="0.2">
      <c r="A30" s="193">
        <v>87.88</v>
      </c>
      <c r="B30" s="204" t="s">
        <v>166</v>
      </c>
      <c r="C30" s="113">
        <v>6.7660967624590764</v>
      </c>
      <c r="D30" s="115">
        <v>186</v>
      </c>
      <c r="E30" s="114">
        <v>170</v>
      </c>
      <c r="F30" s="114">
        <v>218</v>
      </c>
      <c r="G30" s="114">
        <v>154</v>
      </c>
      <c r="H30" s="140">
        <v>214</v>
      </c>
      <c r="I30" s="115">
        <v>-28</v>
      </c>
      <c r="J30" s="116">
        <v>-13.084112149532711</v>
      </c>
    </row>
    <row r="31" spans="1:15" s="110" customFormat="1" ht="24.95" customHeight="1" x14ac:dyDescent="0.2">
      <c r="A31" s="193" t="s">
        <v>167</v>
      </c>
      <c r="B31" s="199" t="s">
        <v>168</v>
      </c>
      <c r="C31" s="113">
        <v>2.1826118588577663</v>
      </c>
      <c r="D31" s="115">
        <v>60</v>
      </c>
      <c r="E31" s="114">
        <v>56</v>
      </c>
      <c r="F31" s="114">
        <v>104</v>
      </c>
      <c r="G31" s="114">
        <v>46</v>
      </c>
      <c r="H31" s="140">
        <v>51</v>
      </c>
      <c r="I31" s="115">
        <v>9</v>
      </c>
      <c r="J31" s="116">
        <v>17.647058823529413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81.484176064023288</v>
      </c>
      <c r="D36" s="143">
        <v>2240</v>
      </c>
      <c r="E36" s="144">
        <v>2182</v>
      </c>
      <c r="F36" s="144">
        <v>2373</v>
      </c>
      <c r="G36" s="144">
        <v>1761</v>
      </c>
      <c r="H36" s="145">
        <v>2030</v>
      </c>
      <c r="I36" s="143">
        <v>210</v>
      </c>
      <c r="J36" s="146">
        <v>10.344827586206897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2749</v>
      </c>
      <c r="F11" s="264">
        <v>2405</v>
      </c>
      <c r="G11" s="264">
        <v>2786</v>
      </c>
      <c r="H11" s="264">
        <v>1996</v>
      </c>
      <c r="I11" s="265">
        <v>2392</v>
      </c>
      <c r="J11" s="263">
        <v>357</v>
      </c>
      <c r="K11" s="266">
        <v>14.924749163879598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46.162240814841759</v>
      </c>
      <c r="E13" s="115">
        <v>1269</v>
      </c>
      <c r="F13" s="114">
        <v>1210</v>
      </c>
      <c r="G13" s="114">
        <v>1191</v>
      </c>
      <c r="H13" s="114">
        <v>1012</v>
      </c>
      <c r="I13" s="140">
        <v>1035</v>
      </c>
      <c r="J13" s="115">
        <v>234</v>
      </c>
      <c r="K13" s="116">
        <v>22.608695652173914</v>
      </c>
    </row>
    <row r="14" spans="1:17" ht="15.95" customHeight="1" x14ac:dyDescent="0.2">
      <c r="A14" s="306" t="s">
        <v>230</v>
      </c>
      <c r="B14" s="307"/>
      <c r="C14" s="308"/>
      <c r="D14" s="113">
        <v>40.960349217897416</v>
      </c>
      <c r="E14" s="115">
        <v>1126</v>
      </c>
      <c r="F14" s="114">
        <v>897</v>
      </c>
      <c r="G14" s="114">
        <v>1195</v>
      </c>
      <c r="H14" s="114">
        <v>751</v>
      </c>
      <c r="I14" s="140">
        <v>1044</v>
      </c>
      <c r="J14" s="115">
        <v>82</v>
      </c>
      <c r="K14" s="116">
        <v>7.8544061302681989</v>
      </c>
    </row>
    <row r="15" spans="1:17" ht="15.95" customHeight="1" x14ac:dyDescent="0.2">
      <c r="A15" s="306" t="s">
        <v>231</v>
      </c>
      <c r="B15" s="307"/>
      <c r="C15" s="308"/>
      <c r="D15" s="113">
        <v>6.5842124408875957</v>
      </c>
      <c r="E15" s="115">
        <v>181</v>
      </c>
      <c r="F15" s="114">
        <v>156</v>
      </c>
      <c r="G15" s="114">
        <v>196</v>
      </c>
      <c r="H15" s="114">
        <v>130</v>
      </c>
      <c r="I15" s="140">
        <v>165</v>
      </c>
      <c r="J15" s="115">
        <v>16</v>
      </c>
      <c r="K15" s="116">
        <v>9.6969696969696972</v>
      </c>
    </row>
    <row r="16" spans="1:17" ht="15.95" customHeight="1" x14ac:dyDescent="0.2">
      <c r="A16" s="306" t="s">
        <v>232</v>
      </c>
      <c r="B16" s="307"/>
      <c r="C16" s="308"/>
      <c r="D16" s="113">
        <v>5.8930520189159692</v>
      </c>
      <c r="E16" s="115">
        <v>162</v>
      </c>
      <c r="F16" s="114">
        <v>138</v>
      </c>
      <c r="G16" s="114">
        <v>179</v>
      </c>
      <c r="H16" s="114">
        <v>99</v>
      </c>
      <c r="I16" s="140">
        <v>145</v>
      </c>
      <c r="J16" s="115">
        <v>17</v>
      </c>
      <c r="K16" s="116">
        <v>11.724137931034482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0.36376864314296109</v>
      </c>
      <c r="E18" s="115">
        <v>10</v>
      </c>
      <c r="F18" s="114">
        <v>10</v>
      </c>
      <c r="G18" s="114">
        <v>15</v>
      </c>
      <c r="H18" s="114">
        <v>7</v>
      </c>
      <c r="I18" s="140">
        <v>13</v>
      </c>
      <c r="J18" s="115">
        <v>-3</v>
      </c>
      <c r="K18" s="116">
        <v>-23.076923076923077</v>
      </c>
    </row>
    <row r="19" spans="1:11" ht="14.1" customHeight="1" x14ac:dyDescent="0.2">
      <c r="A19" s="306" t="s">
        <v>235</v>
      </c>
      <c r="B19" s="307" t="s">
        <v>236</v>
      </c>
      <c r="C19" s="308"/>
      <c r="D19" s="113">
        <v>0.10913059294288832</v>
      </c>
      <c r="E19" s="115">
        <v>3</v>
      </c>
      <c r="F19" s="114">
        <v>6</v>
      </c>
      <c r="G19" s="114">
        <v>9</v>
      </c>
      <c r="H19" s="114" t="s">
        <v>513</v>
      </c>
      <c r="I19" s="140">
        <v>4</v>
      </c>
      <c r="J19" s="115">
        <v>-1</v>
      </c>
      <c r="K19" s="116">
        <v>-25</v>
      </c>
    </row>
    <row r="20" spans="1:11" ht="14.1" customHeight="1" x14ac:dyDescent="0.2">
      <c r="A20" s="306">
        <v>12</v>
      </c>
      <c r="B20" s="307" t="s">
        <v>237</v>
      </c>
      <c r="C20" s="308"/>
      <c r="D20" s="113">
        <v>0.69116042197162608</v>
      </c>
      <c r="E20" s="115">
        <v>19</v>
      </c>
      <c r="F20" s="114">
        <v>12</v>
      </c>
      <c r="G20" s="114">
        <v>14</v>
      </c>
      <c r="H20" s="114">
        <v>9</v>
      </c>
      <c r="I20" s="140">
        <v>6</v>
      </c>
      <c r="J20" s="115">
        <v>13</v>
      </c>
      <c r="K20" s="116">
        <v>216.66666666666666</v>
      </c>
    </row>
    <row r="21" spans="1:11" ht="14.1" customHeight="1" x14ac:dyDescent="0.2">
      <c r="A21" s="306">
        <v>21</v>
      </c>
      <c r="B21" s="307" t="s">
        <v>238</v>
      </c>
      <c r="C21" s="308"/>
      <c r="D21" s="113">
        <v>0.90942160785740267</v>
      </c>
      <c r="E21" s="115">
        <v>25</v>
      </c>
      <c r="F21" s="114">
        <v>10</v>
      </c>
      <c r="G21" s="114">
        <v>5</v>
      </c>
      <c r="H21" s="114">
        <v>4</v>
      </c>
      <c r="I21" s="140">
        <v>6</v>
      </c>
      <c r="J21" s="115">
        <v>19</v>
      </c>
      <c r="K21" s="116" t="s">
        <v>514</v>
      </c>
    </row>
    <row r="22" spans="1:11" ht="14.1" customHeight="1" x14ac:dyDescent="0.2">
      <c r="A22" s="306">
        <v>22</v>
      </c>
      <c r="B22" s="307" t="s">
        <v>239</v>
      </c>
      <c r="C22" s="308"/>
      <c r="D22" s="113">
        <v>6.2204437977446343</v>
      </c>
      <c r="E22" s="115">
        <v>171</v>
      </c>
      <c r="F22" s="114">
        <v>230</v>
      </c>
      <c r="G22" s="114">
        <v>234</v>
      </c>
      <c r="H22" s="114">
        <v>214</v>
      </c>
      <c r="I22" s="140">
        <v>192</v>
      </c>
      <c r="J22" s="115">
        <v>-21</v>
      </c>
      <c r="K22" s="116">
        <v>-10.9375</v>
      </c>
    </row>
    <row r="23" spans="1:11" ht="14.1" customHeight="1" x14ac:dyDescent="0.2">
      <c r="A23" s="306">
        <v>23</v>
      </c>
      <c r="B23" s="307" t="s">
        <v>240</v>
      </c>
      <c r="C23" s="308"/>
      <c r="D23" s="113">
        <v>1.6369588941433248</v>
      </c>
      <c r="E23" s="115">
        <v>45</v>
      </c>
      <c r="F23" s="114">
        <v>66</v>
      </c>
      <c r="G23" s="114">
        <v>80</v>
      </c>
      <c r="H23" s="114">
        <v>43</v>
      </c>
      <c r="I23" s="140">
        <v>43</v>
      </c>
      <c r="J23" s="115">
        <v>2</v>
      </c>
      <c r="K23" s="116">
        <v>4.6511627906976747</v>
      </c>
    </row>
    <row r="24" spans="1:11" ht="14.1" customHeight="1" x14ac:dyDescent="0.2">
      <c r="A24" s="306">
        <v>24</v>
      </c>
      <c r="B24" s="307" t="s">
        <v>241</v>
      </c>
      <c r="C24" s="308"/>
      <c r="D24" s="113">
        <v>3.6013095671153148</v>
      </c>
      <c r="E24" s="115">
        <v>99</v>
      </c>
      <c r="F24" s="114">
        <v>56</v>
      </c>
      <c r="G24" s="114">
        <v>101</v>
      </c>
      <c r="H24" s="114">
        <v>73</v>
      </c>
      <c r="I24" s="140">
        <v>92</v>
      </c>
      <c r="J24" s="115">
        <v>7</v>
      </c>
      <c r="K24" s="116">
        <v>7.6086956521739131</v>
      </c>
    </row>
    <row r="25" spans="1:11" ht="14.1" customHeight="1" x14ac:dyDescent="0.2">
      <c r="A25" s="306">
        <v>25</v>
      </c>
      <c r="B25" s="307" t="s">
        <v>242</v>
      </c>
      <c r="C25" s="308"/>
      <c r="D25" s="113">
        <v>9.967260822117133</v>
      </c>
      <c r="E25" s="115">
        <v>274</v>
      </c>
      <c r="F25" s="114">
        <v>145</v>
      </c>
      <c r="G25" s="114">
        <v>181</v>
      </c>
      <c r="H25" s="114">
        <v>120</v>
      </c>
      <c r="I25" s="140">
        <v>179</v>
      </c>
      <c r="J25" s="115">
        <v>95</v>
      </c>
      <c r="K25" s="116">
        <v>53.072625698324025</v>
      </c>
    </row>
    <row r="26" spans="1:11" ht="14.1" customHeight="1" x14ac:dyDescent="0.2">
      <c r="A26" s="306">
        <v>26</v>
      </c>
      <c r="B26" s="307" t="s">
        <v>243</v>
      </c>
      <c r="C26" s="308"/>
      <c r="D26" s="113">
        <v>2.0734812659148782</v>
      </c>
      <c r="E26" s="115">
        <v>57</v>
      </c>
      <c r="F26" s="114">
        <v>29</v>
      </c>
      <c r="G26" s="114">
        <v>39</v>
      </c>
      <c r="H26" s="114">
        <v>20</v>
      </c>
      <c r="I26" s="140">
        <v>56</v>
      </c>
      <c r="J26" s="115">
        <v>1</v>
      </c>
      <c r="K26" s="116">
        <v>1.7857142857142858</v>
      </c>
    </row>
    <row r="27" spans="1:11" ht="14.1" customHeight="1" x14ac:dyDescent="0.2">
      <c r="A27" s="306">
        <v>27</v>
      </c>
      <c r="B27" s="307" t="s">
        <v>244</v>
      </c>
      <c r="C27" s="308"/>
      <c r="D27" s="113">
        <v>1.709712622771917</v>
      </c>
      <c r="E27" s="115">
        <v>47</v>
      </c>
      <c r="F27" s="114">
        <v>34</v>
      </c>
      <c r="G27" s="114">
        <v>58</v>
      </c>
      <c r="H27" s="114">
        <v>55</v>
      </c>
      <c r="I27" s="140">
        <v>49</v>
      </c>
      <c r="J27" s="115">
        <v>-2</v>
      </c>
      <c r="K27" s="116">
        <v>-4.0816326530612246</v>
      </c>
    </row>
    <row r="28" spans="1:11" ht="14.1" customHeight="1" x14ac:dyDescent="0.2">
      <c r="A28" s="306">
        <v>28</v>
      </c>
      <c r="B28" s="307" t="s">
        <v>245</v>
      </c>
      <c r="C28" s="308"/>
      <c r="D28" s="113">
        <v>1.4914514368861405</v>
      </c>
      <c r="E28" s="115">
        <v>41</v>
      </c>
      <c r="F28" s="114">
        <v>4</v>
      </c>
      <c r="G28" s="114" t="s">
        <v>513</v>
      </c>
      <c r="H28" s="114">
        <v>5</v>
      </c>
      <c r="I28" s="140">
        <v>7</v>
      </c>
      <c r="J28" s="115">
        <v>34</v>
      </c>
      <c r="K28" s="116" t="s">
        <v>514</v>
      </c>
    </row>
    <row r="29" spans="1:11" ht="14.1" customHeight="1" x14ac:dyDescent="0.2">
      <c r="A29" s="306">
        <v>29</v>
      </c>
      <c r="B29" s="307" t="s">
        <v>246</v>
      </c>
      <c r="C29" s="308"/>
      <c r="D29" s="113">
        <v>3.674063295743907</v>
      </c>
      <c r="E29" s="115">
        <v>101</v>
      </c>
      <c r="F29" s="114">
        <v>88</v>
      </c>
      <c r="G29" s="114">
        <v>101</v>
      </c>
      <c r="H29" s="114">
        <v>71</v>
      </c>
      <c r="I29" s="140">
        <v>86</v>
      </c>
      <c r="J29" s="115">
        <v>15</v>
      </c>
      <c r="K29" s="116">
        <v>17.441860465116278</v>
      </c>
    </row>
    <row r="30" spans="1:11" ht="14.1" customHeight="1" x14ac:dyDescent="0.2">
      <c r="A30" s="306" t="s">
        <v>247</v>
      </c>
      <c r="B30" s="307" t="s">
        <v>248</v>
      </c>
      <c r="C30" s="308"/>
      <c r="D30" s="113">
        <v>1.709712622771917</v>
      </c>
      <c r="E30" s="115">
        <v>47</v>
      </c>
      <c r="F30" s="114">
        <v>31</v>
      </c>
      <c r="G30" s="114">
        <v>34</v>
      </c>
      <c r="H30" s="114">
        <v>19</v>
      </c>
      <c r="I30" s="140">
        <v>29</v>
      </c>
      <c r="J30" s="115">
        <v>18</v>
      </c>
      <c r="K30" s="116">
        <v>62.068965517241381</v>
      </c>
    </row>
    <row r="31" spans="1:11" ht="14.1" customHeight="1" x14ac:dyDescent="0.2">
      <c r="A31" s="306" t="s">
        <v>249</v>
      </c>
      <c r="B31" s="307" t="s">
        <v>250</v>
      </c>
      <c r="C31" s="308"/>
      <c r="D31" s="113">
        <v>1.9643506729719897</v>
      </c>
      <c r="E31" s="115">
        <v>54</v>
      </c>
      <c r="F31" s="114">
        <v>57</v>
      </c>
      <c r="G31" s="114">
        <v>67</v>
      </c>
      <c r="H31" s="114">
        <v>52</v>
      </c>
      <c r="I31" s="140">
        <v>57</v>
      </c>
      <c r="J31" s="115">
        <v>-3</v>
      </c>
      <c r="K31" s="116">
        <v>-5.2631578947368425</v>
      </c>
    </row>
    <row r="32" spans="1:11" ht="14.1" customHeight="1" x14ac:dyDescent="0.2">
      <c r="A32" s="306">
        <v>31</v>
      </c>
      <c r="B32" s="307" t="s">
        <v>251</v>
      </c>
      <c r="C32" s="308"/>
      <c r="D32" s="113">
        <v>0.54565296471444158</v>
      </c>
      <c r="E32" s="115">
        <v>15</v>
      </c>
      <c r="F32" s="114">
        <v>7</v>
      </c>
      <c r="G32" s="114">
        <v>12</v>
      </c>
      <c r="H32" s="114">
        <v>7</v>
      </c>
      <c r="I32" s="140">
        <v>9</v>
      </c>
      <c r="J32" s="115">
        <v>6</v>
      </c>
      <c r="K32" s="116">
        <v>66.666666666666671</v>
      </c>
    </row>
    <row r="33" spans="1:11" ht="14.1" customHeight="1" x14ac:dyDescent="0.2">
      <c r="A33" s="306">
        <v>32</v>
      </c>
      <c r="B33" s="307" t="s">
        <v>252</v>
      </c>
      <c r="C33" s="308"/>
      <c r="D33" s="113">
        <v>0.47289923608584938</v>
      </c>
      <c r="E33" s="115">
        <v>13</v>
      </c>
      <c r="F33" s="114">
        <v>39</v>
      </c>
      <c r="G33" s="114">
        <v>43</v>
      </c>
      <c r="H33" s="114">
        <v>18</v>
      </c>
      <c r="I33" s="140">
        <v>23</v>
      </c>
      <c r="J33" s="115">
        <v>-10</v>
      </c>
      <c r="K33" s="116">
        <v>-43.478260869565219</v>
      </c>
    </row>
    <row r="34" spans="1:11" ht="14.1" customHeight="1" x14ac:dyDescent="0.2">
      <c r="A34" s="306">
        <v>33</v>
      </c>
      <c r="B34" s="307" t="s">
        <v>253</v>
      </c>
      <c r="C34" s="308"/>
      <c r="D34" s="113">
        <v>0.47289923608584938</v>
      </c>
      <c r="E34" s="115">
        <v>13</v>
      </c>
      <c r="F34" s="114">
        <v>20</v>
      </c>
      <c r="G34" s="114">
        <v>16</v>
      </c>
      <c r="H34" s="114">
        <v>13</v>
      </c>
      <c r="I34" s="140">
        <v>15</v>
      </c>
      <c r="J34" s="115">
        <v>-2</v>
      </c>
      <c r="K34" s="116">
        <v>-13.333333333333334</v>
      </c>
    </row>
    <row r="35" spans="1:11" ht="14.1" customHeight="1" x14ac:dyDescent="0.2">
      <c r="A35" s="306">
        <v>34</v>
      </c>
      <c r="B35" s="307" t="s">
        <v>254</v>
      </c>
      <c r="C35" s="308"/>
      <c r="D35" s="113">
        <v>1.2004365223717715</v>
      </c>
      <c r="E35" s="115">
        <v>33</v>
      </c>
      <c r="F35" s="114">
        <v>30</v>
      </c>
      <c r="G35" s="114">
        <v>27</v>
      </c>
      <c r="H35" s="114">
        <v>36</v>
      </c>
      <c r="I35" s="140">
        <v>36</v>
      </c>
      <c r="J35" s="115">
        <v>-3</v>
      </c>
      <c r="K35" s="116">
        <v>-8.3333333333333339</v>
      </c>
    </row>
    <row r="36" spans="1:11" ht="14.1" customHeight="1" x14ac:dyDescent="0.2">
      <c r="A36" s="306">
        <v>41</v>
      </c>
      <c r="B36" s="307" t="s">
        <v>255</v>
      </c>
      <c r="C36" s="308"/>
      <c r="D36" s="113">
        <v>0.47289923608584938</v>
      </c>
      <c r="E36" s="115">
        <v>13</v>
      </c>
      <c r="F36" s="114">
        <v>11</v>
      </c>
      <c r="G36" s="114">
        <v>17</v>
      </c>
      <c r="H36" s="114">
        <v>10</v>
      </c>
      <c r="I36" s="140">
        <v>22</v>
      </c>
      <c r="J36" s="115">
        <v>-9</v>
      </c>
      <c r="K36" s="116">
        <v>-40.909090909090907</v>
      </c>
    </row>
    <row r="37" spans="1:11" ht="14.1" customHeight="1" x14ac:dyDescent="0.2">
      <c r="A37" s="306">
        <v>42</v>
      </c>
      <c r="B37" s="307" t="s">
        <v>256</v>
      </c>
      <c r="C37" s="308"/>
      <c r="D37" s="113" t="s">
        <v>513</v>
      </c>
      <c r="E37" s="115" t="s">
        <v>513</v>
      </c>
      <c r="F37" s="114">
        <v>4</v>
      </c>
      <c r="G37" s="114" t="s">
        <v>513</v>
      </c>
      <c r="H37" s="114" t="s">
        <v>513</v>
      </c>
      <c r="I37" s="140">
        <v>3</v>
      </c>
      <c r="J37" s="115" t="s">
        <v>513</v>
      </c>
      <c r="K37" s="116" t="s">
        <v>513</v>
      </c>
    </row>
    <row r="38" spans="1:11" ht="14.1" customHeight="1" x14ac:dyDescent="0.2">
      <c r="A38" s="306">
        <v>43</v>
      </c>
      <c r="B38" s="307" t="s">
        <v>257</v>
      </c>
      <c r="C38" s="308"/>
      <c r="D38" s="113">
        <v>0.58202982902873768</v>
      </c>
      <c r="E38" s="115">
        <v>16</v>
      </c>
      <c r="F38" s="114">
        <v>11</v>
      </c>
      <c r="G38" s="114">
        <v>12</v>
      </c>
      <c r="H38" s="114">
        <v>13</v>
      </c>
      <c r="I38" s="140">
        <v>11</v>
      </c>
      <c r="J38" s="115">
        <v>5</v>
      </c>
      <c r="K38" s="116">
        <v>45.454545454545453</v>
      </c>
    </row>
    <row r="39" spans="1:11" ht="14.1" customHeight="1" x14ac:dyDescent="0.2">
      <c r="A39" s="306">
        <v>51</v>
      </c>
      <c r="B39" s="307" t="s">
        <v>258</v>
      </c>
      <c r="C39" s="308"/>
      <c r="D39" s="113">
        <v>21.353219352491816</v>
      </c>
      <c r="E39" s="115">
        <v>587</v>
      </c>
      <c r="F39" s="114">
        <v>606</v>
      </c>
      <c r="G39" s="114">
        <v>494</v>
      </c>
      <c r="H39" s="114">
        <v>450</v>
      </c>
      <c r="I39" s="140">
        <v>450</v>
      </c>
      <c r="J39" s="115">
        <v>137</v>
      </c>
      <c r="K39" s="116">
        <v>30.444444444444443</v>
      </c>
    </row>
    <row r="40" spans="1:11" ht="14.1" customHeight="1" x14ac:dyDescent="0.2">
      <c r="A40" s="306" t="s">
        <v>259</v>
      </c>
      <c r="B40" s="307" t="s">
        <v>260</v>
      </c>
      <c r="C40" s="308"/>
      <c r="D40" s="113">
        <v>20.771189523463079</v>
      </c>
      <c r="E40" s="115">
        <v>571</v>
      </c>
      <c r="F40" s="114">
        <v>600</v>
      </c>
      <c r="G40" s="114">
        <v>487</v>
      </c>
      <c r="H40" s="114">
        <v>446</v>
      </c>
      <c r="I40" s="140">
        <v>446</v>
      </c>
      <c r="J40" s="115">
        <v>125</v>
      </c>
      <c r="K40" s="116">
        <v>28.026905829596412</v>
      </c>
    </row>
    <row r="41" spans="1:11" ht="14.1" customHeight="1" x14ac:dyDescent="0.2">
      <c r="A41" s="306"/>
      <c r="B41" s="307" t="s">
        <v>261</v>
      </c>
      <c r="C41" s="308"/>
      <c r="D41" s="113">
        <v>19.388868679519824</v>
      </c>
      <c r="E41" s="115">
        <v>533</v>
      </c>
      <c r="F41" s="114">
        <v>557</v>
      </c>
      <c r="G41" s="114">
        <v>458</v>
      </c>
      <c r="H41" s="114">
        <v>423</v>
      </c>
      <c r="I41" s="140">
        <v>416</v>
      </c>
      <c r="J41" s="115">
        <v>117</v>
      </c>
      <c r="K41" s="116">
        <v>28.125</v>
      </c>
    </row>
    <row r="42" spans="1:11" ht="14.1" customHeight="1" x14ac:dyDescent="0.2">
      <c r="A42" s="306">
        <v>52</v>
      </c>
      <c r="B42" s="307" t="s">
        <v>262</v>
      </c>
      <c r="C42" s="308"/>
      <c r="D42" s="113">
        <v>3.2739177882866497</v>
      </c>
      <c r="E42" s="115">
        <v>90</v>
      </c>
      <c r="F42" s="114">
        <v>67</v>
      </c>
      <c r="G42" s="114">
        <v>69</v>
      </c>
      <c r="H42" s="114">
        <v>65</v>
      </c>
      <c r="I42" s="140">
        <v>77</v>
      </c>
      <c r="J42" s="115">
        <v>13</v>
      </c>
      <c r="K42" s="116">
        <v>16.883116883116884</v>
      </c>
    </row>
    <row r="43" spans="1:11" ht="14.1" customHeight="1" x14ac:dyDescent="0.2">
      <c r="A43" s="306" t="s">
        <v>263</v>
      </c>
      <c r="B43" s="307" t="s">
        <v>264</v>
      </c>
      <c r="C43" s="308"/>
      <c r="D43" s="113">
        <v>1.709712622771917</v>
      </c>
      <c r="E43" s="115">
        <v>47</v>
      </c>
      <c r="F43" s="114">
        <v>37</v>
      </c>
      <c r="G43" s="114">
        <v>45</v>
      </c>
      <c r="H43" s="114">
        <v>40</v>
      </c>
      <c r="I43" s="140">
        <v>50</v>
      </c>
      <c r="J43" s="115">
        <v>-3</v>
      </c>
      <c r="K43" s="116">
        <v>-6</v>
      </c>
    </row>
    <row r="44" spans="1:11" ht="14.1" customHeight="1" x14ac:dyDescent="0.2">
      <c r="A44" s="306">
        <v>53</v>
      </c>
      <c r="B44" s="307" t="s">
        <v>265</v>
      </c>
      <c r="C44" s="308"/>
      <c r="D44" s="113">
        <v>0.21826118588577664</v>
      </c>
      <c r="E44" s="115">
        <v>6</v>
      </c>
      <c r="F44" s="114">
        <v>8</v>
      </c>
      <c r="G44" s="114">
        <v>10</v>
      </c>
      <c r="H44" s="114">
        <v>6</v>
      </c>
      <c r="I44" s="140">
        <v>10</v>
      </c>
      <c r="J44" s="115">
        <v>-4</v>
      </c>
      <c r="K44" s="116">
        <v>-40</v>
      </c>
    </row>
    <row r="45" spans="1:11" ht="14.1" customHeight="1" x14ac:dyDescent="0.2">
      <c r="A45" s="306" t="s">
        <v>266</v>
      </c>
      <c r="B45" s="307" t="s">
        <v>267</v>
      </c>
      <c r="C45" s="308"/>
      <c r="D45" s="113">
        <v>0.18188432157148055</v>
      </c>
      <c r="E45" s="115">
        <v>5</v>
      </c>
      <c r="F45" s="114">
        <v>8</v>
      </c>
      <c r="G45" s="114">
        <v>10</v>
      </c>
      <c r="H45" s="114">
        <v>6</v>
      </c>
      <c r="I45" s="140">
        <v>10</v>
      </c>
      <c r="J45" s="115">
        <v>-5</v>
      </c>
      <c r="K45" s="116">
        <v>-50</v>
      </c>
    </row>
    <row r="46" spans="1:11" ht="14.1" customHeight="1" x14ac:dyDescent="0.2">
      <c r="A46" s="306">
        <v>54</v>
      </c>
      <c r="B46" s="307" t="s">
        <v>268</v>
      </c>
      <c r="C46" s="308"/>
      <c r="D46" s="113">
        <v>2.1098581302291741</v>
      </c>
      <c r="E46" s="115">
        <v>58</v>
      </c>
      <c r="F46" s="114">
        <v>50</v>
      </c>
      <c r="G46" s="114">
        <v>51</v>
      </c>
      <c r="H46" s="114">
        <v>54</v>
      </c>
      <c r="I46" s="140">
        <v>59</v>
      </c>
      <c r="J46" s="115">
        <v>-1</v>
      </c>
      <c r="K46" s="116">
        <v>-1.6949152542372881</v>
      </c>
    </row>
    <row r="47" spans="1:11" ht="14.1" customHeight="1" x14ac:dyDescent="0.2">
      <c r="A47" s="306">
        <v>61</v>
      </c>
      <c r="B47" s="307" t="s">
        <v>269</v>
      </c>
      <c r="C47" s="308"/>
      <c r="D47" s="113">
        <v>1.018552200800291</v>
      </c>
      <c r="E47" s="115">
        <v>28</v>
      </c>
      <c r="F47" s="114">
        <v>15</v>
      </c>
      <c r="G47" s="114">
        <v>34</v>
      </c>
      <c r="H47" s="114">
        <v>20</v>
      </c>
      <c r="I47" s="140">
        <v>36</v>
      </c>
      <c r="J47" s="115">
        <v>-8</v>
      </c>
      <c r="K47" s="116">
        <v>-22.222222222222221</v>
      </c>
    </row>
    <row r="48" spans="1:11" ht="14.1" customHeight="1" x14ac:dyDescent="0.2">
      <c r="A48" s="306">
        <v>62</v>
      </c>
      <c r="B48" s="307" t="s">
        <v>270</v>
      </c>
      <c r="C48" s="308"/>
      <c r="D48" s="113">
        <v>7.129865405602037</v>
      </c>
      <c r="E48" s="115">
        <v>196</v>
      </c>
      <c r="F48" s="114">
        <v>157</v>
      </c>
      <c r="G48" s="114">
        <v>203</v>
      </c>
      <c r="H48" s="114">
        <v>115</v>
      </c>
      <c r="I48" s="140">
        <v>172</v>
      </c>
      <c r="J48" s="115">
        <v>24</v>
      </c>
      <c r="K48" s="116">
        <v>13.953488372093023</v>
      </c>
    </row>
    <row r="49" spans="1:11" ht="14.1" customHeight="1" x14ac:dyDescent="0.2">
      <c r="A49" s="306">
        <v>63</v>
      </c>
      <c r="B49" s="307" t="s">
        <v>271</v>
      </c>
      <c r="C49" s="308"/>
      <c r="D49" s="113">
        <v>2.9465260094579846</v>
      </c>
      <c r="E49" s="115">
        <v>81</v>
      </c>
      <c r="F49" s="114">
        <v>66</v>
      </c>
      <c r="G49" s="114">
        <v>84</v>
      </c>
      <c r="H49" s="114">
        <v>43</v>
      </c>
      <c r="I49" s="140">
        <v>52</v>
      </c>
      <c r="J49" s="115">
        <v>29</v>
      </c>
      <c r="K49" s="116">
        <v>55.769230769230766</v>
      </c>
    </row>
    <row r="50" spans="1:11" ht="14.1" customHeight="1" x14ac:dyDescent="0.2">
      <c r="A50" s="306" t="s">
        <v>272</v>
      </c>
      <c r="B50" s="307" t="s">
        <v>273</v>
      </c>
      <c r="C50" s="308"/>
      <c r="D50" s="113">
        <v>0.21826118588577664</v>
      </c>
      <c r="E50" s="115">
        <v>6</v>
      </c>
      <c r="F50" s="114">
        <v>10</v>
      </c>
      <c r="G50" s="114">
        <v>11</v>
      </c>
      <c r="H50" s="114">
        <v>3</v>
      </c>
      <c r="I50" s="140">
        <v>9</v>
      </c>
      <c r="J50" s="115">
        <v>-3</v>
      </c>
      <c r="K50" s="116">
        <v>-33.333333333333336</v>
      </c>
    </row>
    <row r="51" spans="1:11" ht="14.1" customHeight="1" x14ac:dyDescent="0.2">
      <c r="A51" s="306" t="s">
        <v>274</v>
      </c>
      <c r="B51" s="307" t="s">
        <v>275</v>
      </c>
      <c r="C51" s="308"/>
      <c r="D51" s="113">
        <v>2.5827573663150236</v>
      </c>
      <c r="E51" s="115">
        <v>71</v>
      </c>
      <c r="F51" s="114">
        <v>52</v>
      </c>
      <c r="G51" s="114">
        <v>64</v>
      </c>
      <c r="H51" s="114">
        <v>38</v>
      </c>
      <c r="I51" s="140">
        <v>38</v>
      </c>
      <c r="J51" s="115">
        <v>33</v>
      </c>
      <c r="K51" s="116">
        <v>86.84210526315789</v>
      </c>
    </row>
    <row r="52" spans="1:11" ht="14.1" customHeight="1" x14ac:dyDescent="0.2">
      <c r="A52" s="306">
        <v>71</v>
      </c>
      <c r="B52" s="307" t="s">
        <v>276</v>
      </c>
      <c r="C52" s="308"/>
      <c r="D52" s="113">
        <v>7.129865405602037</v>
      </c>
      <c r="E52" s="115">
        <v>196</v>
      </c>
      <c r="F52" s="114">
        <v>148</v>
      </c>
      <c r="G52" s="114">
        <v>210</v>
      </c>
      <c r="H52" s="114">
        <v>151</v>
      </c>
      <c r="I52" s="140">
        <v>221</v>
      </c>
      <c r="J52" s="115">
        <v>-25</v>
      </c>
      <c r="K52" s="116">
        <v>-11.312217194570136</v>
      </c>
    </row>
    <row r="53" spans="1:11" ht="14.1" customHeight="1" x14ac:dyDescent="0.2">
      <c r="A53" s="306" t="s">
        <v>277</v>
      </c>
      <c r="B53" s="307" t="s">
        <v>278</v>
      </c>
      <c r="C53" s="308"/>
      <c r="D53" s="113">
        <v>2.1826118588577663</v>
      </c>
      <c r="E53" s="115">
        <v>60</v>
      </c>
      <c r="F53" s="114">
        <v>50</v>
      </c>
      <c r="G53" s="114">
        <v>52</v>
      </c>
      <c r="H53" s="114">
        <v>54</v>
      </c>
      <c r="I53" s="140">
        <v>67</v>
      </c>
      <c r="J53" s="115">
        <v>-7</v>
      </c>
      <c r="K53" s="116">
        <v>-10.447761194029852</v>
      </c>
    </row>
    <row r="54" spans="1:11" ht="14.1" customHeight="1" x14ac:dyDescent="0.2">
      <c r="A54" s="306" t="s">
        <v>279</v>
      </c>
      <c r="B54" s="307" t="s">
        <v>280</v>
      </c>
      <c r="C54" s="308"/>
      <c r="D54" s="113">
        <v>4.1105856675154602</v>
      </c>
      <c r="E54" s="115">
        <v>113</v>
      </c>
      <c r="F54" s="114">
        <v>83</v>
      </c>
      <c r="G54" s="114">
        <v>134</v>
      </c>
      <c r="H54" s="114">
        <v>77</v>
      </c>
      <c r="I54" s="140">
        <v>114</v>
      </c>
      <c r="J54" s="115">
        <v>-1</v>
      </c>
      <c r="K54" s="116">
        <v>-0.8771929824561403</v>
      </c>
    </row>
    <row r="55" spans="1:11" ht="14.1" customHeight="1" x14ac:dyDescent="0.2">
      <c r="A55" s="306">
        <v>72</v>
      </c>
      <c r="B55" s="307" t="s">
        <v>281</v>
      </c>
      <c r="C55" s="308"/>
      <c r="D55" s="113">
        <v>1.9279738086576936</v>
      </c>
      <c r="E55" s="115">
        <v>53</v>
      </c>
      <c r="F55" s="114">
        <v>46</v>
      </c>
      <c r="G55" s="114">
        <v>49</v>
      </c>
      <c r="H55" s="114">
        <v>27</v>
      </c>
      <c r="I55" s="140">
        <v>59</v>
      </c>
      <c r="J55" s="115">
        <v>-6</v>
      </c>
      <c r="K55" s="116">
        <v>-10.169491525423728</v>
      </c>
    </row>
    <row r="56" spans="1:11" ht="14.1" customHeight="1" x14ac:dyDescent="0.2">
      <c r="A56" s="306" t="s">
        <v>282</v>
      </c>
      <c r="B56" s="307" t="s">
        <v>283</v>
      </c>
      <c r="C56" s="308"/>
      <c r="D56" s="113">
        <v>1.0549290651145871</v>
      </c>
      <c r="E56" s="115">
        <v>29</v>
      </c>
      <c r="F56" s="114">
        <v>17</v>
      </c>
      <c r="G56" s="114">
        <v>26</v>
      </c>
      <c r="H56" s="114">
        <v>10</v>
      </c>
      <c r="I56" s="140">
        <v>26</v>
      </c>
      <c r="J56" s="115">
        <v>3</v>
      </c>
      <c r="K56" s="116">
        <v>11.538461538461538</v>
      </c>
    </row>
    <row r="57" spans="1:11" ht="14.1" customHeight="1" x14ac:dyDescent="0.2">
      <c r="A57" s="306" t="s">
        <v>284</v>
      </c>
      <c r="B57" s="307" t="s">
        <v>285</v>
      </c>
      <c r="C57" s="308"/>
      <c r="D57" s="113">
        <v>0.43652237177155329</v>
      </c>
      <c r="E57" s="115">
        <v>12</v>
      </c>
      <c r="F57" s="114">
        <v>13</v>
      </c>
      <c r="G57" s="114">
        <v>7</v>
      </c>
      <c r="H57" s="114">
        <v>9</v>
      </c>
      <c r="I57" s="140">
        <v>20</v>
      </c>
      <c r="J57" s="115">
        <v>-8</v>
      </c>
      <c r="K57" s="116">
        <v>-40</v>
      </c>
    </row>
    <row r="58" spans="1:11" ht="14.1" customHeight="1" x14ac:dyDescent="0.2">
      <c r="A58" s="306">
        <v>73</v>
      </c>
      <c r="B58" s="307" t="s">
        <v>286</v>
      </c>
      <c r="C58" s="308"/>
      <c r="D58" s="113">
        <v>1.6369588941433248</v>
      </c>
      <c r="E58" s="115">
        <v>45</v>
      </c>
      <c r="F58" s="114">
        <v>29</v>
      </c>
      <c r="G58" s="114">
        <v>71</v>
      </c>
      <c r="H58" s="114">
        <v>37</v>
      </c>
      <c r="I58" s="140">
        <v>47</v>
      </c>
      <c r="J58" s="115">
        <v>-2</v>
      </c>
      <c r="K58" s="116">
        <v>-4.2553191489361701</v>
      </c>
    </row>
    <row r="59" spans="1:11" ht="14.1" customHeight="1" x14ac:dyDescent="0.2">
      <c r="A59" s="306" t="s">
        <v>287</v>
      </c>
      <c r="B59" s="307" t="s">
        <v>288</v>
      </c>
      <c r="C59" s="308"/>
      <c r="D59" s="113">
        <v>1.4186977082575483</v>
      </c>
      <c r="E59" s="115">
        <v>39</v>
      </c>
      <c r="F59" s="114">
        <v>21</v>
      </c>
      <c r="G59" s="114">
        <v>54</v>
      </c>
      <c r="H59" s="114">
        <v>27</v>
      </c>
      <c r="I59" s="140">
        <v>34</v>
      </c>
      <c r="J59" s="115">
        <v>5</v>
      </c>
      <c r="K59" s="116">
        <v>14.705882352941176</v>
      </c>
    </row>
    <row r="60" spans="1:11" ht="14.1" customHeight="1" x14ac:dyDescent="0.2">
      <c r="A60" s="306">
        <v>81</v>
      </c>
      <c r="B60" s="307" t="s">
        <v>289</v>
      </c>
      <c r="C60" s="308"/>
      <c r="D60" s="113">
        <v>6.5478355765732994</v>
      </c>
      <c r="E60" s="115">
        <v>180</v>
      </c>
      <c r="F60" s="114">
        <v>224</v>
      </c>
      <c r="G60" s="114">
        <v>203</v>
      </c>
      <c r="H60" s="114">
        <v>156</v>
      </c>
      <c r="I60" s="140">
        <v>153</v>
      </c>
      <c r="J60" s="115">
        <v>27</v>
      </c>
      <c r="K60" s="116">
        <v>17.647058823529413</v>
      </c>
    </row>
    <row r="61" spans="1:11" ht="14.1" customHeight="1" x14ac:dyDescent="0.2">
      <c r="A61" s="306" t="s">
        <v>290</v>
      </c>
      <c r="B61" s="307" t="s">
        <v>291</v>
      </c>
      <c r="C61" s="308"/>
      <c r="D61" s="113">
        <v>1.7824663514005092</v>
      </c>
      <c r="E61" s="115">
        <v>49</v>
      </c>
      <c r="F61" s="114">
        <v>47</v>
      </c>
      <c r="G61" s="114">
        <v>72</v>
      </c>
      <c r="H61" s="114">
        <v>38</v>
      </c>
      <c r="I61" s="140">
        <v>52</v>
      </c>
      <c r="J61" s="115">
        <v>-3</v>
      </c>
      <c r="K61" s="116">
        <v>-5.7692307692307692</v>
      </c>
    </row>
    <row r="62" spans="1:11" ht="14.1" customHeight="1" x14ac:dyDescent="0.2">
      <c r="A62" s="306" t="s">
        <v>292</v>
      </c>
      <c r="B62" s="307" t="s">
        <v>293</v>
      </c>
      <c r="C62" s="308"/>
      <c r="D62" s="113">
        <v>2.8373954165150965</v>
      </c>
      <c r="E62" s="115">
        <v>78</v>
      </c>
      <c r="F62" s="114">
        <v>132</v>
      </c>
      <c r="G62" s="114">
        <v>76</v>
      </c>
      <c r="H62" s="114">
        <v>78</v>
      </c>
      <c r="I62" s="140">
        <v>66</v>
      </c>
      <c r="J62" s="115">
        <v>12</v>
      </c>
      <c r="K62" s="116">
        <v>18.181818181818183</v>
      </c>
    </row>
    <row r="63" spans="1:11" ht="14.1" customHeight="1" x14ac:dyDescent="0.2">
      <c r="A63" s="306"/>
      <c r="B63" s="307" t="s">
        <v>294</v>
      </c>
      <c r="C63" s="308"/>
      <c r="D63" s="113">
        <v>2.5100036376864314</v>
      </c>
      <c r="E63" s="115">
        <v>69</v>
      </c>
      <c r="F63" s="114">
        <v>99</v>
      </c>
      <c r="G63" s="114">
        <v>60</v>
      </c>
      <c r="H63" s="114">
        <v>71</v>
      </c>
      <c r="I63" s="140">
        <v>54</v>
      </c>
      <c r="J63" s="115">
        <v>15</v>
      </c>
      <c r="K63" s="116">
        <v>27.777777777777779</v>
      </c>
    </row>
    <row r="64" spans="1:11" ht="14.1" customHeight="1" x14ac:dyDescent="0.2">
      <c r="A64" s="306" t="s">
        <v>295</v>
      </c>
      <c r="B64" s="307" t="s">
        <v>296</v>
      </c>
      <c r="C64" s="308"/>
      <c r="D64" s="113">
        <v>0.65478355765732998</v>
      </c>
      <c r="E64" s="115">
        <v>18</v>
      </c>
      <c r="F64" s="114">
        <v>24</v>
      </c>
      <c r="G64" s="114">
        <v>30</v>
      </c>
      <c r="H64" s="114">
        <v>13</v>
      </c>
      <c r="I64" s="140">
        <v>18</v>
      </c>
      <c r="J64" s="115">
        <v>0</v>
      </c>
      <c r="K64" s="116">
        <v>0</v>
      </c>
    </row>
    <row r="65" spans="1:11" ht="14.1" customHeight="1" x14ac:dyDescent="0.2">
      <c r="A65" s="306" t="s">
        <v>297</v>
      </c>
      <c r="B65" s="307" t="s">
        <v>298</v>
      </c>
      <c r="C65" s="308"/>
      <c r="D65" s="113">
        <v>0.80029101491451438</v>
      </c>
      <c r="E65" s="115">
        <v>22</v>
      </c>
      <c r="F65" s="114">
        <v>12</v>
      </c>
      <c r="G65" s="114">
        <v>14</v>
      </c>
      <c r="H65" s="114">
        <v>9</v>
      </c>
      <c r="I65" s="140">
        <v>8</v>
      </c>
      <c r="J65" s="115">
        <v>14</v>
      </c>
      <c r="K65" s="116">
        <v>175</v>
      </c>
    </row>
    <row r="66" spans="1:11" ht="14.1" customHeight="1" x14ac:dyDescent="0.2">
      <c r="A66" s="306">
        <v>82</v>
      </c>
      <c r="B66" s="307" t="s">
        <v>299</v>
      </c>
      <c r="C66" s="308"/>
      <c r="D66" s="113">
        <v>2.9101491451436887</v>
      </c>
      <c r="E66" s="115">
        <v>80</v>
      </c>
      <c r="F66" s="114">
        <v>83</v>
      </c>
      <c r="G66" s="114">
        <v>101</v>
      </c>
      <c r="H66" s="114">
        <v>75</v>
      </c>
      <c r="I66" s="140">
        <v>84</v>
      </c>
      <c r="J66" s="115">
        <v>-4</v>
      </c>
      <c r="K66" s="116">
        <v>-4.7619047619047619</v>
      </c>
    </row>
    <row r="67" spans="1:11" ht="14.1" customHeight="1" x14ac:dyDescent="0.2">
      <c r="A67" s="306" t="s">
        <v>300</v>
      </c>
      <c r="B67" s="307" t="s">
        <v>301</v>
      </c>
      <c r="C67" s="308"/>
      <c r="D67" s="113">
        <v>1.9643506729719897</v>
      </c>
      <c r="E67" s="115">
        <v>54</v>
      </c>
      <c r="F67" s="114">
        <v>58</v>
      </c>
      <c r="G67" s="114">
        <v>59</v>
      </c>
      <c r="H67" s="114">
        <v>47</v>
      </c>
      <c r="I67" s="140">
        <v>64</v>
      </c>
      <c r="J67" s="115">
        <v>-10</v>
      </c>
      <c r="K67" s="116">
        <v>-15.625</v>
      </c>
    </row>
    <row r="68" spans="1:11" ht="14.1" customHeight="1" x14ac:dyDescent="0.2">
      <c r="A68" s="306" t="s">
        <v>302</v>
      </c>
      <c r="B68" s="307" t="s">
        <v>303</v>
      </c>
      <c r="C68" s="308"/>
      <c r="D68" s="113">
        <v>0.61840669334303378</v>
      </c>
      <c r="E68" s="115">
        <v>17</v>
      </c>
      <c r="F68" s="114">
        <v>13</v>
      </c>
      <c r="G68" s="114">
        <v>29</v>
      </c>
      <c r="H68" s="114">
        <v>17</v>
      </c>
      <c r="I68" s="140">
        <v>10</v>
      </c>
      <c r="J68" s="115">
        <v>7</v>
      </c>
      <c r="K68" s="116">
        <v>70</v>
      </c>
    </row>
    <row r="69" spans="1:11" ht="14.1" customHeight="1" x14ac:dyDescent="0.2">
      <c r="A69" s="306">
        <v>83</v>
      </c>
      <c r="B69" s="307" t="s">
        <v>304</v>
      </c>
      <c r="C69" s="308"/>
      <c r="D69" s="113">
        <v>3.2375409239723534</v>
      </c>
      <c r="E69" s="115">
        <v>89</v>
      </c>
      <c r="F69" s="114">
        <v>53</v>
      </c>
      <c r="G69" s="114">
        <v>136</v>
      </c>
      <c r="H69" s="114">
        <v>44</v>
      </c>
      <c r="I69" s="140">
        <v>73</v>
      </c>
      <c r="J69" s="115">
        <v>16</v>
      </c>
      <c r="K69" s="116">
        <v>21.917808219178081</v>
      </c>
    </row>
    <row r="70" spans="1:11" ht="14.1" customHeight="1" x14ac:dyDescent="0.2">
      <c r="A70" s="306" t="s">
        <v>305</v>
      </c>
      <c r="B70" s="307" t="s">
        <v>306</v>
      </c>
      <c r="C70" s="308"/>
      <c r="D70" s="113">
        <v>2.4736267733721351</v>
      </c>
      <c r="E70" s="115">
        <v>68</v>
      </c>
      <c r="F70" s="114">
        <v>42</v>
      </c>
      <c r="G70" s="114">
        <v>124</v>
      </c>
      <c r="H70" s="114">
        <v>33</v>
      </c>
      <c r="I70" s="140">
        <v>58</v>
      </c>
      <c r="J70" s="115">
        <v>10</v>
      </c>
      <c r="K70" s="116">
        <v>17.241379310344829</v>
      </c>
    </row>
    <row r="71" spans="1:11" ht="14.1" customHeight="1" x14ac:dyDescent="0.2">
      <c r="A71" s="306"/>
      <c r="B71" s="307" t="s">
        <v>307</v>
      </c>
      <c r="C71" s="308"/>
      <c r="D71" s="113">
        <v>1.3459439796289561</v>
      </c>
      <c r="E71" s="115">
        <v>37</v>
      </c>
      <c r="F71" s="114">
        <v>20</v>
      </c>
      <c r="G71" s="114">
        <v>62</v>
      </c>
      <c r="H71" s="114">
        <v>14</v>
      </c>
      <c r="I71" s="140">
        <v>27</v>
      </c>
      <c r="J71" s="115">
        <v>10</v>
      </c>
      <c r="K71" s="116">
        <v>37.037037037037038</v>
      </c>
    </row>
    <row r="72" spans="1:11" ht="14.1" customHeight="1" x14ac:dyDescent="0.2">
      <c r="A72" s="306">
        <v>84</v>
      </c>
      <c r="B72" s="307" t="s">
        <v>308</v>
      </c>
      <c r="C72" s="308"/>
      <c r="D72" s="113">
        <v>1.2004365223717715</v>
      </c>
      <c r="E72" s="115">
        <v>33</v>
      </c>
      <c r="F72" s="114">
        <v>26</v>
      </c>
      <c r="G72" s="114">
        <v>64</v>
      </c>
      <c r="H72" s="114">
        <v>18</v>
      </c>
      <c r="I72" s="140">
        <v>30</v>
      </c>
      <c r="J72" s="115">
        <v>3</v>
      </c>
      <c r="K72" s="116">
        <v>10</v>
      </c>
    </row>
    <row r="73" spans="1:11" ht="14.1" customHeight="1" x14ac:dyDescent="0.2">
      <c r="A73" s="306" t="s">
        <v>309</v>
      </c>
      <c r="B73" s="307" t="s">
        <v>310</v>
      </c>
      <c r="C73" s="308"/>
      <c r="D73" s="113">
        <v>0.18188432157148055</v>
      </c>
      <c r="E73" s="115">
        <v>5</v>
      </c>
      <c r="F73" s="114" t="s">
        <v>513</v>
      </c>
      <c r="G73" s="114">
        <v>14</v>
      </c>
      <c r="H73" s="114" t="s">
        <v>513</v>
      </c>
      <c r="I73" s="140">
        <v>4</v>
      </c>
      <c r="J73" s="115">
        <v>1</v>
      </c>
      <c r="K73" s="116">
        <v>25</v>
      </c>
    </row>
    <row r="74" spans="1:11" ht="14.1" customHeight="1" x14ac:dyDescent="0.2">
      <c r="A74" s="306" t="s">
        <v>311</v>
      </c>
      <c r="B74" s="307" t="s">
        <v>312</v>
      </c>
      <c r="C74" s="308"/>
      <c r="D74" s="113">
        <v>0.25463805020007274</v>
      </c>
      <c r="E74" s="115">
        <v>7</v>
      </c>
      <c r="F74" s="114">
        <v>4</v>
      </c>
      <c r="G74" s="114">
        <v>22</v>
      </c>
      <c r="H74" s="114">
        <v>3</v>
      </c>
      <c r="I74" s="140">
        <v>5</v>
      </c>
      <c r="J74" s="115">
        <v>2</v>
      </c>
      <c r="K74" s="116">
        <v>40</v>
      </c>
    </row>
    <row r="75" spans="1:11" ht="14.1" customHeight="1" x14ac:dyDescent="0.2">
      <c r="A75" s="306" t="s">
        <v>313</v>
      </c>
      <c r="B75" s="307" t="s">
        <v>314</v>
      </c>
      <c r="C75" s="308"/>
      <c r="D75" s="113">
        <v>0.47289923608584938</v>
      </c>
      <c r="E75" s="115">
        <v>13</v>
      </c>
      <c r="F75" s="114">
        <v>13</v>
      </c>
      <c r="G75" s="114">
        <v>13</v>
      </c>
      <c r="H75" s="114">
        <v>8</v>
      </c>
      <c r="I75" s="140">
        <v>10</v>
      </c>
      <c r="J75" s="115">
        <v>3</v>
      </c>
      <c r="K75" s="116">
        <v>30</v>
      </c>
    </row>
    <row r="76" spans="1:11" ht="14.1" customHeight="1" x14ac:dyDescent="0.2">
      <c r="A76" s="306">
        <v>91</v>
      </c>
      <c r="B76" s="307" t="s">
        <v>315</v>
      </c>
      <c r="C76" s="308"/>
      <c r="D76" s="113" t="s">
        <v>513</v>
      </c>
      <c r="E76" s="115" t="s">
        <v>513</v>
      </c>
      <c r="F76" s="114" t="s">
        <v>513</v>
      </c>
      <c r="G76" s="114">
        <v>3</v>
      </c>
      <c r="H76" s="114" t="s">
        <v>513</v>
      </c>
      <c r="I76" s="140" t="s">
        <v>513</v>
      </c>
      <c r="J76" s="115" t="s">
        <v>513</v>
      </c>
      <c r="K76" s="116" t="s">
        <v>513</v>
      </c>
    </row>
    <row r="77" spans="1:11" ht="14.1" customHeight="1" x14ac:dyDescent="0.2">
      <c r="A77" s="306">
        <v>92</v>
      </c>
      <c r="B77" s="307" t="s">
        <v>316</v>
      </c>
      <c r="C77" s="308"/>
      <c r="D77" s="113">
        <v>0.61840669334303378</v>
      </c>
      <c r="E77" s="115">
        <v>17</v>
      </c>
      <c r="F77" s="114">
        <v>8</v>
      </c>
      <c r="G77" s="114">
        <v>13</v>
      </c>
      <c r="H77" s="114">
        <v>9</v>
      </c>
      <c r="I77" s="140">
        <v>13</v>
      </c>
      <c r="J77" s="115">
        <v>4</v>
      </c>
      <c r="K77" s="116">
        <v>30.76923076923077</v>
      </c>
    </row>
    <row r="78" spans="1:11" ht="14.1" customHeight="1" x14ac:dyDescent="0.2">
      <c r="A78" s="306">
        <v>93</v>
      </c>
      <c r="B78" s="307" t="s">
        <v>317</v>
      </c>
      <c r="C78" s="308"/>
      <c r="D78" s="113" t="s">
        <v>513</v>
      </c>
      <c r="E78" s="115" t="s">
        <v>513</v>
      </c>
      <c r="F78" s="114" t="s">
        <v>513</v>
      </c>
      <c r="G78" s="114">
        <v>0</v>
      </c>
      <c r="H78" s="114" t="s">
        <v>513</v>
      </c>
      <c r="I78" s="140" t="s">
        <v>513</v>
      </c>
      <c r="J78" s="115" t="s">
        <v>513</v>
      </c>
      <c r="K78" s="116" t="s">
        <v>513</v>
      </c>
    </row>
    <row r="79" spans="1:11" ht="14.1" customHeight="1" x14ac:dyDescent="0.2">
      <c r="A79" s="306">
        <v>94</v>
      </c>
      <c r="B79" s="307" t="s">
        <v>318</v>
      </c>
      <c r="C79" s="308"/>
      <c r="D79" s="113">
        <v>0.10913059294288832</v>
      </c>
      <c r="E79" s="115">
        <v>3</v>
      </c>
      <c r="F79" s="114">
        <v>5</v>
      </c>
      <c r="G79" s="114">
        <v>7</v>
      </c>
      <c r="H79" s="114">
        <v>0</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0.40014550745725719</v>
      </c>
      <c r="E81" s="143">
        <v>11</v>
      </c>
      <c r="F81" s="144">
        <v>4</v>
      </c>
      <c r="G81" s="144">
        <v>25</v>
      </c>
      <c r="H81" s="144">
        <v>4</v>
      </c>
      <c r="I81" s="145">
        <v>3</v>
      </c>
      <c r="J81" s="143">
        <v>8</v>
      </c>
      <c r="K81" s="146" t="s">
        <v>514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23945</v>
      </c>
      <c r="C10" s="114">
        <v>11852</v>
      </c>
      <c r="D10" s="114">
        <v>12093</v>
      </c>
      <c r="E10" s="114">
        <v>17628</v>
      </c>
      <c r="F10" s="114">
        <v>5976</v>
      </c>
      <c r="G10" s="114">
        <v>3639</v>
      </c>
      <c r="H10" s="114">
        <v>6043</v>
      </c>
      <c r="I10" s="115">
        <v>5344</v>
      </c>
      <c r="J10" s="114">
        <v>3586</v>
      </c>
      <c r="K10" s="114">
        <v>1758</v>
      </c>
      <c r="L10" s="423">
        <v>2166</v>
      </c>
      <c r="M10" s="424">
        <v>2029</v>
      </c>
    </row>
    <row r="11" spans="1:13" ht="11.1" customHeight="1" x14ac:dyDescent="0.2">
      <c r="A11" s="422" t="s">
        <v>387</v>
      </c>
      <c r="B11" s="115">
        <v>24547</v>
      </c>
      <c r="C11" s="114">
        <v>12214</v>
      </c>
      <c r="D11" s="114">
        <v>12333</v>
      </c>
      <c r="E11" s="114">
        <v>18246</v>
      </c>
      <c r="F11" s="114">
        <v>5961</v>
      </c>
      <c r="G11" s="114">
        <v>3682</v>
      </c>
      <c r="H11" s="114">
        <v>6286</v>
      </c>
      <c r="I11" s="115">
        <v>5355</v>
      </c>
      <c r="J11" s="114">
        <v>3563</v>
      </c>
      <c r="K11" s="114">
        <v>1792</v>
      </c>
      <c r="L11" s="423">
        <v>2588</v>
      </c>
      <c r="M11" s="424">
        <v>2058</v>
      </c>
    </row>
    <row r="12" spans="1:13" ht="11.1" customHeight="1" x14ac:dyDescent="0.2">
      <c r="A12" s="422" t="s">
        <v>388</v>
      </c>
      <c r="B12" s="115">
        <v>25258</v>
      </c>
      <c r="C12" s="114">
        <v>12525</v>
      </c>
      <c r="D12" s="114">
        <v>12733</v>
      </c>
      <c r="E12" s="114">
        <v>18936</v>
      </c>
      <c r="F12" s="114">
        <v>6009</v>
      </c>
      <c r="G12" s="114">
        <v>4027</v>
      </c>
      <c r="H12" s="114">
        <v>6455</v>
      </c>
      <c r="I12" s="115">
        <v>5273</v>
      </c>
      <c r="J12" s="114">
        <v>3375</v>
      </c>
      <c r="K12" s="114">
        <v>1898</v>
      </c>
      <c r="L12" s="423">
        <v>3485</v>
      </c>
      <c r="M12" s="424">
        <v>2834</v>
      </c>
    </row>
    <row r="13" spans="1:13" s="110" customFormat="1" ht="11.1" customHeight="1" x14ac:dyDescent="0.2">
      <c r="A13" s="422" t="s">
        <v>389</v>
      </c>
      <c r="B13" s="115">
        <v>25009</v>
      </c>
      <c r="C13" s="114">
        <v>12352</v>
      </c>
      <c r="D13" s="114">
        <v>12657</v>
      </c>
      <c r="E13" s="114">
        <v>18634</v>
      </c>
      <c r="F13" s="114">
        <v>6057</v>
      </c>
      <c r="G13" s="114">
        <v>3829</v>
      </c>
      <c r="H13" s="114">
        <v>6506</v>
      </c>
      <c r="I13" s="115">
        <v>5502</v>
      </c>
      <c r="J13" s="114">
        <v>3590</v>
      </c>
      <c r="K13" s="114">
        <v>1912</v>
      </c>
      <c r="L13" s="423">
        <v>2041</v>
      </c>
      <c r="M13" s="424">
        <v>2379</v>
      </c>
    </row>
    <row r="14" spans="1:13" ht="15" customHeight="1" x14ac:dyDescent="0.2">
      <c r="A14" s="422" t="s">
        <v>390</v>
      </c>
      <c r="B14" s="115">
        <v>25030</v>
      </c>
      <c r="C14" s="114">
        <v>12388</v>
      </c>
      <c r="D14" s="114">
        <v>12642</v>
      </c>
      <c r="E14" s="114">
        <v>18207</v>
      </c>
      <c r="F14" s="114">
        <v>6537</v>
      </c>
      <c r="G14" s="114">
        <v>3831</v>
      </c>
      <c r="H14" s="114">
        <v>6574</v>
      </c>
      <c r="I14" s="115">
        <v>5359</v>
      </c>
      <c r="J14" s="114">
        <v>3465</v>
      </c>
      <c r="K14" s="114">
        <v>1894</v>
      </c>
      <c r="L14" s="423">
        <v>2523</v>
      </c>
      <c r="M14" s="424">
        <v>2563</v>
      </c>
    </row>
    <row r="15" spans="1:13" ht="11.1" customHeight="1" x14ac:dyDescent="0.2">
      <c r="A15" s="422" t="s">
        <v>387</v>
      </c>
      <c r="B15" s="115">
        <v>25228</v>
      </c>
      <c r="C15" s="114">
        <v>12461</v>
      </c>
      <c r="D15" s="114">
        <v>12767</v>
      </c>
      <c r="E15" s="114">
        <v>18236</v>
      </c>
      <c r="F15" s="114">
        <v>6715</v>
      </c>
      <c r="G15" s="114">
        <v>3788</v>
      </c>
      <c r="H15" s="114">
        <v>6731</v>
      </c>
      <c r="I15" s="115">
        <v>5426</v>
      </c>
      <c r="J15" s="114">
        <v>3459</v>
      </c>
      <c r="K15" s="114">
        <v>1967</v>
      </c>
      <c r="L15" s="423">
        <v>2272</v>
      </c>
      <c r="M15" s="424">
        <v>2151</v>
      </c>
    </row>
    <row r="16" spans="1:13" ht="11.1" customHeight="1" x14ac:dyDescent="0.2">
      <c r="A16" s="422" t="s">
        <v>388</v>
      </c>
      <c r="B16" s="115">
        <v>25402</v>
      </c>
      <c r="C16" s="114">
        <v>12466</v>
      </c>
      <c r="D16" s="114">
        <v>12936</v>
      </c>
      <c r="E16" s="114">
        <v>18648</v>
      </c>
      <c r="F16" s="114">
        <v>6723</v>
      </c>
      <c r="G16" s="114">
        <v>3950</v>
      </c>
      <c r="H16" s="114">
        <v>6830</v>
      </c>
      <c r="I16" s="115">
        <v>5292</v>
      </c>
      <c r="J16" s="114">
        <v>3232</v>
      </c>
      <c r="K16" s="114">
        <v>2060</v>
      </c>
      <c r="L16" s="423">
        <v>3092</v>
      </c>
      <c r="M16" s="424">
        <v>2979</v>
      </c>
    </row>
    <row r="17" spans="1:13" s="110" customFormat="1" ht="11.1" customHeight="1" x14ac:dyDescent="0.2">
      <c r="A17" s="422" t="s">
        <v>389</v>
      </c>
      <c r="B17" s="115">
        <v>24912</v>
      </c>
      <c r="C17" s="114">
        <v>12094</v>
      </c>
      <c r="D17" s="114">
        <v>12818</v>
      </c>
      <c r="E17" s="114">
        <v>18238</v>
      </c>
      <c r="F17" s="114">
        <v>6655</v>
      </c>
      <c r="G17" s="114">
        <v>3754</v>
      </c>
      <c r="H17" s="114">
        <v>6806</v>
      </c>
      <c r="I17" s="115">
        <v>5476</v>
      </c>
      <c r="J17" s="114">
        <v>3449</v>
      </c>
      <c r="K17" s="114">
        <v>2027</v>
      </c>
      <c r="L17" s="423">
        <v>1808</v>
      </c>
      <c r="M17" s="424">
        <v>2332</v>
      </c>
    </row>
    <row r="18" spans="1:13" ht="15" customHeight="1" x14ac:dyDescent="0.2">
      <c r="A18" s="422" t="s">
        <v>391</v>
      </c>
      <c r="B18" s="115">
        <v>25023</v>
      </c>
      <c r="C18" s="114">
        <v>12146</v>
      </c>
      <c r="D18" s="114">
        <v>12877</v>
      </c>
      <c r="E18" s="114">
        <v>18162</v>
      </c>
      <c r="F18" s="114">
        <v>6832</v>
      </c>
      <c r="G18" s="114">
        <v>3742</v>
      </c>
      <c r="H18" s="114">
        <v>6881</v>
      </c>
      <c r="I18" s="115">
        <v>5444</v>
      </c>
      <c r="J18" s="114">
        <v>3461</v>
      </c>
      <c r="K18" s="114">
        <v>1983</v>
      </c>
      <c r="L18" s="423">
        <v>2287</v>
      </c>
      <c r="M18" s="424">
        <v>2203</v>
      </c>
    </row>
    <row r="19" spans="1:13" ht="11.1" customHeight="1" x14ac:dyDescent="0.2">
      <c r="A19" s="422" t="s">
        <v>387</v>
      </c>
      <c r="B19" s="115">
        <v>25167</v>
      </c>
      <c r="C19" s="114">
        <v>12262</v>
      </c>
      <c r="D19" s="114">
        <v>12905</v>
      </c>
      <c r="E19" s="114">
        <v>18249</v>
      </c>
      <c r="F19" s="114">
        <v>6887</v>
      </c>
      <c r="G19" s="114">
        <v>3699</v>
      </c>
      <c r="H19" s="114">
        <v>7025</v>
      </c>
      <c r="I19" s="115">
        <v>5468</v>
      </c>
      <c r="J19" s="114">
        <v>3445</v>
      </c>
      <c r="K19" s="114">
        <v>2023</v>
      </c>
      <c r="L19" s="423">
        <v>2026</v>
      </c>
      <c r="M19" s="424">
        <v>1925</v>
      </c>
    </row>
    <row r="20" spans="1:13" ht="11.1" customHeight="1" x14ac:dyDescent="0.2">
      <c r="A20" s="422" t="s">
        <v>388</v>
      </c>
      <c r="B20" s="115">
        <v>25326</v>
      </c>
      <c r="C20" s="114">
        <v>12375</v>
      </c>
      <c r="D20" s="114">
        <v>12951</v>
      </c>
      <c r="E20" s="114">
        <v>18488</v>
      </c>
      <c r="F20" s="114">
        <v>6826</v>
      </c>
      <c r="G20" s="114">
        <v>3866</v>
      </c>
      <c r="H20" s="114">
        <v>7147</v>
      </c>
      <c r="I20" s="115">
        <v>5516</v>
      </c>
      <c r="J20" s="114">
        <v>3469</v>
      </c>
      <c r="K20" s="114">
        <v>2047</v>
      </c>
      <c r="L20" s="423">
        <v>2888</v>
      </c>
      <c r="M20" s="424">
        <v>2821</v>
      </c>
    </row>
    <row r="21" spans="1:13" s="110" customFormat="1" ht="11.1" customHeight="1" x14ac:dyDescent="0.2">
      <c r="A21" s="422" t="s">
        <v>389</v>
      </c>
      <c r="B21" s="115">
        <v>24955</v>
      </c>
      <c r="C21" s="114">
        <v>12005</v>
      </c>
      <c r="D21" s="114">
        <v>12950</v>
      </c>
      <c r="E21" s="114">
        <v>18134</v>
      </c>
      <c r="F21" s="114">
        <v>6813</v>
      </c>
      <c r="G21" s="114">
        <v>3721</v>
      </c>
      <c r="H21" s="114">
        <v>7114</v>
      </c>
      <c r="I21" s="115">
        <v>5520</v>
      </c>
      <c r="J21" s="114">
        <v>3502</v>
      </c>
      <c r="K21" s="114">
        <v>2018</v>
      </c>
      <c r="L21" s="423">
        <v>1759</v>
      </c>
      <c r="M21" s="424">
        <v>2194</v>
      </c>
    </row>
    <row r="22" spans="1:13" ht="15" customHeight="1" x14ac:dyDescent="0.2">
      <c r="A22" s="422" t="s">
        <v>392</v>
      </c>
      <c r="B22" s="115">
        <v>24828</v>
      </c>
      <c r="C22" s="114">
        <v>11905</v>
      </c>
      <c r="D22" s="114">
        <v>12923</v>
      </c>
      <c r="E22" s="114">
        <v>18038</v>
      </c>
      <c r="F22" s="114">
        <v>6750</v>
      </c>
      <c r="G22" s="114">
        <v>3621</v>
      </c>
      <c r="H22" s="114">
        <v>7187</v>
      </c>
      <c r="I22" s="115">
        <v>5439</v>
      </c>
      <c r="J22" s="114">
        <v>3456</v>
      </c>
      <c r="K22" s="114">
        <v>1983</v>
      </c>
      <c r="L22" s="423">
        <v>2078</v>
      </c>
      <c r="M22" s="424">
        <v>2204</v>
      </c>
    </row>
    <row r="23" spans="1:13" ht="11.1" customHeight="1" x14ac:dyDescent="0.2">
      <c r="A23" s="422" t="s">
        <v>387</v>
      </c>
      <c r="B23" s="115">
        <v>24880</v>
      </c>
      <c r="C23" s="114">
        <v>11990</v>
      </c>
      <c r="D23" s="114">
        <v>12890</v>
      </c>
      <c r="E23" s="114">
        <v>18031</v>
      </c>
      <c r="F23" s="114">
        <v>6799</v>
      </c>
      <c r="G23" s="114">
        <v>3551</v>
      </c>
      <c r="H23" s="114">
        <v>7326</v>
      </c>
      <c r="I23" s="115">
        <v>5453</v>
      </c>
      <c r="J23" s="114">
        <v>3478</v>
      </c>
      <c r="K23" s="114">
        <v>1975</v>
      </c>
      <c r="L23" s="423">
        <v>1850</v>
      </c>
      <c r="M23" s="424">
        <v>1800</v>
      </c>
    </row>
    <row r="24" spans="1:13" ht="11.1" customHeight="1" x14ac:dyDescent="0.2">
      <c r="A24" s="422" t="s">
        <v>388</v>
      </c>
      <c r="B24" s="115">
        <v>25216</v>
      </c>
      <c r="C24" s="114">
        <v>12174</v>
      </c>
      <c r="D24" s="114">
        <v>13042</v>
      </c>
      <c r="E24" s="114">
        <v>18043</v>
      </c>
      <c r="F24" s="114">
        <v>6848</v>
      </c>
      <c r="G24" s="114">
        <v>3702</v>
      </c>
      <c r="H24" s="114">
        <v>7420</v>
      </c>
      <c r="I24" s="115">
        <v>5475</v>
      </c>
      <c r="J24" s="114">
        <v>3445</v>
      </c>
      <c r="K24" s="114">
        <v>2030</v>
      </c>
      <c r="L24" s="423">
        <v>2718</v>
      </c>
      <c r="M24" s="424">
        <v>2526</v>
      </c>
    </row>
    <row r="25" spans="1:13" s="110" customFormat="1" ht="11.1" customHeight="1" x14ac:dyDescent="0.2">
      <c r="A25" s="422" t="s">
        <v>389</v>
      </c>
      <c r="B25" s="115">
        <v>24580</v>
      </c>
      <c r="C25" s="114">
        <v>11777</v>
      </c>
      <c r="D25" s="114">
        <v>12803</v>
      </c>
      <c r="E25" s="114">
        <v>17366</v>
      </c>
      <c r="F25" s="114">
        <v>6885</v>
      </c>
      <c r="G25" s="114">
        <v>3417</v>
      </c>
      <c r="H25" s="114">
        <v>7392</v>
      </c>
      <c r="I25" s="115">
        <v>5521</v>
      </c>
      <c r="J25" s="114">
        <v>3558</v>
      </c>
      <c r="K25" s="114">
        <v>1963</v>
      </c>
      <c r="L25" s="423">
        <v>1616</v>
      </c>
      <c r="M25" s="424">
        <v>2249</v>
      </c>
    </row>
    <row r="26" spans="1:13" ht="15" customHeight="1" x14ac:dyDescent="0.2">
      <c r="A26" s="422" t="s">
        <v>393</v>
      </c>
      <c r="B26" s="115">
        <v>24579</v>
      </c>
      <c r="C26" s="114">
        <v>11762</v>
      </c>
      <c r="D26" s="114">
        <v>12817</v>
      </c>
      <c r="E26" s="114">
        <v>17438</v>
      </c>
      <c r="F26" s="114">
        <v>6813</v>
      </c>
      <c r="G26" s="114">
        <v>3389</v>
      </c>
      <c r="H26" s="114">
        <v>7444</v>
      </c>
      <c r="I26" s="115">
        <v>5442</v>
      </c>
      <c r="J26" s="114">
        <v>3487</v>
      </c>
      <c r="K26" s="114">
        <v>1955</v>
      </c>
      <c r="L26" s="423">
        <v>2147</v>
      </c>
      <c r="M26" s="424">
        <v>2155</v>
      </c>
    </row>
    <row r="27" spans="1:13" ht="11.1" customHeight="1" x14ac:dyDescent="0.2">
      <c r="A27" s="422" t="s">
        <v>387</v>
      </c>
      <c r="B27" s="115">
        <v>24683</v>
      </c>
      <c r="C27" s="114">
        <v>11856</v>
      </c>
      <c r="D27" s="114">
        <v>12827</v>
      </c>
      <c r="E27" s="114">
        <v>17542</v>
      </c>
      <c r="F27" s="114">
        <v>6802</v>
      </c>
      <c r="G27" s="114">
        <v>3338</v>
      </c>
      <c r="H27" s="114">
        <v>7602</v>
      </c>
      <c r="I27" s="115">
        <v>5540</v>
      </c>
      <c r="J27" s="114">
        <v>3541</v>
      </c>
      <c r="K27" s="114">
        <v>1999</v>
      </c>
      <c r="L27" s="423">
        <v>2189</v>
      </c>
      <c r="M27" s="424">
        <v>2118</v>
      </c>
    </row>
    <row r="28" spans="1:13" ht="11.1" customHeight="1" x14ac:dyDescent="0.2">
      <c r="A28" s="422" t="s">
        <v>388</v>
      </c>
      <c r="B28" s="115">
        <v>25245</v>
      </c>
      <c r="C28" s="114">
        <v>12129</v>
      </c>
      <c r="D28" s="114">
        <v>13116</v>
      </c>
      <c r="E28" s="114">
        <v>18259</v>
      </c>
      <c r="F28" s="114">
        <v>6958</v>
      </c>
      <c r="G28" s="114">
        <v>3601</v>
      </c>
      <c r="H28" s="114">
        <v>7732</v>
      </c>
      <c r="I28" s="115">
        <v>5493</v>
      </c>
      <c r="J28" s="114">
        <v>3441</v>
      </c>
      <c r="K28" s="114">
        <v>2052</v>
      </c>
      <c r="L28" s="423">
        <v>2802</v>
      </c>
      <c r="M28" s="424">
        <v>2377</v>
      </c>
    </row>
    <row r="29" spans="1:13" s="110" customFormat="1" ht="11.1" customHeight="1" x14ac:dyDescent="0.2">
      <c r="A29" s="422" t="s">
        <v>389</v>
      </c>
      <c r="B29" s="115">
        <v>24901</v>
      </c>
      <c r="C29" s="114">
        <v>11866</v>
      </c>
      <c r="D29" s="114">
        <v>13035</v>
      </c>
      <c r="E29" s="114">
        <v>17861</v>
      </c>
      <c r="F29" s="114">
        <v>7031</v>
      </c>
      <c r="G29" s="114">
        <v>3462</v>
      </c>
      <c r="H29" s="114">
        <v>7763</v>
      </c>
      <c r="I29" s="115">
        <v>5578</v>
      </c>
      <c r="J29" s="114">
        <v>3522</v>
      </c>
      <c r="K29" s="114">
        <v>2056</v>
      </c>
      <c r="L29" s="423">
        <v>1615</v>
      </c>
      <c r="M29" s="424">
        <v>2006</v>
      </c>
    </row>
    <row r="30" spans="1:13" ht="15" customHeight="1" x14ac:dyDescent="0.2">
      <c r="A30" s="422" t="s">
        <v>394</v>
      </c>
      <c r="B30" s="115">
        <v>25392</v>
      </c>
      <c r="C30" s="114">
        <v>12151</v>
      </c>
      <c r="D30" s="114">
        <v>13241</v>
      </c>
      <c r="E30" s="114">
        <v>18281</v>
      </c>
      <c r="F30" s="114">
        <v>7103</v>
      </c>
      <c r="G30" s="114">
        <v>3450</v>
      </c>
      <c r="H30" s="114">
        <v>7917</v>
      </c>
      <c r="I30" s="115">
        <v>5429</v>
      </c>
      <c r="J30" s="114">
        <v>3373</v>
      </c>
      <c r="K30" s="114">
        <v>2056</v>
      </c>
      <c r="L30" s="423">
        <v>2472</v>
      </c>
      <c r="M30" s="424">
        <v>2007</v>
      </c>
    </row>
    <row r="31" spans="1:13" ht="11.1" customHeight="1" x14ac:dyDescent="0.2">
      <c r="A31" s="422" t="s">
        <v>387</v>
      </c>
      <c r="B31" s="115">
        <v>25703</v>
      </c>
      <c r="C31" s="114">
        <v>12348</v>
      </c>
      <c r="D31" s="114">
        <v>13355</v>
      </c>
      <c r="E31" s="114">
        <v>18517</v>
      </c>
      <c r="F31" s="114">
        <v>7180</v>
      </c>
      <c r="G31" s="114">
        <v>3392</v>
      </c>
      <c r="H31" s="114">
        <v>8067</v>
      </c>
      <c r="I31" s="115">
        <v>5432</v>
      </c>
      <c r="J31" s="114">
        <v>3371</v>
      </c>
      <c r="K31" s="114">
        <v>2061</v>
      </c>
      <c r="L31" s="423">
        <v>2194</v>
      </c>
      <c r="M31" s="424">
        <v>1889</v>
      </c>
    </row>
    <row r="32" spans="1:13" ht="11.1" customHeight="1" x14ac:dyDescent="0.2">
      <c r="A32" s="422" t="s">
        <v>388</v>
      </c>
      <c r="B32" s="115">
        <v>26235</v>
      </c>
      <c r="C32" s="114">
        <v>12593</v>
      </c>
      <c r="D32" s="114">
        <v>13642</v>
      </c>
      <c r="E32" s="114">
        <v>18915</v>
      </c>
      <c r="F32" s="114">
        <v>7316</v>
      </c>
      <c r="G32" s="114">
        <v>3685</v>
      </c>
      <c r="H32" s="114">
        <v>8186</v>
      </c>
      <c r="I32" s="115">
        <v>5401</v>
      </c>
      <c r="J32" s="114">
        <v>3254</v>
      </c>
      <c r="K32" s="114">
        <v>2147</v>
      </c>
      <c r="L32" s="423">
        <v>3019</v>
      </c>
      <c r="M32" s="424">
        <v>2497</v>
      </c>
    </row>
    <row r="33" spans="1:13" s="110" customFormat="1" ht="11.1" customHeight="1" x14ac:dyDescent="0.2">
      <c r="A33" s="422" t="s">
        <v>389</v>
      </c>
      <c r="B33" s="115">
        <v>26172</v>
      </c>
      <c r="C33" s="114">
        <v>12468</v>
      </c>
      <c r="D33" s="114">
        <v>13704</v>
      </c>
      <c r="E33" s="114">
        <v>18722</v>
      </c>
      <c r="F33" s="114">
        <v>7448</v>
      </c>
      <c r="G33" s="114">
        <v>3624</v>
      </c>
      <c r="H33" s="114">
        <v>8229</v>
      </c>
      <c r="I33" s="115">
        <v>5481</v>
      </c>
      <c r="J33" s="114">
        <v>3317</v>
      </c>
      <c r="K33" s="114">
        <v>2164</v>
      </c>
      <c r="L33" s="423">
        <v>1952</v>
      </c>
      <c r="M33" s="424">
        <v>2032</v>
      </c>
    </row>
    <row r="34" spans="1:13" ht="15" customHeight="1" x14ac:dyDescent="0.2">
      <c r="A34" s="422" t="s">
        <v>395</v>
      </c>
      <c r="B34" s="115">
        <v>26241</v>
      </c>
      <c r="C34" s="114">
        <v>12508</v>
      </c>
      <c r="D34" s="114">
        <v>13733</v>
      </c>
      <c r="E34" s="114">
        <v>18753</v>
      </c>
      <c r="F34" s="114">
        <v>7487</v>
      </c>
      <c r="G34" s="114">
        <v>3498</v>
      </c>
      <c r="H34" s="114">
        <v>8317</v>
      </c>
      <c r="I34" s="115">
        <v>5422</v>
      </c>
      <c r="J34" s="114">
        <v>3256</v>
      </c>
      <c r="K34" s="114">
        <v>2166</v>
      </c>
      <c r="L34" s="423">
        <v>2198</v>
      </c>
      <c r="M34" s="424">
        <v>2104</v>
      </c>
    </row>
    <row r="35" spans="1:13" ht="11.1" customHeight="1" x14ac:dyDescent="0.2">
      <c r="A35" s="422" t="s">
        <v>387</v>
      </c>
      <c r="B35" s="115">
        <v>26400</v>
      </c>
      <c r="C35" s="114">
        <v>12584</v>
      </c>
      <c r="D35" s="114">
        <v>13816</v>
      </c>
      <c r="E35" s="114">
        <v>18809</v>
      </c>
      <c r="F35" s="114">
        <v>7591</v>
      </c>
      <c r="G35" s="114">
        <v>3415</v>
      </c>
      <c r="H35" s="114">
        <v>8423</v>
      </c>
      <c r="I35" s="115">
        <v>5540</v>
      </c>
      <c r="J35" s="114">
        <v>3315</v>
      </c>
      <c r="K35" s="114">
        <v>2225</v>
      </c>
      <c r="L35" s="423">
        <v>1993</v>
      </c>
      <c r="M35" s="424">
        <v>1901</v>
      </c>
    </row>
    <row r="36" spans="1:13" ht="11.1" customHeight="1" x14ac:dyDescent="0.2">
      <c r="A36" s="422" t="s">
        <v>388</v>
      </c>
      <c r="B36" s="115">
        <v>26878</v>
      </c>
      <c r="C36" s="114">
        <v>12848</v>
      </c>
      <c r="D36" s="114">
        <v>14030</v>
      </c>
      <c r="E36" s="114">
        <v>19107</v>
      </c>
      <c r="F36" s="114">
        <v>7771</v>
      </c>
      <c r="G36" s="114">
        <v>3661</v>
      </c>
      <c r="H36" s="114">
        <v>8519</v>
      </c>
      <c r="I36" s="115">
        <v>5585</v>
      </c>
      <c r="J36" s="114">
        <v>3277</v>
      </c>
      <c r="K36" s="114">
        <v>2308</v>
      </c>
      <c r="L36" s="423">
        <v>2920</v>
      </c>
      <c r="M36" s="424">
        <v>2624</v>
      </c>
    </row>
    <row r="37" spans="1:13" s="110" customFormat="1" ht="11.1" customHeight="1" x14ac:dyDescent="0.2">
      <c r="A37" s="422" t="s">
        <v>389</v>
      </c>
      <c r="B37" s="115">
        <v>26789</v>
      </c>
      <c r="C37" s="114">
        <v>12728</v>
      </c>
      <c r="D37" s="114">
        <v>14061</v>
      </c>
      <c r="E37" s="114">
        <v>18919</v>
      </c>
      <c r="F37" s="114">
        <v>7870</v>
      </c>
      <c r="G37" s="114">
        <v>3573</v>
      </c>
      <c r="H37" s="114">
        <v>8645</v>
      </c>
      <c r="I37" s="115">
        <v>5654</v>
      </c>
      <c r="J37" s="114">
        <v>3351</v>
      </c>
      <c r="K37" s="114">
        <v>2303</v>
      </c>
      <c r="L37" s="423">
        <v>2018</v>
      </c>
      <c r="M37" s="424">
        <v>2108</v>
      </c>
    </row>
    <row r="38" spans="1:13" ht="15" customHeight="1" x14ac:dyDescent="0.2">
      <c r="A38" s="425" t="s">
        <v>396</v>
      </c>
      <c r="B38" s="115">
        <v>26908</v>
      </c>
      <c r="C38" s="114">
        <v>12799</v>
      </c>
      <c r="D38" s="114">
        <v>14109</v>
      </c>
      <c r="E38" s="114">
        <v>18965</v>
      </c>
      <c r="F38" s="114">
        <v>7943</v>
      </c>
      <c r="G38" s="114">
        <v>3517</v>
      </c>
      <c r="H38" s="114">
        <v>8748</v>
      </c>
      <c r="I38" s="115">
        <v>5537</v>
      </c>
      <c r="J38" s="114">
        <v>3296</v>
      </c>
      <c r="K38" s="114">
        <v>2241</v>
      </c>
      <c r="L38" s="423">
        <v>2158</v>
      </c>
      <c r="M38" s="424">
        <v>2160</v>
      </c>
    </row>
    <row r="39" spans="1:13" ht="11.1" customHeight="1" x14ac:dyDescent="0.2">
      <c r="A39" s="422" t="s">
        <v>387</v>
      </c>
      <c r="B39" s="115">
        <v>27107</v>
      </c>
      <c r="C39" s="114">
        <v>12973</v>
      </c>
      <c r="D39" s="114">
        <v>14134</v>
      </c>
      <c r="E39" s="114">
        <v>19099</v>
      </c>
      <c r="F39" s="114">
        <v>8008</v>
      </c>
      <c r="G39" s="114">
        <v>3463</v>
      </c>
      <c r="H39" s="114">
        <v>8919</v>
      </c>
      <c r="I39" s="115">
        <v>5652</v>
      </c>
      <c r="J39" s="114">
        <v>3372</v>
      </c>
      <c r="K39" s="114">
        <v>2280</v>
      </c>
      <c r="L39" s="423">
        <v>2060</v>
      </c>
      <c r="M39" s="424">
        <v>1908</v>
      </c>
    </row>
    <row r="40" spans="1:13" ht="11.1" customHeight="1" x14ac:dyDescent="0.2">
      <c r="A40" s="425" t="s">
        <v>388</v>
      </c>
      <c r="B40" s="115">
        <v>27732</v>
      </c>
      <c r="C40" s="114">
        <v>13317</v>
      </c>
      <c r="D40" s="114">
        <v>14415</v>
      </c>
      <c r="E40" s="114">
        <v>19603</v>
      </c>
      <c r="F40" s="114">
        <v>8129</v>
      </c>
      <c r="G40" s="114">
        <v>3723</v>
      </c>
      <c r="H40" s="114">
        <v>9085</v>
      </c>
      <c r="I40" s="115">
        <v>5658</v>
      </c>
      <c r="J40" s="114">
        <v>3268</v>
      </c>
      <c r="K40" s="114">
        <v>2390</v>
      </c>
      <c r="L40" s="423">
        <v>3152</v>
      </c>
      <c r="M40" s="424">
        <v>2670</v>
      </c>
    </row>
    <row r="41" spans="1:13" s="110" customFormat="1" ht="11.1" customHeight="1" x14ac:dyDescent="0.2">
      <c r="A41" s="422" t="s">
        <v>389</v>
      </c>
      <c r="B41" s="115">
        <v>27632</v>
      </c>
      <c r="C41" s="114">
        <v>13173</v>
      </c>
      <c r="D41" s="114">
        <v>14459</v>
      </c>
      <c r="E41" s="114">
        <v>19408</v>
      </c>
      <c r="F41" s="114">
        <v>8224</v>
      </c>
      <c r="G41" s="114">
        <v>3639</v>
      </c>
      <c r="H41" s="114">
        <v>9147</v>
      </c>
      <c r="I41" s="115">
        <v>5705</v>
      </c>
      <c r="J41" s="114">
        <v>3266</v>
      </c>
      <c r="K41" s="114">
        <v>2439</v>
      </c>
      <c r="L41" s="423">
        <v>2078</v>
      </c>
      <c r="M41" s="424">
        <v>2287</v>
      </c>
    </row>
    <row r="42" spans="1:13" ht="15" customHeight="1" x14ac:dyDescent="0.2">
      <c r="A42" s="422" t="s">
        <v>397</v>
      </c>
      <c r="B42" s="115">
        <v>27390</v>
      </c>
      <c r="C42" s="114">
        <v>13053</v>
      </c>
      <c r="D42" s="114">
        <v>14337</v>
      </c>
      <c r="E42" s="114">
        <v>19201</v>
      </c>
      <c r="F42" s="114">
        <v>8189</v>
      </c>
      <c r="G42" s="114">
        <v>3504</v>
      </c>
      <c r="H42" s="114">
        <v>9143</v>
      </c>
      <c r="I42" s="115">
        <v>5463</v>
      </c>
      <c r="J42" s="114">
        <v>3152</v>
      </c>
      <c r="K42" s="114">
        <v>2311</v>
      </c>
      <c r="L42" s="423">
        <v>2350</v>
      </c>
      <c r="M42" s="424">
        <v>2480</v>
      </c>
    </row>
    <row r="43" spans="1:13" ht="11.1" customHeight="1" x14ac:dyDescent="0.2">
      <c r="A43" s="422" t="s">
        <v>387</v>
      </c>
      <c r="B43" s="115">
        <v>27452</v>
      </c>
      <c r="C43" s="114">
        <v>13154</v>
      </c>
      <c r="D43" s="114">
        <v>14298</v>
      </c>
      <c r="E43" s="114">
        <v>19279</v>
      </c>
      <c r="F43" s="114">
        <v>8173</v>
      </c>
      <c r="G43" s="114">
        <v>3433</v>
      </c>
      <c r="H43" s="114">
        <v>9150</v>
      </c>
      <c r="I43" s="115">
        <v>5519</v>
      </c>
      <c r="J43" s="114">
        <v>3188</v>
      </c>
      <c r="K43" s="114">
        <v>2331</v>
      </c>
      <c r="L43" s="423">
        <v>2190</v>
      </c>
      <c r="M43" s="424">
        <v>2141</v>
      </c>
    </row>
    <row r="44" spans="1:13" ht="11.1" customHeight="1" x14ac:dyDescent="0.2">
      <c r="A44" s="422" t="s">
        <v>388</v>
      </c>
      <c r="B44" s="115">
        <v>27871</v>
      </c>
      <c r="C44" s="114">
        <v>13402</v>
      </c>
      <c r="D44" s="114">
        <v>14469</v>
      </c>
      <c r="E44" s="114">
        <v>19653</v>
      </c>
      <c r="F44" s="114">
        <v>8218</v>
      </c>
      <c r="G44" s="114">
        <v>3717</v>
      </c>
      <c r="H44" s="114">
        <v>9213</v>
      </c>
      <c r="I44" s="115">
        <v>5502</v>
      </c>
      <c r="J44" s="114">
        <v>3129</v>
      </c>
      <c r="K44" s="114">
        <v>2373</v>
      </c>
      <c r="L44" s="423">
        <v>3098</v>
      </c>
      <c r="M44" s="424">
        <v>2829</v>
      </c>
    </row>
    <row r="45" spans="1:13" s="110" customFormat="1" ht="11.1" customHeight="1" x14ac:dyDescent="0.2">
      <c r="A45" s="422" t="s">
        <v>389</v>
      </c>
      <c r="B45" s="115">
        <v>27764</v>
      </c>
      <c r="C45" s="114">
        <v>13238</v>
      </c>
      <c r="D45" s="114">
        <v>14526</v>
      </c>
      <c r="E45" s="114">
        <v>19493</v>
      </c>
      <c r="F45" s="114">
        <v>8271</v>
      </c>
      <c r="G45" s="114">
        <v>3586</v>
      </c>
      <c r="H45" s="114">
        <v>9231</v>
      </c>
      <c r="I45" s="115">
        <v>5548</v>
      </c>
      <c r="J45" s="114">
        <v>3179</v>
      </c>
      <c r="K45" s="114">
        <v>2369</v>
      </c>
      <c r="L45" s="423">
        <v>2050</v>
      </c>
      <c r="M45" s="424">
        <v>2216</v>
      </c>
    </row>
    <row r="46" spans="1:13" ht="15" customHeight="1" x14ac:dyDescent="0.2">
      <c r="A46" s="422" t="s">
        <v>398</v>
      </c>
      <c r="B46" s="115">
        <v>27654</v>
      </c>
      <c r="C46" s="114">
        <v>13183</v>
      </c>
      <c r="D46" s="114">
        <v>14471</v>
      </c>
      <c r="E46" s="114">
        <v>19351</v>
      </c>
      <c r="F46" s="114">
        <v>8303</v>
      </c>
      <c r="G46" s="114">
        <v>3516</v>
      </c>
      <c r="H46" s="114">
        <v>9225</v>
      </c>
      <c r="I46" s="115">
        <v>5508</v>
      </c>
      <c r="J46" s="114">
        <v>3133</v>
      </c>
      <c r="K46" s="114">
        <v>2375</v>
      </c>
      <c r="L46" s="423">
        <v>2260</v>
      </c>
      <c r="M46" s="424">
        <v>2392</v>
      </c>
    </row>
    <row r="47" spans="1:13" ht="11.1" customHeight="1" x14ac:dyDescent="0.2">
      <c r="A47" s="422" t="s">
        <v>387</v>
      </c>
      <c r="B47" s="115">
        <v>27809</v>
      </c>
      <c r="C47" s="114">
        <v>13315</v>
      </c>
      <c r="D47" s="114">
        <v>14494</v>
      </c>
      <c r="E47" s="114">
        <v>19448</v>
      </c>
      <c r="F47" s="114">
        <v>8361</v>
      </c>
      <c r="G47" s="114">
        <v>3501</v>
      </c>
      <c r="H47" s="114">
        <v>9286</v>
      </c>
      <c r="I47" s="115">
        <v>5612</v>
      </c>
      <c r="J47" s="114">
        <v>3192</v>
      </c>
      <c r="K47" s="114">
        <v>2420</v>
      </c>
      <c r="L47" s="423">
        <v>2103</v>
      </c>
      <c r="M47" s="424">
        <v>1996</v>
      </c>
    </row>
    <row r="48" spans="1:13" ht="11.1" customHeight="1" x14ac:dyDescent="0.2">
      <c r="A48" s="422" t="s">
        <v>388</v>
      </c>
      <c r="B48" s="115">
        <v>28305</v>
      </c>
      <c r="C48" s="114">
        <v>13488</v>
      </c>
      <c r="D48" s="114">
        <v>14817</v>
      </c>
      <c r="E48" s="114">
        <v>19755</v>
      </c>
      <c r="F48" s="114">
        <v>8550</v>
      </c>
      <c r="G48" s="114">
        <v>3753</v>
      </c>
      <c r="H48" s="114">
        <v>9464</v>
      </c>
      <c r="I48" s="115">
        <v>5535</v>
      </c>
      <c r="J48" s="114">
        <v>3068</v>
      </c>
      <c r="K48" s="114">
        <v>2467</v>
      </c>
      <c r="L48" s="423">
        <v>3229</v>
      </c>
      <c r="M48" s="424">
        <v>2786</v>
      </c>
    </row>
    <row r="49" spans="1:17" s="110" customFormat="1" ht="11.1" customHeight="1" x14ac:dyDescent="0.2">
      <c r="A49" s="422" t="s">
        <v>389</v>
      </c>
      <c r="B49" s="115">
        <v>28026</v>
      </c>
      <c r="C49" s="114">
        <v>13308</v>
      </c>
      <c r="D49" s="114">
        <v>14718</v>
      </c>
      <c r="E49" s="114">
        <v>19388</v>
      </c>
      <c r="F49" s="114">
        <v>8638</v>
      </c>
      <c r="G49" s="114">
        <v>3626</v>
      </c>
      <c r="H49" s="114">
        <v>9472</v>
      </c>
      <c r="I49" s="115">
        <v>5600</v>
      </c>
      <c r="J49" s="114">
        <v>3133</v>
      </c>
      <c r="K49" s="114">
        <v>2467</v>
      </c>
      <c r="L49" s="423">
        <v>2105</v>
      </c>
      <c r="M49" s="424">
        <v>2405</v>
      </c>
    </row>
    <row r="50" spans="1:17" ht="15" customHeight="1" x14ac:dyDescent="0.2">
      <c r="A50" s="422" t="s">
        <v>399</v>
      </c>
      <c r="B50" s="143">
        <v>27745</v>
      </c>
      <c r="C50" s="144">
        <v>13189</v>
      </c>
      <c r="D50" s="144">
        <v>14556</v>
      </c>
      <c r="E50" s="144">
        <v>19141</v>
      </c>
      <c r="F50" s="144">
        <v>8604</v>
      </c>
      <c r="G50" s="144">
        <v>3577</v>
      </c>
      <c r="H50" s="144">
        <v>9416</v>
      </c>
      <c r="I50" s="143">
        <v>5450</v>
      </c>
      <c r="J50" s="144">
        <v>3026</v>
      </c>
      <c r="K50" s="144">
        <v>2424</v>
      </c>
      <c r="L50" s="426">
        <v>2474</v>
      </c>
      <c r="M50" s="427">
        <v>2749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0.32906631951978016</v>
      </c>
      <c r="C6" s="480">
        <f>'Tabelle 3.3'!J11</f>
        <v>-1.0530137981118373</v>
      </c>
      <c r="D6" s="481">
        <f t="shared" ref="D6:E9" si="0">IF(OR(AND(B6&gt;=-50,B6&lt;=50),ISNUMBER(B6)=FALSE),B6,"")</f>
        <v>0.32906631951978016</v>
      </c>
      <c r="E6" s="481">
        <f t="shared" si="0"/>
        <v>-1.0530137981118373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0.32906631951978016</v>
      </c>
      <c r="C14" s="480">
        <f>'Tabelle 3.3'!J11</f>
        <v>-1.0530137981118373</v>
      </c>
      <c r="D14" s="481">
        <f>IF(OR(AND(B14&gt;=-50,B14&lt;=50),ISNUMBER(B14)=FALSE),B14,"")</f>
        <v>0.32906631951978016</v>
      </c>
      <c r="E14" s="481">
        <f>IF(OR(AND(C14&gt;=-50,C14&lt;=50),ISNUMBER(C14)=FALSE),C14,"")</f>
        <v>-1.0530137981118373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-2.6776364996260282</v>
      </c>
      <c r="C17" s="480">
        <f>'Tabelle 3.3'!J14</f>
        <v>16.230366492146597</v>
      </c>
      <c r="D17" s="481">
        <f t="shared" si="3"/>
        <v>-2.6776364996260282</v>
      </c>
      <c r="E17" s="481">
        <f t="shared" si="3"/>
        <v>16.230366492146597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2.4330900243309004</v>
      </c>
      <c r="C18" s="480">
        <f>'Tabelle 3.3'!J15</f>
        <v>36.708860759493668</v>
      </c>
      <c r="D18" s="481">
        <f t="shared" si="3"/>
        <v>2.4330900243309004</v>
      </c>
      <c r="E18" s="481">
        <f t="shared" si="3"/>
        <v>36.708860759493668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-0.91336116910229648</v>
      </c>
      <c r="C19" s="480">
        <f>'Tabelle 3.3'!J16</f>
        <v>13.333333333333334</v>
      </c>
      <c r="D19" s="481">
        <f t="shared" si="3"/>
        <v>-0.91336116910229648</v>
      </c>
      <c r="E19" s="481">
        <f t="shared" si="3"/>
        <v>13.333333333333334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-8.0748399803052688</v>
      </c>
      <c r="C20" s="480">
        <f>'Tabelle 3.3'!J17</f>
        <v>-11.538461538461538</v>
      </c>
      <c r="D20" s="481">
        <f t="shared" si="3"/>
        <v>-8.0748399803052688</v>
      </c>
      <c r="E20" s="481">
        <f t="shared" si="3"/>
        <v>-11.538461538461538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t="str">
        <f>'Tabelle 2.3'!J18</f>
        <v>*</v>
      </c>
      <c r="C21" s="480" t="str">
        <f>'Tabelle 3.3'!J18</f>
        <v>*</v>
      </c>
      <c r="D21" s="481" t="str">
        <f t="shared" si="3"/>
        <v>*</v>
      </c>
      <c r="E21" s="481" t="str">
        <f t="shared" si="3"/>
        <v>*</v>
      </c>
      <c r="F21" s="476" t="str">
        <f t="shared" si="4"/>
        <v/>
      </c>
      <c r="G21" s="476" t="str">
        <f t="shared" si="4"/>
        <v/>
      </c>
      <c r="H21" s="482">
        <f t="shared" si="5"/>
        <v>-0.75</v>
      </c>
      <c r="I21" s="482">
        <f t="shared" si="5"/>
        <v>-0.75</v>
      </c>
      <c r="J21" s="476">
        <f t="shared" si="6"/>
        <v>77</v>
      </c>
      <c r="K21" s="476">
        <f t="shared" si="7"/>
        <v>45</v>
      </c>
      <c r="L21" s="476">
        <f t="shared" si="8"/>
        <v>77</v>
      </c>
      <c r="M21" s="476">
        <f t="shared" si="9"/>
        <v>45</v>
      </c>
      <c r="N21" s="476">
        <v>77</v>
      </c>
    </row>
    <row r="22" spans="1:14" s="475" customFormat="1" ht="15" customHeight="1" x14ac:dyDescent="0.2">
      <c r="A22" s="475">
        <v>9</v>
      </c>
      <c r="B22" s="479">
        <f>'Tabelle 2.3'!J19</f>
        <v>-0.56014937316617763</v>
      </c>
      <c r="C22" s="480">
        <f>'Tabelle 3.3'!J19</f>
        <v>1.8338727076591155</v>
      </c>
      <c r="D22" s="481">
        <f t="shared" si="3"/>
        <v>-0.56014937316617763</v>
      </c>
      <c r="E22" s="481">
        <f t="shared" si="3"/>
        <v>1.8338727076591155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12.146422628951747</v>
      </c>
      <c r="C23" s="480">
        <f>'Tabelle 3.3'!J20</f>
        <v>0</v>
      </c>
      <c r="D23" s="481">
        <f t="shared" si="3"/>
        <v>12.146422628951747</v>
      </c>
      <c r="E23" s="481">
        <f t="shared" si="3"/>
        <v>0</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10.112359550561798</v>
      </c>
      <c r="C24" s="480">
        <f>'Tabelle 3.3'!J21</f>
        <v>-8.16</v>
      </c>
      <c r="D24" s="481">
        <f t="shared" si="3"/>
        <v>10.112359550561798</v>
      </c>
      <c r="E24" s="481">
        <f t="shared" si="3"/>
        <v>-8.16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4.117647058823529</v>
      </c>
      <c r="C25" s="480">
        <f>'Tabelle 3.3'!J22</f>
        <v>-12.962962962962964</v>
      </c>
      <c r="D25" s="481">
        <f t="shared" si="3"/>
        <v>4.117647058823529</v>
      </c>
      <c r="E25" s="481">
        <f t="shared" si="3"/>
        <v>-12.962962962962964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4.4604316546762588</v>
      </c>
      <c r="C26" s="480">
        <f>'Tabelle 3.3'!J23</f>
        <v>2.0833333333333335</v>
      </c>
      <c r="D26" s="481">
        <f t="shared" si="3"/>
        <v>4.4604316546762588</v>
      </c>
      <c r="E26" s="481">
        <f t="shared" si="3"/>
        <v>2.0833333333333335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-4.3478260869565215</v>
      </c>
      <c r="C27" s="480">
        <f>'Tabelle 3.3'!J24</f>
        <v>-7.3791348600508906</v>
      </c>
      <c r="D27" s="481">
        <f t="shared" si="3"/>
        <v>-4.3478260869565215</v>
      </c>
      <c r="E27" s="481">
        <f t="shared" si="3"/>
        <v>-7.3791348600508906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16.172506738544474</v>
      </c>
      <c r="C28" s="480">
        <f>'Tabelle 3.3'!J25</f>
        <v>1.5118790496760259</v>
      </c>
      <c r="D28" s="481">
        <f t="shared" si="3"/>
        <v>16.172506738544474</v>
      </c>
      <c r="E28" s="481">
        <f t="shared" si="3"/>
        <v>1.5118790496760259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-9.1283459162663014</v>
      </c>
      <c r="C29" s="480">
        <f>'Tabelle 3.3'!J26</f>
        <v>17.1875</v>
      </c>
      <c r="D29" s="481">
        <f t="shared" si="3"/>
        <v>-9.1283459162663014</v>
      </c>
      <c r="E29" s="481">
        <f t="shared" si="3"/>
        <v>17.1875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3.9883268482490273</v>
      </c>
      <c r="C30" s="480">
        <f>'Tabelle 3.3'!J27</f>
        <v>-2.5862068965517242</v>
      </c>
      <c r="D30" s="481">
        <f t="shared" si="3"/>
        <v>3.9883268482490273</v>
      </c>
      <c r="E30" s="481">
        <f t="shared" si="3"/>
        <v>-2.5862068965517242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5.5827619980411365</v>
      </c>
      <c r="C31" s="480">
        <f>'Tabelle 3.3'!J28</f>
        <v>-5.3278688524590168</v>
      </c>
      <c r="D31" s="481">
        <f t="shared" si="3"/>
        <v>5.5827619980411365</v>
      </c>
      <c r="E31" s="481">
        <f t="shared" si="3"/>
        <v>-5.3278688524590168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-2.4254183846713559E-2</v>
      </c>
      <c r="C32" s="480">
        <f>'Tabelle 3.3'!J29</f>
        <v>0.2770083102493075</v>
      </c>
      <c r="D32" s="481">
        <f t="shared" si="3"/>
        <v>-2.4254183846713559E-2</v>
      </c>
      <c r="E32" s="481">
        <f t="shared" si="3"/>
        <v>0.2770083102493075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0.26652452025586354</v>
      </c>
      <c r="C33" s="480">
        <f>'Tabelle 3.3'!J30</f>
        <v>-5.0847457627118642</v>
      </c>
      <c r="D33" s="481">
        <f t="shared" si="3"/>
        <v>0.26652452025586354</v>
      </c>
      <c r="E33" s="481">
        <f t="shared" si="3"/>
        <v>-5.0847457627118642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8.9743589743589745</v>
      </c>
      <c r="C34" s="480">
        <f>'Tabelle 3.3'!J31</f>
        <v>-3.5273368606701938</v>
      </c>
      <c r="D34" s="481">
        <f t="shared" si="3"/>
        <v>8.9743589743589745</v>
      </c>
      <c r="E34" s="481">
        <f t="shared" si="3"/>
        <v>-3.5273368606701938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1.3266421544271092</v>
      </c>
      <c r="C39" s="480">
        <f>'Tabelle 3.3'!J36</f>
        <v>-1.909214884083382</v>
      </c>
      <c r="D39" s="481">
        <f t="shared" si="3"/>
        <v>1.3266421544271092</v>
      </c>
      <c r="E39" s="481">
        <f t="shared" si="3"/>
        <v>-1.909214884083382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1.3266421544271092</v>
      </c>
      <c r="C45" s="480">
        <f>'Tabelle 3.3'!J36</f>
        <v>-1.909214884083382</v>
      </c>
      <c r="D45" s="481">
        <f t="shared" si="3"/>
        <v>1.3266421544271092</v>
      </c>
      <c r="E45" s="481">
        <f t="shared" si="3"/>
        <v>-1.909214884083382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24579</v>
      </c>
      <c r="C51" s="487">
        <v>3487</v>
      </c>
      <c r="D51" s="487">
        <v>1955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24683</v>
      </c>
      <c r="C52" s="487">
        <v>3541</v>
      </c>
      <c r="D52" s="487">
        <v>1999</v>
      </c>
      <c r="E52" s="488">
        <f t="shared" ref="E52:G70" si="11">IF($A$51=37802,IF(COUNTBLANK(B$51:B$70)&gt;0,#N/A,B52/B$51*100),IF(COUNTBLANK(B$51:B$75)&gt;0,#N/A,B52/B$51*100))</f>
        <v>100.42312543227958</v>
      </c>
      <c r="F52" s="488">
        <f t="shared" si="11"/>
        <v>101.54860911958703</v>
      </c>
      <c r="G52" s="488">
        <f t="shared" si="11"/>
        <v>102.25063938618926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25245</v>
      </c>
      <c r="C53" s="487">
        <v>3441</v>
      </c>
      <c r="D53" s="487">
        <v>2052</v>
      </c>
      <c r="E53" s="488">
        <f t="shared" si="11"/>
        <v>102.70963017209813</v>
      </c>
      <c r="F53" s="488">
        <f t="shared" si="11"/>
        <v>98.680814453685116</v>
      </c>
      <c r="G53" s="488">
        <f t="shared" si="11"/>
        <v>104.9616368286445</v>
      </c>
      <c r="H53" s="489">
        <f>IF(ISERROR(L53)=TRUE,IF(MONTH(A53)=MONTH(MAX(A$51:A$75)),A53,""),"")</f>
        <v>41883</v>
      </c>
      <c r="I53" s="488">
        <f t="shared" si="12"/>
        <v>102.70963017209813</v>
      </c>
      <c r="J53" s="488">
        <f t="shared" si="10"/>
        <v>98.680814453685116</v>
      </c>
      <c r="K53" s="488">
        <f t="shared" si="10"/>
        <v>104.9616368286445</v>
      </c>
      <c r="L53" s="488" t="e">
        <f t="shared" si="13"/>
        <v>#N/A</v>
      </c>
    </row>
    <row r="54" spans="1:14" ht="15" customHeight="1" x14ac:dyDescent="0.2">
      <c r="A54" s="490" t="s">
        <v>462</v>
      </c>
      <c r="B54" s="487">
        <v>24901</v>
      </c>
      <c r="C54" s="487">
        <v>3522</v>
      </c>
      <c r="D54" s="487">
        <v>2056</v>
      </c>
      <c r="E54" s="488">
        <f t="shared" si="11"/>
        <v>101.31006143455797</v>
      </c>
      <c r="F54" s="488">
        <f t="shared" si="11"/>
        <v>101.00372813306566</v>
      </c>
      <c r="G54" s="488">
        <f t="shared" si="11"/>
        <v>105.16624040920716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25392</v>
      </c>
      <c r="C55" s="487">
        <v>3373</v>
      </c>
      <c r="D55" s="487">
        <v>2056</v>
      </c>
      <c r="E55" s="488">
        <f t="shared" si="11"/>
        <v>103.30770169657025</v>
      </c>
      <c r="F55" s="488">
        <f t="shared" si="11"/>
        <v>96.730714080871806</v>
      </c>
      <c r="G55" s="488">
        <f t="shared" si="11"/>
        <v>105.16624040920716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25703</v>
      </c>
      <c r="C56" s="487">
        <v>3371</v>
      </c>
      <c r="D56" s="487">
        <v>2061</v>
      </c>
      <c r="E56" s="488">
        <f t="shared" si="11"/>
        <v>104.57300947963708</v>
      </c>
      <c r="F56" s="488">
        <f t="shared" si="11"/>
        <v>96.673358187553774</v>
      </c>
      <c r="G56" s="488">
        <f t="shared" si="11"/>
        <v>105.42199488491049</v>
      </c>
      <c r="H56" s="489" t="str">
        <f t="shared" si="14"/>
        <v/>
      </c>
      <c r="I56" s="488" t="str">
        <f t="shared" si="12"/>
        <v/>
      </c>
      <c r="J56" s="488" t="str">
        <f t="shared" si="10"/>
        <v/>
      </c>
      <c r="K56" s="488" t="str">
        <f t="shared" si="10"/>
        <v/>
      </c>
      <c r="L56" s="488" t="e">
        <f t="shared" si="13"/>
        <v>#N/A</v>
      </c>
    </row>
    <row r="57" spans="1:14" ht="15" customHeight="1" x14ac:dyDescent="0.2">
      <c r="A57" s="490">
        <v>42248</v>
      </c>
      <c r="B57" s="487">
        <v>26235</v>
      </c>
      <c r="C57" s="487">
        <v>3254</v>
      </c>
      <c r="D57" s="487">
        <v>2147</v>
      </c>
      <c r="E57" s="488">
        <f t="shared" si="11"/>
        <v>106.73745880629806</v>
      </c>
      <c r="F57" s="488">
        <f t="shared" si="11"/>
        <v>93.318038428448517</v>
      </c>
      <c r="G57" s="488">
        <f t="shared" si="11"/>
        <v>109.82097186700767</v>
      </c>
      <c r="H57" s="489">
        <f t="shared" si="14"/>
        <v>42248</v>
      </c>
      <c r="I57" s="488">
        <f t="shared" si="12"/>
        <v>106.73745880629806</v>
      </c>
      <c r="J57" s="488">
        <f t="shared" si="10"/>
        <v>93.318038428448517</v>
      </c>
      <c r="K57" s="488">
        <f t="shared" si="10"/>
        <v>109.82097186700767</v>
      </c>
      <c r="L57" s="488" t="e">
        <f t="shared" si="13"/>
        <v>#N/A</v>
      </c>
    </row>
    <row r="58" spans="1:14" ht="15" customHeight="1" x14ac:dyDescent="0.2">
      <c r="A58" s="490" t="s">
        <v>465</v>
      </c>
      <c r="B58" s="487">
        <v>26172</v>
      </c>
      <c r="C58" s="487">
        <v>3317</v>
      </c>
      <c r="D58" s="487">
        <v>2164</v>
      </c>
      <c r="E58" s="488">
        <f t="shared" si="11"/>
        <v>106.48114243866715</v>
      </c>
      <c r="F58" s="488">
        <f t="shared" si="11"/>
        <v>95.124749067966732</v>
      </c>
      <c r="G58" s="488">
        <f t="shared" si="11"/>
        <v>110.69053708439898</v>
      </c>
      <c r="H58" s="489" t="str">
        <f t="shared" si="14"/>
        <v/>
      </c>
      <c r="I58" s="488" t="str">
        <f t="shared" si="12"/>
        <v/>
      </c>
      <c r="J58" s="488" t="str">
        <f t="shared" si="10"/>
        <v/>
      </c>
      <c r="K58" s="488" t="str">
        <f t="shared" si="10"/>
        <v/>
      </c>
      <c r="L58" s="488" t="e">
        <f t="shared" si="13"/>
        <v>#N/A</v>
      </c>
    </row>
    <row r="59" spans="1:14" ht="15" customHeight="1" x14ac:dyDescent="0.2">
      <c r="A59" s="490" t="s">
        <v>466</v>
      </c>
      <c r="B59" s="487">
        <v>26241</v>
      </c>
      <c r="C59" s="487">
        <v>3256</v>
      </c>
      <c r="D59" s="487">
        <v>2166</v>
      </c>
      <c r="E59" s="488">
        <f t="shared" si="11"/>
        <v>106.76186988892957</v>
      </c>
      <c r="F59" s="488">
        <f t="shared" si="11"/>
        <v>93.375394321766564</v>
      </c>
      <c r="G59" s="488">
        <f t="shared" si="11"/>
        <v>110.7928388746803</v>
      </c>
      <c r="H59" s="489" t="str">
        <f t="shared" si="14"/>
        <v/>
      </c>
      <c r="I59" s="488" t="str">
        <f t="shared" si="12"/>
        <v/>
      </c>
      <c r="J59" s="488" t="str">
        <f t="shared" si="10"/>
        <v/>
      </c>
      <c r="K59" s="488" t="str">
        <f t="shared" si="10"/>
        <v/>
      </c>
      <c r="L59" s="488" t="e">
        <f t="shared" si="13"/>
        <v>#N/A</v>
      </c>
    </row>
    <row r="60" spans="1:14" ht="15" customHeight="1" x14ac:dyDescent="0.2">
      <c r="A60" s="490" t="s">
        <v>467</v>
      </c>
      <c r="B60" s="487">
        <v>26400</v>
      </c>
      <c r="C60" s="487">
        <v>3315</v>
      </c>
      <c r="D60" s="487">
        <v>2225</v>
      </c>
      <c r="E60" s="488">
        <f t="shared" si="11"/>
        <v>107.40876357866472</v>
      </c>
      <c r="F60" s="488">
        <f t="shared" si="11"/>
        <v>95.0673931746487</v>
      </c>
      <c r="G60" s="488">
        <f t="shared" si="11"/>
        <v>113.81074168797953</v>
      </c>
      <c r="H60" s="489" t="str">
        <f t="shared" si="14"/>
        <v/>
      </c>
      <c r="I60" s="488" t="str">
        <f t="shared" si="12"/>
        <v/>
      </c>
      <c r="J60" s="488" t="str">
        <f t="shared" si="10"/>
        <v/>
      </c>
      <c r="K60" s="488" t="str">
        <f t="shared" si="10"/>
        <v/>
      </c>
      <c r="L60" s="488" t="e">
        <f t="shared" si="13"/>
        <v>#N/A</v>
      </c>
    </row>
    <row r="61" spans="1:14" ht="15" customHeight="1" x14ac:dyDescent="0.2">
      <c r="A61" s="490">
        <v>42614</v>
      </c>
      <c r="B61" s="487">
        <v>26878</v>
      </c>
      <c r="C61" s="487">
        <v>3277</v>
      </c>
      <c r="D61" s="487">
        <v>2308</v>
      </c>
      <c r="E61" s="488">
        <f t="shared" si="11"/>
        <v>109.35351316164206</v>
      </c>
      <c r="F61" s="488">
        <f t="shared" si="11"/>
        <v>93.977631201605959</v>
      </c>
      <c r="G61" s="488">
        <f t="shared" si="11"/>
        <v>118.05626598465473</v>
      </c>
      <c r="H61" s="489">
        <f t="shared" si="14"/>
        <v>42614</v>
      </c>
      <c r="I61" s="488">
        <f t="shared" si="12"/>
        <v>109.35351316164206</v>
      </c>
      <c r="J61" s="488">
        <f t="shared" si="10"/>
        <v>93.977631201605959</v>
      </c>
      <c r="K61" s="488">
        <f t="shared" si="10"/>
        <v>118.05626598465473</v>
      </c>
      <c r="L61" s="488" t="e">
        <f t="shared" si="13"/>
        <v>#N/A</v>
      </c>
    </row>
    <row r="62" spans="1:14" ht="15" customHeight="1" x14ac:dyDescent="0.2">
      <c r="A62" s="490" t="s">
        <v>468</v>
      </c>
      <c r="B62" s="487">
        <v>26789</v>
      </c>
      <c r="C62" s="487">
        <v>3351</v>
      </c>
      <c r="D62" s="487">
        <v>2303</v>
      </c>
      <c r="E62" s="488">
        <f t="shared" si="11"/>
        <v>108.99141543594124</v>
      </c>
      <c r="F62" s="488">
        <f t="shared" si="11"/>
        <v>96.09979925437338</v>
      </c>
      <c r="G62" s="488">
        <f t="shared" si="11"/>
        <v>117.80051150895142</v>
      </c>
      <c r="H62" s="489" t="str">
        <f t="shared" si="14"/>
        <v/>
      </c>
      <c r="I62" s="488" t="str">
        <f t="shared" si="12"/>
        <v/>
      </c>
      <c r="J62" s="488" t="str">
        <f t="shared" si="10"/>
        <v/>
      </c>
      <c r="K62" s="488" t="str">
        <f t="shared" si="10"/>
        <v/>
      </c>
      <c r="L62" s="488" t="e">
        <f t="shared" si="13"/>
        <v>#N/A</v>
      </c>
    </row>
    <row r="63" spans="1:14" ht="15" customHeight="1" x14ac:dyDescent="0.2">
      <c r="A63" s="490" t="s">
        <v>469</v>
      </c>
      <c r="B63" s="487">
        <v>26908</v>
      </c>
      <c r="C63" s="487">
        <v>3296</v>
      </c>
      <c r="D63" s="487">
        <v>2241</v>
      </c>
      <c r="E63" s="488">
        <f t="shared" si="11"/>
        <v>109.47556857479964</v>
      </c>
      <c r="F63" s="488">
        <f t="shared" si="11"/>
        <v>94.522512188127322</v>
      </c>
      <c r="G63" s="488">
        <f t="shared" si="11"/>
        <v>114.62915601023018</v>
      </c>
      <c r="H63" s="489" t="str">
        <f t="shared" si="14"/>
        <v/>
      </c>
      <c r="I63" s="488" t="str">
        <f t="shared" si="12"/>
        <v/>
      </c>
      <c r="J63" s="488" t="str">
        <f t="shared" si="10"/>
        <v/>
      </c>
      <c r="K63" s="488" t="str">
        <f t="shared" si="10"/>
        <v/>
      </c>
      <c r="L63" s="488" t="e">
        <f t="shared" si="13"/>
        <v>#N/A</v>
      </c>
    </row>
    <row r="64" spans="1:14" ht="15" customHeight="1" x14ac:dyDescent="0.2">
      <c r="A64" s="490" t="s">
        <v>470</v>
      </c>
      <c r="B64" s="487">
        <v>27107</v>
      </c>
      <c r="C64" s="487">
        <v>3372</v>
      </c>
      <c r="D64" s="487">
        <v>2280</v>
      </c>
      <c r="E64" s="488">
        <f t="shared" si="11"/>
        <v>110.28520281541152</v>
      </c>
      <c r="F64" s="488">
        <f t="shared" si="11"/>
        <v>96.70203613421279</v>
      </c>
      <c r="G64" s="488">
        <f t="shared" si="11"/>
        <v>116.62404092071613</v>
      </c>
      <c r="H64" s="489" t="str">
        <f t="shared" si="14"/>
        <v/>
      </c>
      <c r="I64" s="488" t="str">
        <f t="shared" si="12"/>
        <v/>
      </c>
      <c r="J64" s="488" t="str">
        <f t="shared" si="10"/>
        <v/>
      </c>
      <c r="K64" s="488" t="str">
        <f t="shared" si="10"/>
        <v/>
      </c>
      <c r="L64" s="488" t="e">
        <f t="shared" si="13"/>
        <v>#N/A</v>
      </c>
    </row>
    <row r="65" spans="1:12" ht="15" customHeight="1" x14ac:dyDescent="0.2">
      <c r="A65" s="490">
        <v>42979</v>
      </c>
      <c r="B65" s="487">
        <v>27732</v>
      </c>
      <c r="C65" s="487">
        <v>3268</v>
      </c>
      <c r="D65" s="487">
        <v>2390</v>
      </c>
      <c r="E65" s="488">
        <f t="shared" si="11"/>
        <v>112.82802392286098</v>
      </c>
      <c r="F65" s="488">
        <f t="shared" si="11"/>
        <v>93.7195296816748</v>
      </c>
      <c r="G65" s="488">
        <f t="shared" si="11"/>
        <v>122.25063938618925</v>
      </c>
      <c r="H65" s="489">
        <f t="shared" si="14"/>
        <v>42979</v>
      </c>
      <c r="I65" s="488">
        <f t="shared" si="12"/>
        <v>112.82802392286098</v>
      </c>
      <c r="J65" s="488">
        <f t="shared" si="10"/>
        <v>93.7195296816748</v>
      </c>
      <c r="K65" s="488">
        <f t="shared" si="10"/>
        <v>122.25063938618925</v>
      </c>
      <c r="L65" s="488" t="e">
        <f t="shared" si="13"/>
        <v>#N/A</v>
      </c>
    </row>
    <row r="66" spans="1:12" ht="15" customHeight="1" x14ac:dyDescent="0.2">
      <c r="A66" s="490" t="s">
        <v>471</v>
      </c>
      <c r="B66" s="487">
        <v>27632</v>
      </c>
      <c r="C66" s="487">
        <v>3266</v>
      </c>
      <c r="D66" s="487">
        <v>2439</v>
      </c>
      <c r="E66" s="488">
        <f t="shared" si="11"/>
        <v>112.42117254566905</v>
      </c>
      <c r="F66" s="488">
        <f t="shared" si="11"/>
        <v>93.662173788356753</v>
      </c>
      <c r="G66" s="488">
        <f t="shared" si="11"/>
        <v>124.75703324808185</v>
      </c>
      <c r="H66" s="489" t="str">
        <f t="shared" si="14"/>
        <v/>
      </c>
      <c r="I66" s="488" t="str">
        <f t="shared" si="12"/>
        <v/>
      </c>
      <c r="J66" s="488" t="str">
        <f t="shared" si="10"/>
        <v/>
      </c>
      <c r="K66" s="488" t="str">
        <f t="shared" si="10"/>
        <v/>
      </c>
      <c r="L66" s="488" t="e">
        <f t="shared" si="13"/>
        <v>#N/A</v>
      </c>
    </row>
    <row r="67" spans="1:12" ht="15" customHeight="1" x14ac:dyDescent="0.2">
      <c r="A67" s="490" t="s">
        <v>472</v>
      </c>
      <c r="B67" s="487">
        <v>27390</v>
      </c>
      <c r="C67" s="487">
        <v>3152</v>
      </c>
      <c r="D67" s="487">
        <v>2311</v>
      </c>
      <c r="E67" s="488">
        <f t="shared" si="11"/>
        <v>111.43659221286464</v>
      </c>
      <c r="F67" s="488">
        <f t="shared" si="11"/>
        <v>90.392887869228559</v>
      </c>
      <c r="G67" s="488">
        <f t="shared" si="11"/>
        <v>118.20971867007673</v>
      </c>
      <c r="H67" s="489" t="str">
        <f t="shared" si="14"/>
        <v/>
      </c>
      <c r="I67" s="488" t="str">
        <f t="shared" si="12"/>
        <v/>
      </c>
      <c r="J67" s="488" t="str">
        <f t="shared" si="12"/>
        <v/>
      </c>
      <c r="K67" s="488" t="str">
        <f t="shared" si="12"/>
        <v/>
      </c>
      <c r="L67" s="488" t="e">
        <f t="shared" si="13"/>
        <v>#N/A</v>
      </c>
    </row>
    <row r="68" spans="1:12" ht="15" customHeight="1" x14ac:dyDescent="0.2">
      <c r="A68" s="490" t="s">
        <v>473</v>
      </c>
      <c r="B68" s="487">
        <v>27452</v>
      </c>
      <c r="C68" s="487">
        <v>3188</v>
      </c>
      <c r="D68" s="487">
        <v>2331</v>
      </c>
      <c r="E68" s="488">
        <f t="shared" si="11"/>
        <v>111.68884006672361</v>
      </c>
      <c r="F68" s="488">
        <f t="shared" si="11"/>
        <v>91.425293948953254</v>
      </c>
      <c r="G68" s="488">
        <f t="shared" si="11"/>
        <v>119.23273657289002</v>
      </c>
      <c r="H68" s="489" t="str">
        <f t="shared" si="14"/>
        <v/>
      </c>
      <c r="I68" s="488" t="str">
        <f t="shared" si="12"/>
        <v/>
      </c>
      <c r="J68" s="488" t="str">
        <f t="shared" si="12"/>
        <v/>
      </c>
      <c r="K68" s="488" t="str">
        <f t="shared" si="12"/>
        <v/>
      </c>
      <c r="L68" s="488" t="e">
        <f t="shared" si="13"/>
        <v>#N/A</v>
      </c>
    </row>
    <row r="69" spans="1:12" ht="15" customHeight="1" x14ac:dyDescent="0.2">
      <c r="A69" s="490">
        <v>43344</v>
      </c>
      <c r="B69" s="487">
        <v>27871</v>
      </c>
      <c r="C69" s="487">
        <v>3129</v>
      </c>
      <c r="D69" s="487">
        <v>2373</v>
      </c>
      <c r="E69" s="488">
        <f t="shared" si="11"/>
        <v>113.39354733715774</v>
      </c>
      <c r="F69" s="488">
        <f t="shared" si="11"/>
        <v>89.733295096071117</v>
      </c>
      <c r="G69" s="488">
        <f t="shared" si="11"/>
        <v>121.38107416879795</v>
      </c>
      <c r="H69" s="489">
        <f t="shared" si="14"/>
        <v>43344</v>
      </c>
      <c r="I69" s="488">
        <f t="shared" si="12"/>
        <v>113.39354733715774</v>
      </c>
      <c r="J69" s="488">
        <f t="shared" si="12"/>
        <v>89.733295096071117</v>
      </c>
      <c r="K69" s="488">
        <f t="shared" si="12"/>
        <v>121.38107416879795</v>
      </c>
      <c r="L69" s="488" t="e">
        <f t="shared" si="13"/>
        <v>#N/A</v>
      </c>
    </row>
    <row r="70" spans="1:12" ht="15" customHeight="1" x14ac:dyDescent="0.2">
      <c r="A70" s="490" t="s">
        <v>474</v>
      </c>
      <c r="B70" s="487">
        <v>27764</v>
      </c>
      <c r="C70" s="487">
        <v>3179</v>
      </c>
      <c r="D70" s="487">
        <v>2369</v>
      </c>
      <c r="E70" s="488">
        <f t="shared" si="11"/>
        <v>112.95821636356239</v>
      </c>
      <c r="F70" s="488">
        <f t="shared" si="11"/>
        <v>91.16719242902208</v>
      </c>
      <c r="G70" s="488">
        <f t="shared" si="11"/>
        <v>121.17647058823529</v>
      </c>
      <c r="H70" s="489" t="str">
        <f t="shared" si="14"/>
        <v/>
      </c>
      <c r="I70" s="488" t="str">
        <f t="shared" si="12"/>
        <v/>
      </c>
      <c r="J70" s="488" t="str">
        <f t="shared" si="12"/>
        <v/>
      </c>
      <c r="K70" s="488" t="str">
        <f t="shared" si="12"/>
        <v/>
      </c>
      <c r="L70" s="488" t="e">
        <f t="shared" si="13"/>
        <v>#N/A</v>
      </c>
    </row>
    <row r="71" spans="1:12" ht="15" customHeight="1" x14ac:dyDescent="0.2">
      <c r="A71" s="490" t="s">
        <v>475</v>
      </c>
      <c r="B71" s="487">
        <v>27654</v>
      </c>
      <c r="C71" s="487">
        <v>3133</v>
      </c>
      <c r="D71" s="487">
        <v>2375</v>
      </c>
      <c r="E71" s="491">
        <f t="shared" ref="E71:G75" si="15">IF($A$51=37802,IF(COUNTBLANK(B$51:B$70)&gt;0,#N/A,IF(ISBLANK(B71)=FALSE,B71/B$51*100,#N/A)),IF(COUNTBLANK(B$51:B$75)&gt;0,#N/A,B71/B$51*100))</f>
        <v>112.51067984865128</v>
      </c>
      <c r="F71" s="491">
        <f t="shared" si="15"/>
        <v>89.848006882707196</v>
      </c>
      <c r="G71" s="491">
        <f t="shared" si="15"/>
        <v>121.48337595907928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27809</v>
      </c>
      <c r="C72" s="487">
        <v>3192</v>
      </c>
      <c r="D72" s="487">
        <v>2420</v>
      </c>
      <c r="E72" s="491">
        <f t="shared" si="15"/>
        <v>113.14129948329874</v>
      </c>
      <c r="F72" s="491">
        <f t="shared" si="15"/>
        <v>91.540005735589332</v>
      </c>
      <c r="G72" s="491">
        <f t="shared" si="15"/>
        <v>123.78516624040921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28305</v>
      </c>
      <c r="C73" s="487">
        <v>3068</v>
      </c>
      <c r="D73" s="487">
        <v>2467</v>
      </c>
      <c r="E73" s="491">
        <f t="shared" si="15"/>
        <v>115.15928231417062</v>
      </c>
      <c r="F73" s="491">
        <f t="shared" si="15"/>
        <v>87.983940349870949</v>
      </c>
      <c r="G73" s="491">
        <f t="shared" si="15"/>
        <v>126.18925831202046</v>
      </c>
      <c r="H73" s="492">
        <f>IF(A$51=37802,IF(ISERROR(L73)=TRUE,IF(ISBLANK(A73)=FALSE,IF(MONTH(A73)=MONTH(MAX(A$51:A$75)),A73,""),""),""),IF(ISERROR(L73)=TRUE,IF(MONTH(A73)=MONTH(MAX(A$51:A$75)),A73,""),""))</f>
        <v>43709</v>
      </c>
      <c r="I73" s="488">
        <f t="shared" si="12"/>
        <v>115.15928231417062</v>
      </c>
      <c r="J73" s="488">
        <f t="shared" si="12"/>
        <v>87.983940349870949</v>
      </c>
      <c r="K73" s="488">
        <f t="shared" si="12"/>
        <v>126.18925831202046</v>
      </c>
      <c r="L73" s="488" t="e">
        <f t="shared" si="13"/>
        <v>#N/A</v>
      </c>
    </row>
    <row r="74" spans="1:12" ht="15" customHeight="1" x14ac:dyDescent="0.2">
      <c r="A74" s="490" t="s">
        <v>477</v>
      </c>
      <c r="B74" s="487">
        <v>28026</v>
      </c>
      <c r="C74" s="487">
        <v>3133</v>
      </c>
      <c r="D74" s="487">
        <v>2467</v>
      </c>
      <c r="E74" s="491">
        <f t="shared" si="15"/>
        <v>114.0241669718052</v>
      </c>
      <c r="F74" s="491">
        <f t="shared" si="15"/>
        <v>89.848006882707196</v>
      </c>
      <c r="G74" s="491">
        <f t="shared" si="15"/>
        <v>126.18925831202046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27745</v>
      </c>
      <c r="C75" s="493">
        <v>3026</v>
      </c>
      <c r="D75" s="493">
        <v>2424</v>
      </c>
      <c r="E75" s="491">
        <f t="shared" si="15"/>
        <v>112.88091460189594</v>
      </c>
      <c r="F75" s="491">
        <f t="shared" si="15"/>
        <v>86.779466590192143</v>
      </c>
      <c r="G75" s="491">
        <f t="shared" si="15"/>
        <v>123.98976982097187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115.15928231417062</v>
      </c>
      <c r="J77" s="488">
        <f>IF(J75&lt;&gt;"",J75,IF(J74&lt;&gt;"",J74,IF(J73&lt;&gt;"",J73,IF(J72&lt;&gt;"",J72,IF(J71&lt;&gt;"",J71,IF(J70&lt;&gt;"",J70,""))))))</f>
        <v>87.983940349870949</v>
      </c>
      <c r="K77" s="488">
        <f>IF(K75&lt;&gt;"",K75,IF(K74&lt;&gt;"",K74,IF(K73&lt;&gt;"",K73,IF(K72&lt;&gt;"",K72,IF(K71&lt;&gt;"",K71,IF(K70&lt;&gt;"",K70,""))))))</f>
        <v>126.18925831202046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+15,2%</v>
      </c>
      <c r="J79" s="488" t="str">
        <f>"GeB - ausschließlich: "&amp;IF(J77&gt;100,"+","")&amp;TEXT(J77-100,"0,0")&amp;"%"</f>
        <v>GeB - ausschließlich: -12,0%</v>
      </c>
      <c r="K79" s="488" t="str">
        <f>"GeB - im Nebenjob: "&amp;IF(K77&gt;100,"+","")&amp;TEXT(K77-100,"0,0")&amp;"%"</f>
        <v>GeB - im Nebenjob: +26,2%</v>
      </c>
    </row>
    <row r="81" spans="9:9" ht="15" customHeight="1" x14ac:dyDescent="0.2">
      <c r="I81" s="488" t="str">
        <f>IF(ISERROR(HLOOKUP(1,I$78:K$79,2,FALSE)),"",HLOOKUP(1,I$78:K$79,2,FALSE))</f>
        <v>GeB - im Nebenjob: +26,2%</v>
      </c>
    </row>
    <row r="82" spans="9:9" ht="15" customHeight="1" x14ac:dyDescent="0.2">
      <c r="I82" s="488" t="str">
        <f>IF(ISERROR(HLOOKUP(2,I$78:K$79,2,FALSE)),"",HLOOKUP(2,I$78:K$79,2,FALSE))</f>
        <v>SvB: +15,2%</v>
      </c>
    </row>
    <row r="83" spans="9:9" ht="15" customHeight="1" x14ac:dyDescent="0.2">
      <c r="I83" s="488" t="str">
        <f>IF(ISERROR(HLOOKUP(3,I$78:K$79,2,FALSE)),"",HLOOKUP(3,I$78:K$79,2,FALSE))</f>
        <v>GeB - ausschließlich: -12,0%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27745</v>
      </c>
      <c r="E12" s="114">
        <v>28026</v>
      </c>
      <c r="F12" s="114">
        <v>28305</v>
      </c>
      <c r="G12" s="114">
        <v>27809</v>
      </c>
      <c r="H12" s="114">
        <v>27654</v>
      </c>
      <c r="I12" s="115">
        <v>91</v>
      </c>
      <c r="J12" s="116">
        <v>0.32906631951978016</v>
      </c>
      <c r="N12" s="117"/>
    </row>
    <row r="13" spans="1:15" s="110" customFormat="1" ht="13.5" customHeight="1" x14ac:dyDescent="0.2">
      <c r="A13" s="118" t="s">
        <v>105</v>
      </c>
      <c r="B13" s="119" t="s">
        <v>106</v>
      </c>
      <c r="C13" s="113">
        <v>47.536493061812941</v>
      </c>
      <c r="D13" s="114">
        <v>13189</v>
      </c>
      <c r="E13" s="114">
        <v>13308</v>
      </c>
      <c r="F13" s="114">
        <v>13488</v>
      </c>
      <c r="G13" s="114">
        <v>13315</v>
      </c>
      <c r="H13" s="114">
        <v>13183</v>
      </c>
      <c r="I13" s="115">
        <v>6</v>
      </c>
      <c r="J13" s="116">
        <v>4.551316088902374E-2</v>
      </c>
    </row>
    <row r="14" spans="1:15" s="110" customFormat="1" ht="13.5" customHeight="1" x14ac:dyDescent="0.2">
      <c r="A14" s="120"/>
      <c r="B14" s="119" t="s">
        <v>107</v>
      </c>
      <c r="C14" s="113">
        <v>52.463506938187059</v>
      </c>
      <c r="D14" s="114">
        <v>14556</v>
      </c>
      <c r="E14" s="114">
        <v>14718</v>
      </c>
      <c r="F14" s="114">
        <v>14817</v>
      </c>
      <c r="G14" s="114">
        <v>14494</v>
      </c>
      <c r="H14" s="114">
        <v>14471</v>
      </c>
      <c r="I14" s="115">
        <v>85</v>
      </c>
      <c r="J14" s="116">
        <v>0.58738165987146707</v>
      </c>
    </row>
    <row r="15" spans="1:15" s="110" customFormat="1" ht="13.5" customHeight="1" x14ac:dyDescent="0.2">
      <c r="A15" s="118" t="s">
        <v>105</v>
      </c>
      <c r="B15" s="121" t="s">
        <v>108</v>
      </c>
      <c r="C15" s="113">
        <v>12.892413047395927</v>
      </c>
      <c r="D15" s="114">
        <v>3577</v>
      </c>
      <c r="E15" s="114">
        <v>3626</v>
      </c>
      <c r="F15" s="114">
        <v>3753</v>
      </c>
      <c r="G15" s="114">
        <v>3501</v>
      </c>
      <c r="H15" s="114">
        <v>3516</v>
      </c>
      <c r="I15" s="115">
        <v>61</v>
      </c>
      <c r="J15" s="116">
        <v>1.7349260523321957</v>
      </c>
    </row>
    <row r="16" spans="1:15" s="110" customFormat="1" ht="13.5" customHeight="1" x14ac:dyDescent="0.2">
      <c r="A16" s="118"/>
      <c r="B16" s="121" t="s">
        <v>109</v>
      </c>
      <c r="C16" s="113">
        <v>65.539736889529649</v>
      </c>
      <c r="D16" s="114">
        <v>18184</v>
      </c>
      <c r="E16" s="114">
        <v>18416</v>
      </c>
      <c r="F16" s="114">
        <v>18627</v>
      </c>
      <c r="G16" s="114">
        <v>18537</v>
      </c>
      <c r="H16" s="114">
        <v>18463</v>
      </c>
      <c r="I16" s="115">
        <v>-279</v>
      </c>
      <c r="J16" s="116">
        <v>-1.5111303688457998</v>
      </c>
    </row>
    <row r="17" spans="1:10" s="110" customFormat="1" ht="13.5" customHeight="1" x14ac:dyDescent="0.2">
      <c r="A17" s="118"/>
      <c r="B17" s="121" t="s">
        <v>110</v>
      </c>
      <c r="C17" s="113">
        <v>20.580284735988467</v>
      </c>
      <c r="D17" s="114">
        <v>5710</v>
      </c>
      <c r="E17" s="114">
        <v>5712</v>
      </c>
      <c r="F17" s="114">
        <v>5665</v>
      </c>
      <c r="G17" s="114">
        <v>5509</v>
      </c>
      <c r="H17" s="114">
        <v>5433</v>
      </c>
      <c r="I17" s="115">
        <v>277</v>
      </c>
      <c r="J17" s="116">
        <v>5.0984722989140439</v>
      </c>
    </row>
    <row r="18" spans="1:10" s="110" customFormat="1" ht="13.5" customHeight="1" x14ac:dyDescent="0.2">
      <c r="A18" s="120"/>
      <c r="B18" s="121" t="s">
        <v>111</v>
      </c>
      <c r="C18" s="113">
        <v>0.98756532708596145</v>
      </c>
      <c r="D18" s="114">
        <v>274</v>
      </c>
      <c r="E18" s="114">
        <v>272</v>
      </c>
      <c r="F18" s="114">
        <v>260</v>
      </c>
      <c r="G18" s="114">
        <v>262</v>
      </c>
      <c r="H18" s="114">
        <v>242</v>
      </c>
      <c r="I18" s="115">
        <v>32</v>
      </c>
      <c r="J18" s="116">
        <v>13.223140495867769</v>
      </c>
    </row>
    <row r="19" spans="1:10" s="110" customFormat="1" ht="13.5" customHeight="1" x14ac:dyDescent="0.2">
      <c r="A19" s="120"/>
      <c r="B19" s="121" t="s">
        <v>112</v>
      </c>
      <c r="C19" s="113">
        <v>0.29915300054063793</v>
      </c>
      <c r="D19" s="114">
        <v>83</v>
      </c>
      <c r="E19" s="114">
        <v>78</v>
      </c>
      <c r="F19" s="114">
        <v>80</v>
      </c>
      <c r="G19" s="114">
        <v>69</v>
      </c>
      <c r="H19" s="114">
        <v>61</v>
      </c>
      <c r="I19" s="115">
        <v>22</v>
      </c>
      <c r="J19" s="116">
        <v>36.065573770491802</v>
      </c>
    </row>
    <row r="20" spans="1:10" s="110" customFormat="1" ht="13.5" customHeight="1" x14ac:dyDescent="0.2">
      <c r="A20" s="118" t="s">
        <v>113</v>
      </c>
      <c r="B20" s="122" t="s">
        <v>114</v>
      </c>
      <c r="C20" s="113">
        <v>68.989007028293386</v>
      </c>
      <c r="D20" s="114">
        <v>19141</v>
      </c>
      <c r="E20" s="114">
        <v>19388</v>
      </c>
      <c r="F20" s="114">
        <v>19755</v>
      </c>
      <c r="G20" s="114">
        <v>19448</v>
      </c>
      <c r="H20" s="114">
        <v>19351</v>
      </c>
      <c r="I20" s="115">
        <v>-210</v>
      </c>
      <c r="J20" s="116">
        <v>-1.0852152343548136</v>
      </c>
    </row>
    <row r="21" spans="1:10" s="110" customFormat="1" ht="13.5" customHeight="1" x14ac:dyDescent="0.2">
      <c r="A21" s="120"/>
      <c r="B21" s="122" t="s">
        <v>115</v>
      </c>
      <c r="C21" s="113">
        <v>31.010992971706614</v>
      </c>
      <c r="D21" s="114">
        <v>8604</v>
      </c>
      <c r="E21" s="114">
        <v>8638</v>
      </c>
      <c r="F21" s="114">
        <v>8550</v>
      </c>
      <c r="G21" s="114">
        <v>8361</v>
      </c>
      <c r="H21" s="114">
        <v>8303</v>
      </c>
      <c r="I21" s="115">
        <v>301</v>
      </c>
      <c r="J21" s="116">
        <v>3.6251957123931109</v>
      </c>
    </row>
    <row r="22" spans="1:10" s="110" customFormat="1" ht="13.5" customHeight="1" x14ac:dyDescent="0.2">
      <c r="A22" s="118" t="s">
        <v>113</v>
      </c>
      <c r="B22" s="122" t="s">
        <v>116</v>
      </c>
      <c r="C22" s="113">
        <v>89.48999819787349</v>
      </c>
      <c r="D22" s="114">
        <v>24829</v>
      </c>
      <c r="E22" s="114">
        <v>25058</v>
      </c>
      <c r="F22" s="114">
        <v>25138</v>
      </c>
      <c r="G22" s="114">
        <v>24688</v>
      </c>
      <c r="H22" s="114">
        <v>24748</v>
      </c>
      <c r="I22" s="115">
        <v>81</v>
      </c>
      <c r="J22" s="116">
        <v>0.32729917569096495</v>
      </c>
    </row>
    <row r="23" spans="1:10" s="110" customFormat="1" ht="13.5" customHeight="1" x14ac:dyDescent="0.2">
      <c r="A23" s="123"/>
      <c r="B23" s="124" t="s">
        <v>117</v>
      </c>
      <c r="C23" s="125">
        <v>10.481167777978014</v>
      </c>
      <c r="D23" s="114">
        <v>2908</v>
      </c>
      <c r="E23" s="114">
        <v>2960</v>
      </c>
      <c r="F23" s="114">
        <v>3157</v>
      </c>
      <c r="G23" s="114">
        <v>3111</v>
      </c>
      <c r="H23" s="114">
        <v>2893</v>
      </c>
      <c r="I23" s="115">
        <v>15</v>
      </c>
      <c r="J23" s="116">
        <v>0.51849291393017627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5450</v>
      </c>
      <c r="E26" s="114">
        <v>5600</v>
      </c>
      <c r="F26" s="114">
        <v>5535</v>
      </c>
      <c r="G26" s="114">
        <v>5612</v>
      </c>
      <c r="H26" s="140">
        <v>5508</v>
      </c>
      <c r="I26" s="115">
        <v>-58</v>
      </c>
      <c r="J26" s="116">
        <v>-1.0530137981118373</v>
      </c>
    </row>
    <row r="27" spans="1:10" s="110" customFormat="1" ht="13.5" customHeight="1" x14ac:dyDescent="0.2">
      <c r="A27" s="118" t="s">
        <v>105</v>
      </c>
      <c r="B27" s="119" t="s">
        <v>106</v>
      </c>
      <c r="C27" s="113">
        <v>37.798165137614681</v>
      </c>
      <c r="D27" s="115">
        <v>2060</v>
      </c>
      <c r="E27" s="114">
        <v>2078</v>
      </c>
      <c r="F27" s="114">
        <v>2019</v>
      </c>
      <c r="G27" s="114">
        <v>2026</v>
      </c>
      <c r="H27" s="140">
        <v>1989</v>
      </c>
      <c r="I27" s="115">
        <v>71</v>
      </c>
      <c r="J27" s="116">
        <v>3.5696329813976875</v>
      </c>
    </row>
    <row r="28" spans="1:10" s="110" customFormat="1" ht="13.5" customHeight="1" x14ac:dyDescent="0.2">
      <c r="A28" s="120"/>
      <c r="B28" s="119" t="s">
        <v>107</v>
      </c>
      <c r="C28" s="113">
        <v>62.201834862385319</v>
      </c>
      <c r="D28" s="115">
        <v>3390</v>
      </c>
      <c r="E28" s="114">
        <v>3522</v>
      </c>
      <c r="F28" s="114">
        <v>3516</v>
      </c>
      <c r="G28" s="114">
        <v>3586</v>
      </c>
      <c r="H28" s="140">
        <v>3519</v>
      </c>
      <c r="I28" s="115">
        <v>-129</v>
      </c>
      <c r="J28" s="116">
        <v>-3.6658141517476555</v>
      </c>
    </row>
    <row r="29" spans="1:10" s="110" customFormat="1" ht="13.5" customHeight="1" x14ac:dyDescent="0.2">
      <c r="A29" s="118" t="s">
        <v>105</v>
      </c>
      <c r="B29" s="121" t="s">
        <v>108</v>
      </c>
      <c r="C29" s="113">
        <v>13.577981651376147</v>
      </c>
      <c r="D29" s="115">
        <v>740</v>
      </c>
      <c r="E29" s="114">
        <v>802</v>
      </c>
      <c r="F29" s="114">
        <v>746</v>
      </c>
      <c r="G29" s="114">
        <v>795</v>
      </c>
      <c r="H29" s="140">
        <v>740</v>
      </c>
      <c r="I29" s="115">
        <v>0</v>
      </c>
      <c r="J29" s="116">
        <v>0</v>
      </c>
    </row>
    <row r="30" spans="1:10" s="110" customFormat="1" ht="13.5" customHeight="1" x14ac:dyDescent="0.2">
      <c r="A30" s="118"/>
      <c r="B30" s="121" t="s">
        <v>109</v>
      </c>
      <c r="C30" s="113">
        <v>47.064220183486242</v>
      </c>
      <c r="D30" s="115">
        <v>2565</v>
      </c>
      <c r="E30" s="114">
        <v>2644</v>
      </c>
      <c r="F30" s="114">
        <v>2637</v>
      </c>
      <c r="G30" s="114">
        <v>2670</v>
      </c>
      <c r="H30" s="140">
        <v>2659</v>
      </c>
      <c r="I30" s="115">
        <v>-94</v>
      </c>
      <c r="J30" s="116">
        <v>-3.5351635953365927</v>
      </c>
    </row>
    <row r="31" spans="1:10" s="110" customFormat="1" ht="13.5" customHeight="1" x14ac:dyDescent="0.2">
      <c r="A31" s="118"/>
      <c r="B31" s="121" t="s">
        <v>110</v>
      </c>
      <c r="C31" s="113">
        <v>21.155963302752294</v>
      </c>
      <c r="D31" s="115">
        <v>1153</v>
      </c>
      <c r="E31" s="114">
        <v>1145</v>
      </c>
      <c r="F31" s="114">
        <v>1150</v>
      </c>
      <c r="G31" s="114">
        <v>1150</v>
      </c>
      <c r="H31" s="140">
        <v>1121</v>
      </c>
      <c r="I31" s="115">
        <v>32</v>
      </c>
      <c r="J31" s="116">
        <v>2.854594112399643</v>
      </c>
    </row>
    <row r="32" spans="1:10" s="110" customFormat="1" ht="13.5" customHeight="1" x14ac:dyDescent="0.2">
      <c r="A32" s="120"/>
      <c r="B32" s="121" t="s">
        <v>111</v>
      </c>
      <c r="C32" s="113">
        <v>18.201834862385322</v>
      </c>
      <c r="D32" s="115">
        <v>992</v>
      </c>
      <c r="E32" s="114">
        <v>1009</v>
      </c>
      <c r="F32" s="114">
        <v>1002</v>
      </c>
      <c r="G32" s="114">
        <v>997</v>
      </c>
      <c r="H32" s="140">
        <v>988</v>
      </c>
      <c r="I32" s="115">
        <v>4</v>
      </c>
      <c r="J32" s="116">
        <v>0.40485829959514169</v>
      </c>
    </row>
    <row r="33" spans="1:10" s="110" customFormat="1" ht="13.5" customHeight="1" x14ac:dyDescent="0.2">
      <c r="A33" s="120"/>
      <c r="B33" s="121" t="s">
        <v>112</v>
      </c>
      <c r="C33" s="113">
        <v>1.761467889908257</v>
      </c>
      <c r="D33" s="115">
        <v>96</v>
      </c>
      <c r="E33" s="114">
        <v>86</v>
      </c>
      <c r="F33" s="114">
        <v>89</v>
      </c>
      <c r="G33" s="114">
        <v>83</v>
      </c>
      <c r="H33" s="140">
        <v>89</v>
      </c>
      <c r="I33" s="115">
        <v>7</v>
      </c>
      <c r="J33" s="116">
        <v>7.8651685393258424</v>
      </c>
    </row>
    <row r="34" spans="1:10" s="110" customFormat="1" ht="13.5" customHeight="1" x14ac:dyDescent="0.2">
      <c r="A34" s="118" t="s">
        <v>113</v>
      </c>
      <c r="B34" s="122" t="s">
        <v>116</v>
      </c>
      <c r="C34" s="113">
        <v>89.926605504587158</v>
      </c>
      <c r="D34" s="115">
        <v>4901</v>
      </c>
      <c r="E34" s="114">
        <v>5057</v>
      </c>
      <c r="F34" s="114">
        <v>5019</v>
      </c>
      <c r="G34" s="114">
        <v>5079</v>
      </c>
      <c r="H34" s="140">
        <v>4993</v>
      </c>
      <c r="I34" s="115">
        <v>-92</v>
      </c>
      <c r="J34" s="116">
        <v>-1.8425796114560384</v>
      </c>
    </row>
    <row r="35" spans="1:10" s="110" customFormat="1" ht="13.5" customHeight="1" x14ac:dyDescent="0.2">
      <c r="A35" s="118"/>
      <c r="B35" s="119" t="s">
        <v>117</v>
      </c>
      <c r="C35" s="113">
        <v>10.01834862385321</v>
      </c>
      <c r="D35" s="115">
        <v>546</v>
      </c>
      <c r="E35" s="114">
        <v>539</v>
      </c>
      <c r="F35" s="114">
        <v>512</v>
      </c>
      <c r="G35" s="114">
        <v>530</v>
      </c>
      <c r="H35" s="140">
        <v>509</v>
      </c>
      <c r="I35" s="115">
        <v>37</v>
      </c>
      <c r="J35" s="116">
        <v>7.269155206286837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3026</v>
      </c>
      <c r="E37" s="114">
        <v>3133</v>
      </c>
      <c r="F37" s="114">
        <v>3068</v>
      </c>
      <c r="G37" s="114">
        <v>3192</v>
      </c>
      <c r="H37" s="140">
        <v>3133</v>
      </c>
      <c r="I37" s="115">
        <v>-107</v>
      </c>
      <c r="J37" s="116">
        <v>-3.4152569422278964</v>
      </c>
    </row>
    <row r="38" spans="1:10" s="110" customFormat="1" ht="13.5" customHeight="1" x14ac:dyDescent="0.2">
      <c r="A38" s="118" t="s">
        <v>105</v>
      </c>
      <c r="B38" s="119" t="s">
        <v>106</v>
      </c>
      <c r="C38" s="113">
        <v>35.294117647058826</v>
      </c>
      <c r="D38" s="115">
        <v>1068</v>
      </c>
      <c r="E38" s="114">
        <v>1093</v>
      </c>
      <c r="F38" s="114">
        <v>1044</v>
      </c>
      <c r="G38" s="114">
        <v>1071</v>
      </c>
      <c r="H38" s="140">
        <v>1060</v>
      </c>
      <c r="I38" s="115">
        <v>8</v>
      </c>
      <c r="J38" s="116">
        <v>0.75471698113207553</v>
      </c>
    </row>
    <row r="39" spans="1:10" s="110" customFormat="1" ht="13.5" customHeight="1" x14ac:dyDescent="0.2">
      <c r="A39" s="120"/>
      <c r="B39" s="119" t="s">
        <v>107</v>
      </c>
      <c r="C39" s="113">
        <v>64.705882352941174</v>
      </c>
      <c r="D39" s="115">
        <v>1958</v>
      </c>
      <c r="E39" s="114">
        <v>2040</v>
      </c>
      <c r="F39" s="114">
        <v>2024</v>
      </c>
      <c r="G39" s="114">
        <v>2121</v>
      </c>
      <c r="H39" s="140">
        <v>2073</v>
      </c>
      <c r="I39" s="115">
        <v>-115</v>
      </c>
      <c r="J39" s="116">
        <v>-5.5475156777616981</v>
      </c>
    </row>
    <row r="40" spans="1:10" s="110" customFormat="1" ht="13.5" customHeight="1" x14ac:dyDescent="0.2">
      <c r="A40" s="118" t="s">
        <v>105</v>
      </c>
      <c r="B40" s="121" t="s">
        <v>108</v>
      </c>
      <c r="C40" s="113">
        <v>16.556510244547258</v>
      </c>
      <c r="D40" s="115">
        <v>501</v>
      </c>
      <c r="E40" s="114">
        <v>557</v>
      </c>
      <c r="F40" s="114">
        <v>501</v>
      </c>
      <c r="G40" s="114">
        <v>561</v>
      </c>
      <c r="H40" s="140">
        <v>505</v>
      </c>
      <c r="I40" s="115">
        <v>-4</v>
      </c>
      <c r="J40" s="116">
        <v>-0.79207920792079212</v>
      </c>
    </row>
    <row r="41" spans="1:10" s="110" customFormat="1" ht="13.5" customHeight="1" x14ac:dyDescent="0.2">
      <c r="A41" s="118"/>
      <c r="B41" s="121" t="s">
        <v>109</v>
      </c>
      <c r="C41" s="113">
        <v>30.105750165234632</v>
      </c>
      <c r="D41" s="115">
        <v>911</v>
      </c>
      <c r="E41" s="114">
        <v>948</v>
      </c>
      <c r="F41" s="114">
        <v>941</v>
      </c>
      <c r="G41" s="114">
        <v>1004</v>
      </c>
      <c r="H41" s="140">
        <v>1026</v>
      </c>
      <c r="I41" s="115">
        <v>-115</v>
      </c>
      <c r="J41" s="116">
        <v>-11.208576998050683</v>
      </c>
    </row>
    <row r="42" spans="1:10" s="110" customFormat="1" ht="13.5" customHeight="1" x14ac:dyDescent="0.2">
      <c r="A42" s="118"/>
      <c r="B42" s="121" t="s">
        <v>110</v>
      </c>
      <c r="C42" s="113">
        <v>21.480502313284866</v>
      </c>
      <c r="D42" s="115">
        <v>650</v>
      </c>
      <c r="E42" s="114">
        <v>646</v>
      </c>
      <c r="F42" s="114">
        <v>648</v>
      </c>
      <c r="G42" s="114">
        <v>658</v>
      </c>
      <c r="H42" s="140">
        <v>637</v>
      </c>
      <c r="I42" s="115">
        <v>13</v>
      </c>
      <c r="J42" s="116">
        <v>2.0408163265306123</v>
      </c>
    </row>
    <row r="43" spans="1:10" s="110" customFormat="1" ht="13.5" customHeight="1" x14ac:dyDescent="0.2">
      <c r="A43" s="120"/>
      <c r="B43" s="121" t="s">
        <v>111</v>
      </c>
      <c r="C43" s="113">
        <v>31.857237276933244</v>
      </c>
      <c r="D43" s="115">
        <v>964</v>
      </c>
      <c r="E43" s="114">
        <v>982</v>
      </c>
      <c r="F43" s="114">
        <v>978</v>
      </c>
      <c r="G43" s="114">
        <v>969</v>
      </c>
      <c r="H43" s="140">
        <v>965</v>
      </c>
      <c r="I43" s="115">
        <v>-1</v>
      </c>
      <c r="J43" s="116">
        <v>-0.10362694300518134</v>
      </c>
    </row>
    <row r="44" spans="1:10" s="110" customFormat="1" ht="13.5" customHeight="1" x14ac:dyDescent="0.2">
      <c r="A44" s="120"/>
      <c r="B44" s="121" t="s">
        <v>112</v>
      </c>
      <c r="C44" s="113">
        <v>2.9742233972240584</v>
      </c>
      <c r="D44" s="115">
        <v>90</v>
      </c>
      <c r="E44" s="114">
        <v>78</v>
      </c>
      <c r="F44" s="114">
        <v>84</v>
      </c>
      <c r="G44" s="114">
        <v>76</v>
      </c>
      <c r="H44" s="140">
        <v>82</v>
      </c>
      <c r="I44" s="115">
        <v>8</v>
      </c>
      <c r="J44" s="116">
        <v>9.7560975609756095</v>
      </c>
    </row>
    <row r="45" spans="1:10" s="110" customFormat="1" ht="13.5" customHeight="1" x14ac:dyDescent="0.2">
      <c r="A45" s="118" t="s">
        <v>113</v>
      </c>
      <c r="B45" s="122" t="s">
        <v>116</v>
      </c>
      <c r="C45" s="113">
        <v>91.341705221414415</v>
      </c>
      <c r="D45" s="115">
        <v>2764</v>
      </c>
      <c r="E45" s="114">
        <v>2872</v>
      </c>
      <c r="F45" s="114">
        <v>2818</v>
      </c>
      <c r="G45" s="114">
        <v>2913</v>
      </c>
      <c r="H45" s="140">
        <v>2865</v>
      </c>
      <c r="I45" s="115">
        <v>-101</v>
      </c>
      <c r="J45" s="116">
        <v>-3.5253054101221641</v>
      </c>
    </row>
    <row r="46" spans="1:10" s="110" customFormat="1" ht="13.5" customHeight="1" x14ac:dyDescent="0.2">
      <c r="A46" s="118"/>
      <c r="B46" s="119" t="s">
        <v>117</v>
      </c>
      <c r="C46" s="113">
        <v>8.5591539986781235</v>
      </c>
      <c r="D46" s="115">
        <v>259</v>
      </c>
      <c r="E46" s="114">
        <v>257</v>
      </c>
      <c r="F46" s="114">
        <v>246</v>
      </c>
      <c r="G46" s="114">
        <v>276</v>
      </c>
      <c r="H46" s="140">
        <v>262</v>
      </c>
      <c r="I46" s="115">
        <v>-3</v>
      </c>
      <c r="J46" s="116">
        <v>-1.1450381679389312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2424</v>
      </c>
      <c r="E48" s="114">
        <v>2467</v>
      </c>
      <c r="F48" s="114">
        <v>2467</v>
      </c>
      <c r="G48" s="114">
        <v>2420</v>
      </c>
      <c r="H48" s="140">
        <v>2375</v>
      </c>
      <c r="I48" s="115">
        <v>49</v>
      </c>
      <c r="J48" s="116">
        <v>2.0631578947368423</v>
      </c>
    </row>
    <row r="49" spans="1:12" s="110" customFormat="1" ht="13.5" customHeight="1" x14ac:dyDescent="0.2">
      <c r="A49" s="118" t="s">
        <v>105</v>
      </c>
      <c r="B49" s="119" t="s">
        <v>106</v>
      </c>
      <c r="C49" s="113">
        <v>40.924092409240927</v>
      </c>
      <c r="D49" s="115">
        <v>992</v>
      </c>
      <c r="E49" s="114">
        <v>985</v>
      </c>
      <c r="F49" s="114">
        <v>975</v>
      </c>
      <c r="G49" s="114">
        <v>955</v>
      </c>
      <c r="H49" s="140">
        <v>929</v>
      </c>
      <c r="I49" s="115">
        <v>63</v>
      </c>
      <c r="J49" s="116">
        <v>6.7814854682454255</v>
      </c>
    </row>
    <row r="50" spans="1:12" s="110" customFormat="1" ht="13.5" customHeight="1" x14ac:dyDescent="0.2">
      <c r="A50" s="120"/>
      <c r="B50" s="119" t="s">
        <v>107</v>
      </c>
      <c r="C50" s="113">
        <v>59.075907590759073</v>
      </c>
      <c r="D50" s="115">
        <v>1432</v>
      </c>
      <c r="E50" s="114">
        <v>1482</v>
      </c>
      <c r="F50" s="114">
        <v>1492</v>
      </c>
      <c r="G50" s="114">
        <v>1465</v>
      </c>
      <c r="H50" s="140">
        <v>1446</v>
      </c>
      <c r="I50" s="115">
        <v>-14</v>
      </c>
      <c r="J50" s="116">
        <v>-0.9681881051175657</v>
      </c>
    </row>
    <row r="51" spans="1:12" s="110" customFormat="1" ht="13.5" customHeight="1" x14ac:dyDescent="0.2">
      <c r="A51" s="118" t="s">
        <v>105</v>
      </c>
      <c r="B51" s="121" t="s">
        <v>108</v>
      </c>
      <c r="C51" s="113">
        <v>9.8597359735973598</v>
      </c>
      <c r="D51" s="115">
        <v>239</v>
      </c>
      <c r="E51" s="114">
        <v>245</v>
      </c>
      <c r="F51" s="114">
        <v>245</v>
      </c>
      <c r="G51" s="114">
        <v>234</v>
      </c>
      <c r="H51" s="140">
        <v>235</v>
      </c>
      <c r="I51" s="115">
        <v>4</v>
      </c>
      <c r="J51" s="116">
        <v>1.7021276595744681</v>
      </c>
    </row>
    <row r="52" spans="1:12" s="110" customFormat="1" ht="13.5" customHeight="1" x14ac:dyDescent="0.2">
      <c r="A52" s="118"/>
      <c r="B52" s="121" t="s">
        <v>109</v>
      </c>
      <c r="C52" s="113">
        <v>68.234323432343231</v>
      </c>
      <c r="D52" s="115">
        <v>1654</v>
      </c>
      <c r="E52" s="114">
        <v>1696</v>
      </c>
      <c r="F52" s="114">
        <v>1696</v>
      </c>
      <c r="G52" s="114">
        <v>1666</v>
      </c>
      <c r="H52" s="140">
        <v>1633</v>
      </c>
      <c r="I52" s="115">
        <v>21</v>
      </c>
      <c r="J52" s="116">
        <v>1.2859767299448868</v>
      </c>
    </row>
    <row r="53" spans="1:12" s="110" customFormat="1" ht="13.5" customHeight="1" x14ac:dyDescent="0.2">
      <c r="A53" s="118"/>
      <c r="B53" s="121" t="s">
        <v>110</v>
      </c>
      <c r="C53" s="113">
        <v>20.75082508250825</v>
      </c>
      <c r="D53" s="115">
        <v>503</v>
      </c>
      <c r="E53" s="114">
        <v>499</v>
      </c>
      <c r="F53" s="114">
        <v>502</v>
      </c>
      <c r="G53" s="114">
        <v>492</v>
      </c>
      <c r="H53" s="140">
        <v>484</v>
      </c>
      <c r="I53" s="115">
        <v>19</v>
      </c>
      <c r="J53" s="116">
        <v>3.9256198347107438</v>
      </c>
    </row>
    <row r="54" spans="1:12" s="110" customFormat="1" ht="13.5" customHeight="1" x14ac:dyDescent="0.2">
      <c r="A54" s="120"/>
      <c r="B54" s="121" t="s">
        <v>111</v>
      </c>
      <c r="C54" s="113">
        <v>1.1551155115511551</v>
      </c>
      <c r="D54" s="115">
        <v>28</v>
      </c>
      <c r="E54" s="114">
        <v>27</v>
      </c>
      <c r="F54" s="114">
        <v>24</v>
      </c>
      <c r="G54" s="114">
        <v>28</v>
      </c>
      <c r="H54" s="140">
        <v>23</v>
      </c>
      <c r="I54" s="115">
        <v>5</v>
      </c>
      <c r="J54" s="116">
        <v>21.739130434782609</v>
      </c>
    </row>
    <row r="55" spans="1:12" s="110" customFormat="1" ht="13.5" customHeight="1" x14ac:dyDescent="0.2">
      <c r="A55" s="120"/>
      <c r="B55" s="121" t="s">
        <v>112</v>
      </c>
      <c r="C55" s="113">
        <v>0.24752475247524752</v>
      </c>
      <c r="D55" s="115">
        <v>6</v>
      </c>
      <c r="E55" s="114">
        <v>8</v>
      </c>
      <c r="F55" s="114">
        <v>5</v>
      </c>
      <c r="G55" s="114">
        <v>7</v>
      </c>
      <c r="H55" s="140">
        <v>7</v>
      </c>
      <c r="I55" s="115">
        <v>-1</v>
      </c>
      <c r="J55" s="116">
        <v>-14.285714285714286</v>
      </c>
    </row>
    <row r="56" spans="1:12" s="110" customFormat="1" ht="13.5" customHeight="1" x14ac:dyDescent="0.2">
      <c r="A56" s="118" t="s">
        <v>113</v>
      </c>
      <c r="B56" s="122" t="s">
        <v>116</v>
      </c>
      <c r="C56" s="113">
        <v>88.160066006600658</v>
      </c>
      <c r="D56" s="115">
        <v>2137</v>
      </c>
      <c r="E56" s="114">
        <v>2185</v>
      </c>
      <c r="F56" s="114">
        <v>2201</v>
      </c>
      <c r="G56" s="114">
        <v>2166</v>
      </c>
      <c r="H56" s="140">
        <v>2128</v>
      </c>
      <c r="I56" s="115">
        <v>9</v>
      </c>
      <c r="J56" s="116">
        <v>0.42293233082706766</v>
      </c>
    </row>
    <row r="57" spans="1:12" s="110" customFormat="1" ht="13.5" customHeight="1" x14ac:dyDescent="0.2">
      <c r="A57" s="142"/>
      <c r="B57" s="124" t="s">
        <v>117</v>
      </c>
      <c r="C57" s="125">
        <v>11.83993399339934</v>
      </c>
      <c r="D57" s="143">
        <v>287</v>
      </c>
      <c r="E57" s="144">
        <v>282</v>
      </c>
      <c r="F57" s="144">
        <v>266</v>
      </c>
      <c r="G57" s="144">
        <v>254</v>
      </c>
      <c r="H57" s="145">
        <v>247</v>
      </c>
      <c r="I57" s="143">
        <v>40</v>
      </c>
      <c r="J57" s="146">
        <v>16.194331983805668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27745</v>
      </c>
      <c r="E12" s="236">
        <v>28026</v>
      </c>
      <c r="F12" s="114">
        <v>28305</v>
      </c>
      <c r="G12" s="114">
        <v>27809</v>
      </c>
      <c r="H12" s="140">
        <v>27654</v>
      </c>
      <c r="I12" s="115">
        <v>91</v>
      </c>
      <c r="J12" s="116">
        <v>0.32906631951978016</v>
      </c>
    </row>
    <row r="13" spans="1:15" s="110" customFormat="1" ht="12" customHeight="1" x14ac:dyDescent="0.2">
      <c r="A13" s="118" t="s">
        <v>105</v>
      </c>
      <c r="B13" s="119" t="s">
        <v>106</v>
      </c>
      <c r="C13" s="113">
        <v>47.536493061812941</v>
      </c>
      <c r="D13" s="115">
        <v>13189</v>
      </c>
      <c r="E13" s="114">
        <v>13308</v>
      </c>
      <c r="F13" s="114">
        <v>13488</v>
      </c>
      <c r="G13" s="114">
        <v>13315</v>
      </c>
      <c r="H13" s="140">
        <v>13183</v>
      </c>
      <c r="I13" s="115">
        <v>6</v>
      </c>
      <c r="J13" s="116">
        <v>4.551316088902374E-2</v>
      </c>
    </row>
    <row r="14" spans="1:15" s="110" customFormat="1" ht="12" customHeight="1" x14ac:dyDescent="0.2">
      <c r="A14" s="118"/>
      <c r="B14" s="119" t="s">
        <v>107</v>
      </c>
      <c r="C14" s="113">
        <v>52.463506938187059</v>
      </c>
      <c r="D14" s="115">
        <v>14556</v>
      </c>
      <c r="E14" s="114">
        <v>14718</v>
      </c>
      <c r="F14" s="114">
        <v>14817</v>
      </c>
      <c r="G14" s="114">
        <v>14494</v>
      </c>
      <c r="H14" s="140">
        <v>14471</v>
      </c>
      <c r="I14" s="115">
        <v>85</v>
      </c>
      <c r="J14" s="116">
        <v>0.58738165987146707</v>
      </c>
    </row>
    <row r="15" spans="1:15" s="110" customFormat="1" ht="12" customHeight="1" x14ac:dyDescent="0.2">
      <c r="A15" s="118" t="s">
        <v>105</v>
      </c>
      <c r="B15" s="121" t="s">
        <v>108</v>
      </c>
      <c r="C15" s="113">
        <v>12.892413047395927</v>
      </c>
      <c r="D15" s="115">
        <v>3577</v>
      </c>
      <c r="E15" s="114">
        <v>3626</v>
      </c>
      <c r="F15" s="114">
        <v>3753</v>
      </c>
      <c r="G15" s="114">
        <v>3501</v>
      </c>
      <c r="H15" s="140">
        <v>3516</v>
      </c>
      <c r="I15" s="115">
        <v>61</v>
      </c>
      <c r="J15" s="116">
        <v>1.7349260523321957</v>
      </c>
    </row>
    <row r="16" spans="1:15" s="110" customFormat="1" ht="12" customHeight="1" x14ac:dyDescent="0.2">
      <c r="A16" s="118"/>
      <c r="B16" s="121" t="s">
        <v>109</v>
      </c>
      <c r="C16" s="113">
        <v>65.539736889529649</v>
      </c>
      <c r="D16" s="115">
        <v>18184</v>
      </c>
      <c r="E16" s="114">
        <v>18416</v>
      </c>
      <c r="F16" s="114">
        <v>18627</v>
      </c>
      <c r="G16" s="114">
        <v>18537</v>
      </c>
      <c r="H16" s="140">
        <v>18463</v>
      </c>
      <c r="I16" s="115">
        <v>-279</v>
      </c>
      <c r="J16" s="116">
        <v>-1.5111303688457998</v>
      </c>
    </row>
    <row r="17" spans="1:10" s="110" customFormat="1" ht="12" customHeight="1" x14ac:dyDescent="0.2">
      <c r="A17" s="118"/>
      <c r="B17" s="121" t="s">
        <v>110</v>
      </c>
      <c r="C17" s="113">
        <v>20.580284735988467</v>
      </c>
      <c r="D17" s="115">
        <v>5710</v>
      </c>
      <c r="E17" s="114">
        <v>5712</v>
      </c>
      <c r="F17" s="114">
        <v>5665</v>
      </c>
      <c r="G17" s="114">
        <v>5509</v>
      </c>
      <c r="H17" s="140">
        <v>5433</v>
      </c>
      <c r="I17" s="115">
        <v>277</v>
      </c>
      <c r="J17" s="116">
        <v>5.0984722989140439</v>
      </c>
    </row>
    <row r="18" spans="1:10" s="110" customFormat="1" ht="12" customHeight="1" x14ac:dyDescent="0.2">
      <c r="A18" s="120"/>
      <c r="B18" s="121" t="s">
        <v>111</v>
      </c>
      <c r="C18" s="113">
        <v>0.98756532708596145</v>
      </c>
      <c r="D18" s="115">
        <v>274</v>
      </c>
      <c r="E18" s="114">
        <v>272</v>
      </c>
      <c r="F18" s="114">
        <v>260</v>
      </c>
      <c r="G18" s="114">
        <v>262</v>
      </c>
      <c r="H18" s="140">
        <v>242</v>
      </c>
      <c r="I18" s="115">
        <v>32</v>
      </c>
      <c r="J18" s="116">
        <v>13.223140495867769</v>
      </c>
    </row>
    <row r="19" spans="1:10" s="110" customFormat="1" ht="12" customHeight="1" x14ac:dyDescent="0.2">
      <c r="A19" s="120"/>
      <c r="B19" s="121" t="s">
        <v>112</v>
      </c>
      <c r="C19" s="113">
        <v>0.29915300054063793</v>
      </c>
      <c r="D19" s="115">
        <v>83</v>
      </c>
      <c r="E19" s="114">
        <v>78</v>
      </c>
      <c r="F19" s="114">
        <v>80</v>
      </c>
      <c r="G19" s="114">
        <v>69</v>
      </c>
      <c r="H19" s="140">
        <v>61</v>
      </c>
      <c r="I19" s="115">
        <v>22</v>
      </c>
      <c r="J19" s="116">
        <v>36.065573770491802</v>
      </c>
    </row>
    <row r="20" spans="1:10" s="110" customFormat="1" ht="12" customHeight="1" x14ac:dyDescent="0.2">
      <c r="A20" s="118" t="s">
        <v>113</v>
      </c>
      <c r="B20" s="119" t="s">
        <v>181</v>
      </c>
      <c r="C20" s="113">
        <v>68.989007028293386</v>
      </c>
      <c r="D20" s="115">
        <v>19141</v>
      </c>
      <c r="E20" s="114">
        <v>19388</v>
      </c>
      <c r="F20" s="114">
        <v>19755</v>
      </c>
      <c r="G20" s="114">
        <v>19448</v>
      </c>
      <c r="H20" s="140">
        <v>19351</v>
      </c>
      <c r="I20" s="115">
        <v>-210</v>
      </c>
      <c r="J20" s="116">
        <v>-1.0852152343548136</v>
      </c>
    </row>
    <row r="21" spans="1:10" s="110" customFormat="1" ht="12" customHeight="1" x14ac:dyDescent="0.2">
      <c r="A21" s="118"/>
      <c r="B21" s="119" t="s">
        <v>182</v>
      </c>
      <c r="C21" s="113">
        <v>31.010992971706614</v>
      </c>
      <c r="D21" s="115">
        <v>8604</v>
      </c>
      <c r="E21" s="114">
        <v>8638</v>
      </c>
      <c r="F21" s="114">
        <v>8550</v>
      </c>
      <c r="G21" s="114">
        <v>8361</v>
      </c>
      <c r="H21" s="140">
        <v>8303</v>
      </c>
      <c r="I21" s="115">
        <v>301</v>
      </c>
      <c r="J21" s="116">
        <v>3.6251957123931109</v>
      </c>
    </row>
    <row r="22" spans="1:10" s="110" customFormat="1" ht="12" customHeight="1" x14ac:dyDescent="0.2">
      <c r="A22" s="118" t="s">
        <v>113</v>
      </c>
      <c r="B22" s="119" t="s">
        <v>116</v>
      </c>
      <c r="C22" s="113">
        <v>89.48999819787349</v>
      </c>
      <c r="D22" s="115">
        <v>24829</v>
      </c>
      <c r="E22" s="114">
        <v>25058</v>
      </c>
      <c r="F22" s="114">
        <v>25138</v>
      </c>
      <c r="G22" s="114">
        <v>24688</v>
      </c>
      <c r="H22" s="140">
        <v>24748</v>
      </c>
      <c r="I22" s="115">
        <v>81</v>
      </c>
      <c r="J22" s="116">
        <v>0.32729917569096495</v>
      </c>
    </row>
    <row r="23" spans="1:10" s="110" customFormat="1" ht="12" customHeight="1" x14ac:dyDescent="0.2">
      <c r="A23" s="118"/>
      <c r="B23" s="119" t="s">
        <v>117</v>
      </c>
      <c r="C23" s="113">
        <v>10.481167777978014</v>
      </c>
      <c r="D23" s="115">
        <v>2908</v>
      </c>
      <c r="E23" s="114">
        <v>2960</v>
      </c>
      <c r="F23" s="114">
        <v>3157</v>
      </c>
      <c r="G23" s="114">
        <v>3111</v>
      </c>
      <c r="H23" s="140">
        <v>2893</v>
      </c>
      <c r="I23" s="115">
        <v>15</v>
      </c>
      <c r="J23" s="116">
        <v>0.51849291393017627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17523</v>
      </c>
      <c r="E64" s="236">
        <v>17541</v>
      </c>
      <c r="F64" s="236">
        <v>17654</v>
      </c>
      <c r="G64" s="236">
        <v>17403</v>
      </c>
      <c r="H64" s="140">
        <v>17334</v>
      </c>
      <c r="I64" s="115">
        <v>189</v>
      </c>
      <c r="J64" s="116">
        <v>1.0903426791277258</v>
      </c>
    </row>
    <row r="65" spans="1:12" s="110" customFormat="1" ht="12" customHeight="1" x14ac:dyDescent="0.2">
      <c r="A65" s="118" t="s">
        <v>105</v>
      </c>
      <c r="B65" s="119" t="s">
        <v>106</v>
      </c>
      <c r="C65" s="113">
        <v>52.645095017976374</v>
      </c>
      <c r="D65" s="235">
        <v>9225</v>
      </c>
      <c r="E65" s="236">
        <v>9182</v>
      </c>
      <c r="F65" s="236">
        <v>9298</v>
      </c>
      <c r="G65" s="236">
        <v>9154</v>
      </c>
      <c r="H65" s="140">
        <v>9087</v>
      </c>
      <c r="I65" s="115">
        <v>138</v>
      </c>
      <c r="J65" s="116">
        <v>1.5186530207989435</v>
      </c>
    </row>
    <row r="66" spans="1:12" s="110" customFormat="1" ht="12" customHeight="1" x14ac:dyDescent="0.2">
      <c r="A66" s="118"/>
      <c r="B66" s="119" t="s">
        <v>107</v>
      </c>
      <c r="C66" s="113">
        <v>47.354904982023626</v>
      </c>
      <c r="D66" s="235">
        <v>8298</v>
      </c>
      <c r="E66" s="236">
        <v>8359</v>
      </c>
      <c r="F66" s="236">
        <v>8356</v>
      </c>
      <c r="G66" s="236">
        <v>8249</v>
      </c>
      <c r="H66" s="140">
        <v>8247</v>
      </c>
      <c r="I66" s="115">
        <v>51</v>
      </c>
      <c r="J66" s="116">
        <v>0.61840669334303378</v>
      </c>
    </row>
    <row r="67" spans="1:12" s="110" customFormat="1" ht="12" customHeight="1" x14ac:dyDescent="0.2">
      <c r="A67" s="118" t="s">
        <v>105</v>
      </c>
      <c r="B67" s="121" t="s">
        <v>108</v>
      </c>
      <c r="C67" s="113">
        <v>11.259487530673971</v>
      </c>
      <c r="D67" s="235">
        <v>1973</v>
      </c>
      <c r="E67" s="236">
        <v>2013</v>
      </c>
      <c r="F67" s="236">
        <v>2016</v>
      </c>
      <c r="G67" s="236">
        <v>1907</v>
      </c>
      <c r="H67" s="140">
        <v>1945</v>
      </c>
      <c r="I67" s="115">
        <v>28</v>
      </c>
      <c r="J67" s="116">
        <v>1.4395886889460154</v>
      </c>
    </row>
    <row r="68" spans="1:12" s="110" customFormat="1" ht="12" customHeight="1" x14ac:dyDescent="0.2">
      <c r="A68" s="118"/>
      <c r="B68" s="121" t="s">
        <v>109</v>
      </c>
      <c r="C68" s="113">
        <v>67.682474462135474</v>
      </c>
      <c r="D68" s="235">
        <v>11860</v>
      </c>
      <c r="E68" s="236">
        <v>11858</v>
      </c>
      <c r="F68" s="236">
        <v>11962</v>
      </c>
      <c r="G68" s="236">
        <v>11861</v>
      </c>
      <c r="H68" s="140">
        <v>11855</v>
      </c>
      <c r="I68" s="115">
        <v>5</v>
      </c>
      <c r="J68" s="116">
        <v>4.2176296921130327E-2</v>
      </c>
    </row>
    <row r="69" spans="1:12" s="110" customFormat="1" ht="12" customHeight="1" x14ac:dyDescent="0.2">
      <c r="A69" s="118"/>
      <c r="B69" s="121" t="s">
        <v>110</v>
      </c>
      <c r="C69" s="113">
        <v>20.053643782457343</v>
      </c>
      <c r="D69" s="235">
        <v>3514</v>
      </c>
      <c r="E69" s="236">
        <v>3494</v>
      </c>
      <c r="F69" s="236">
        <v>3500</v>
      </c>
      <c r="G69" s="236">
        <v>3459</v>
      </c>
      <c r="H69" s="140">
        <v>3371</v>
      </c>
      <c r="I69" s="115">
        <v>143</v>
      </c>
      <c r="J69" s="116">
        <v>4.2420646692376147</v>
      </c>
    </row>
    <row r="70" spans="1:12" s="110" customFormat="1" ht="12" customHeight="1" x14ac:dyDescent="0.2">
      <c r="A70" s="120"/>
      <c r="B70" s="121" t="s">
        <v>111</v>
      </c>
      <c r="C70" s="113">
        <v>1.0043942247332078</v>
      </c>
      <c r="D70" s="235">
        <v>176</v>
      </c>
      <c r="E70" s="236">
        <v>176</v>
      </c>
      <c r="F70" s="236">
        <v>176</v>
      </c>
      <c r="G70" s="236">
        <v>176</v>
      </c>
      <c r="H70" s="140">
        <v>163</v>
      </c>
      <c r="I70" s="115">
        <v>13</v>
      </c>
      <c r="J70" s="116">
        <v>7.9754601226993866</v>
      </c>
    </row>
    <row r="71" spans="1:12" s="110" customFormat="1" ht="12" customHeight="1" x14ac:dyDescent="0.2">
      <c r="A71" s="120"/>
      <c r="B71" s="121" t="s">
        <v>112</v>
      </c>
      <c r="C71" s="113">
        <v>0.34811390743594134</v>
      </c>
      <c r="D71" s="235">
        <v>61</v>
      </c>
      <c r="E71" s="236">
        <v>61</v>
      </c>
      <c r="F71" s="236">
        <v>69</v>
      </c>
      <c r="G71" s="236">
        <v>60</v>
      </c>
      <c r="H71" s="140">
        <v>54</v>
      </c>
      <c r="I71" s="115">
        <v>7</v>
      </c>
      <c r="J71" s="116">
        <v>12.962962962962964</v>
      </c>
    </row>
    <row r="72" spans="1:12" s="110" customFormat="1" ht="12" customHeight="1" x14ac:dyDescent="0.2">
      <c r="A72" s="118" t="s">
        <v>113</v>
      </c>
      <c r="B72" s="119" t="s">
        <v>181</v>
      </c>
      <c r="C72" s="113">
        <v>72.413399532043599</v>
      </c>
      <c r="D72" s="235">
        <v>12689</v>
      </c>
      <c r="E72" s="236">
        <v>12683</v>
      </c>
      <c r="F72" s="236">
        <v>12882</v>
      </c>
      <c r="G72" s="236">
        <v>12702</v>
      </c>
      <c r="H72" s="140">
        <v>12709</v>
      </c>
      <c r="I72" s="115">
        <v>-20</v>
      </c>
      <c r="J72" s="116">
        <v>-0.15736879376819576</v>
      </c>
    </row>
    <row r="73" spans="1:12" s="110" customFormat="1" ht="12" customHeight="1" x14ac:dyDescent="0.2">
      <c r="A73" s="118"/>
      <c r="B73" s="119" t="s">
        <v>182</v>
      </c>
      <c r="C73" s="113">
        <v>27.586600467956401</v>
      </c>
      <c r="D73" s="115">
        <v>4834</v>
      </c>
      <c r="E73" s="114">
        <v>4858</v>
      </c>
      <c r="F73" s="114">
        <v>4772</v>
      </c>
      <c r="G73" s="114">
        <v>4701</v>
      </c>
      <c r="H73" s="140">
        <v>4625</v>
      </c>
      <c r="I73" s="115">
        <v>209</v>
      </c>
      <c r="J73" s="116">
        <v>4.5189189189189189</v>
      </c>
    </row>
    <row r="74" spans="1:12" s="110" customFormat="1" ht="12" customHeight="1" x14ac:dyDescent="0.2">
      <c r="A74" s="118" t="s">
        <v>113</v>
      </c>
      <c r="B74" s="119" t="s">
        <v>116</v>
      </c>
      <c r="C74" s="113">
        <v>84.357701306853855</v>
      </c>
      <c r="D74" s="115">
        <v>14782</v>
      </c>
      <c r="E74" s="114">
        <v>14884</v>
      </c>
      <c r="F74" s="114">
        <v>14951</v>
      </c>
      <c r="G74" s="114">
        <v>14777</v>
      </c>
      <c r="H74" s="140">
        <v>14779</v>
      </c>
      <c r="I74" s="115">
        <v>3</v>
      </c>
      <c r="J74" s="116">
        <v>2.0299073008999257E-2</v>
      </c>
    </row>
    <row r="75" spans="1:12" s="110" customFormat="1" ht="12" customHeight="1" x14ac:dyDescent="0.2">
      <c r="A75" s="142"/>
      <c r="B75" s="124" t="s">
        <v>117</v>
      </c>
      <c r="C75" s="125">
        <v>15.585230839468128</v>
      </c>
      <c r="D75" s="143">
        <v>2731</v>
      </c>
      <c r="E75" s="144">
        <v>2647</v>
      </c>
      <c r="F75" s="144">
        <v>2693</v>
      </c>
      <c r="G75" s="144">
        <v>2618</v>
      </c>
      <c r="H75" s="145">
        <v>2545</v>
      </c>
      <c r="I75" s="143">
        <v>186</v>
      </c>
      <c r="J75" s="146">
        <v>7.3084479371316302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27745</v>
      </c>
      <c r="G11" s="114">
        <v>28026</v>
      </c>
      <c r="H11" s="114">
        <v>28305</v>
      </c>
      <c r="I11" s="114">
        <v>27809</v>
      </c>
      <c r="J11" s="140">
        <v>27654</v>
      </c>
      <c r="K11" s="114">
        <v>91</v>
      </c>
      <c r="L11" s="116">
        <v>0.32906631951978016</v>
      </c>
    </row>
    <row r="12" spans="1:17" s="110" customFormat="1" ht="24.95" customHeight="1" x14ac:dyDescent="0.2">
      <c r="A12" s="604" t="s">
        <v>185</v>
      </c>
      <c r="B12" s="605"/>
      <c r="C12" s="605"/>
      <c r="D12" s="606"/>
      <c r="E12" s="113">
        <v>47.536493061812941</v>
      </c>
      <c r="F12" s="115">
        <v>13189</v>
      </c>
      <c r="G12" s="114">
        <v>13308</v>
      </c>
      <c r="H12" s="114">
        <v>13488</v>
      </c>
      <c r="I12" s="114">
        <v>13315</v>
      </c>
      <c r="J12" s="140">
        <v>13183</v>
      </c>
      <c r="K12" s="114">
        <v>6</v>
      </c>
      <c r="L12" s="116">
        <v>4.551316088902374E-2</v>
      </c>
    </row>
    <row r="13" spans="1:17" s="110" customFormat="1" ht="15" customHeight="1" x14ac:dyDescent="0.2">
      <c r="A13" s="120"/>
      <c r="B13" s="612" t="s">
        <v>107</v>
      </c>
      <c r="C13" s="612"/>
      <c r="E13" s="113">
        <v>52.463506938187059</v>
      </c>
      <c r="F13" s="115">
        <v>14556</v>
      </c>
      <c r="G13" s="114">
        <v>14718</v>
      </c>
      <c r="H13" s="114">
        <v>14817</v>
      </c>
      <c r="I13" s="114">
        <v>14494</v>
      </c>
      <c r="J13" s="140">
        <v>14471</v>
      </c>
      <c r="K13" s="114">
        <v>85</v>
      </c>
      <c r="L13" s="116">
        <v>0.58738165987146707</v>
      </c>
    </row>
    <row r="14" spans="1:17" s="110" customFormat="1" ht="24.95" customHeight="1" x14ac:dyDescent="0.2">
      <c r="A14" s="604" t="s">
        <v>186</v>
      </c>
      <c r="B14" s="605"/>
      <c r="C14" s="605"/>
      <c r="D14" s="606"/>
      <c r="E14" s="113">
        <v>12.892413047395927</v>
      </c>
      <c r="F14" s="115">
        <v>3577</v>
      </c>
      <c r="G14" s="114">
        <v>3626</v>
      </c>
      <c r="H14" s="114">
        <v>3753</v>
      </c>
      <c r="I14" s="114">
        <v>3501</v>
      </c>
      <c r="J14" s="140">
        <v>3516</v>
      </c>
      <c r="K14" s="114">
        <v>61</v>
      </c>
      <c r="L14" s="116">
        <v>1.7349260523321957</v>
      </c>
    </row>
    <row r="15" spans="1:17" s="110" customFormat="1" ht="15" customHeight="1" x14ac:dyDescent="0.2">
      <c r="A15" s="120"/>
      <c r="B15" s="119"/>
      <c r="C15" s="258" t="s">
        <v>106</v>
      </c>
      <c r="E15" s="113">
        <v>51.439753983785295</v>
      </c>
      <c r="F15" s="115">
        <v>1840</v>
      </c>
      <c r="G15" s="114">
        <v>1878</v>
      </c>
      <c r="H15" s="114">
        <v>1963</v>
      </c>
      <c r="I15" s="114">
        <v>1836</v>
      </c>
      <c r="J15" s="140">
        <v>1826</v>
      </c>
      <c r="K15" s="114">
        <v>14</v>
      </c>
      <c r="L15" s="116">
        <v>0.76670317634173057</v>
      </c>
    </row>
    <row r="16" spans="1:17" s="110" customFormat="1" ht="15" customHeight="1" x14ac:dyDescent="0.2">
      <c r="A16" s="120"/>
      <c r="B16" s="119"/>
      <c r="C16" s="258" t="s">
        <v>107</v>
      </c>
      <c r="E16" s="113">
        <v>48.560246016214705</v>
      </c>
      <c r="F16" s="115">
        <v>1737</v>
      </c>
      <c r="G16" s="114">
        <v>1748</v>
      </c>
      <c r="H16" s="114">
        <v>1790</v>
      </c>
      <c r="I16" s="114">
        <v>1665</v>
      </c>
      <c r="J16" s="140">
        <v>1690</v>
      </c>
      <c r="K16" s="114">
        <v>47</v>
      </c>
      <c r="L16" s="116">
        <v>2.7810650887573964</v>
      </c>
    </row>
    <row r="17" spans="1:12" s="110" customFormat="1" ht="15" customHeight="1" x14ac:dyDescent="0.2">
      <c r="A17" s="120"/>
      <c r="B17" s="121" t="s">
        <v>109</v>
      </c>
      <c r="C17" s="258"/>
      <c r="E17" s="113">
        <v>65.539736889529649</v>
      </c>
      <c r="F17" s="115">
        <v>18184</v>
      </c>
      <c r="G17" s="114">
        <v>18416</v>
      </c>
      <c r="H17" s="114">
        <v>18627</v>
      </c>
      <c r="I17" s="114">
        <v>18537</v>
      </c>
      <c r="J17" s="140">
        <v>18463</v>
      </c>
      <c r="K17" s="114">
        <v>-279</v>
      </c>
      <c r="L17" s="116">
        <v>-1.5111303688457998</v>
      </c>
    </row>
    <row r="18" spans="1:12" s="110" customFormat="1" ht="15" customHeight="1" x14ac:dyDescent="0.2">
      <c r="A18" s="120"/>
      <c r="B18" s="119"/>
      <c r="C18" s="258" t="s">
        <v>106</v>
      </c>
      <c r="E18" s="113">
        <v>46.953365596128464</v>
      </c>
      <c r="F18" s="115">
        <v>8538</v>
      </c>
      <c r="G18" s="114">
        <v>8627</v>
      </c>
      <c r="H18" s="114">
        <v>8744</v>
      </c>
      <c r="I18" s="114">
        <v>8757</v>
      </c>
      <c r="J18" s="140">
        <v>8695</v>
      </c>
      <c r="K18" s="114">
        <v>-157</v>
      </c>
      <c r="L18" s="116">
        <v>-1.8056354226566993</v>
      </c>
    </row>
    <row r="19" spans="1:12" s="110" customFormat="1" ht="15" customHeight="1" x14ac:dyDescent="0.2">
      <c r="A19" s="120"/>
      <c r="B19" s="119"/>
      <c r="C19" s="258" t="s">
        <v>107</v>
      </c>
      <c r="E19" s="113">
        <v>53.046634403871536</v>
      </c>
      <c r="F19" s="115">
        <v>9646</v>
      </c>
      <c r="G19" s="114">
        <v>9789</v>
      </c>
      <c r="H19" s="114">
        <v>9883</v>
      </c>
      <c r="I19" s="114">
        <v>9780</v>
      </c>
      <c r="J19" s="140">
        <v>9768</v>
      </c>
      <c r="K19" s="114">
        <v>-122</v>
      </c>
      <c r="L19" s="116">
        <v>-1.248976248976249</v>
      </c>
    </row>
    <row r="20" spans="1:12" s="110" customFormat="1" ht="15" customHeight="1" x14ac:dyDescent="0.2">
      <c r="A20" s="120"/>
      <c r="B20" s="121" t="s">
        <v>110</v>
      </c>
      <c r="C20" s="258"/>
      <c r="E20" s="113">
        <v>20.580284735988467</v>
      </c>
      <c r="F20" s="115">
        <v>5710</v>
      </c>
      <c r="G20" s="114">
        <v>5712</v>
      </c>
      <c r="H20" s="114">
        <v>5665</v>
      </c>
      <c r="I20" s="114">
        <v>5509</v>
      </c>
      <c r="J20" s="140">
        <v>5433</v>
      </c>
      <c r="K20" s="114">
        <v>277</v>
      </c>
      <c r="L20" s="116">
        <v>5.0984722989140439</v>
      </c>
    </row>
    <row r="21" spans="1:12" s="110" customFormat="1" ht="15" customHeight="1" x14ac:dyDescent="0.2">
      <c r="A21" s="120"/>
      <c r="B21" s="119"/>
      <c r="C21" s="258" t="s">
        <v>106</v>
      </c>
      <c r="E21" s="113">
        <v>46.567425569176883</v>
      </c>
      <c r="F21" s="115">
        <v>2659</v>
      </c>
      <c r="G21" s="114">
        <v>2658</v>
      </c>
      <c r="H21" s="114">
        <v>2644</v>
      </c>
      <c r="I21" s="114">
        <v>2584</v>
      </c>
      <c r="J21" s="140">
        <v>2530</v>
      </c>
      <c r="K21" s="114">
        <v>129</v>
      </c>
      <c r="L21" s="116">
        <v>5.0988142292490117</v>
      </c>
    </row>
    <row r="22" spans="1:12" s="110" customFormat="1" ht="15" customHeight="1" x14ac:dyDescent="0.2">
      <c r="A22" s="120"/>
      <c r="B22" s="119"/>
      <c r="C22" s="258" t="s">
        <v>107</v>
      </c>
      <c r="E22" s="113">
        <v>53.432574430823117</v>
      </c>
      <c r="F22" s="115">
        <v>3051</v>
      </c>
      <c r="G22" s="114">
        <v>3054</v>
      </c>
      <c r="H22" s="114">
        <v>3021</v>
      </c>
      <c r="I22" s="114">
        <v>2925</v>
      </c>
      <c r="J22" s="140">
        <v>2903</v>
      </c>
      <c r="K22" s="114">
        <v>148</v>
      </c>
      <c r="L22" s="116">
        <v>5.098174302445746</v>
      </c>
    </row>
    <row r="23" spans="1:12" s="110" customFormat="1" ht="15" customHeight="1" x14ac:dyDescent="0.2">
      <c r="A23" s="120"/>
      <c r="B23" s="121" t="s">
        <v>111</v>
      </c>
      <c r="C23" s="258"/>
      <c r="E23" s="113">
        <v>0.98756532708596145</v>
      </c>
      <c r="F23" s="115">
        <v>274</v>
      </c>
      <c r="G23" s="114">
        <v>272</v>
      </c>
      <c r="H23" s="114">
        <v>260</v>
      </c>
      <c r="I23" s="114">
        <v>262</v>
      </c>
      <c r="J23" s="140">
        <v>242</v>
      </c>
      <c r="K23" s="114">
        <v>32</v>
      </c>
      <c r="L23" s="116">
        <v>13.223140495867769</v>
      </c>
    </row>
    <row r="24" spans="1:12" s="110" customFormat="1" ht="15" customHeight="1" x14ac:dyDescent="0.2">
      <c r="A24" s="120"/>
      <c r="B24" s="119"/>
      <c r="C24" s="258" t="s">
        <v>106</v>
      </c>
      <c r="E24" s="113">
        <v>55.474452554744524</v>
      </c>
      <c r="F24" s="115">
        <v>152</v>
      </c>
      <c r="G24" s="114">
        <v>145</v>
      </c>
      <c r="H24" s="114">
        <v>137</v>
      </c>
      <c r="I24" s="114">
        <v>138</v>
      </c>
      <c r="J24" s="140">
        <v>132</v>
      </c>
      <c r="K24" s="114">
        <v>20</v>
      </c>
      <c r="L24" s="116">
        <v>15.151515151515152</v>
      </c>
    </row>
    <row r="25" spans="1:12" s="110" customFormat="1" ht="15" customHeight="1" x14ac:dyDescent="0.2">
      <c r="A25" s="120"/>
      <c r="B25" s="119"/>
      <c r="C25" s="258" t="s">
        <v>107</v>
      </c>
      <c r="E25" s="113">
        <v>44.525547445255476</v>
      </c>
      <c r="F25" s="115">
        <v>122</v>
      </c>
      <c r="G25" s="114">
        <v>127</v>
      </c>
      <c r="H25" s="114">
        <v>123</v>
      </c>
      <c r="I25" s="114">
        <v>124</v>
      </c>
      <c r="J25" s="140">
        <v>110</v>
      </c>
      <c r="K25" s="114">
        <v>12</v>
      </c>
      <c r="L25" s="116">
        <v>10.909090909090908</v>
      </c>
    </row>
    <row r="26" spans="1:12" s="110" customFormat="1" ht="15" customHeight="1" x14ac:dyDescent="0.2">
      <c r="A26" s="120"/>
      <c r="C26" s="121" t="s">
        <v>187</v>
      </c>
      <c r="D26" s="110" t="s">
        <v>188</v>
      </c>
      <c r="E26" s="113">
        <v>0.29915300054063793</v>
      </c>
      <c r="F26" s="115">
        <v>83</v>
      </c>
      <c r="G26" s="114">
        <v>78</v>
      </c>
      <c r="H26" s="114">
        <v>80</v>
      </c>
      <c r="I26" s="114">
        <v>69</v>
      </c>
      <c r="J26" s="140">
        <v>61</v>
      </c>
      <c r="K26" s="114">
        <v>22</v>
      </c>
      <c r="L26" s="116">
        <v>36.065573770491802</v>
      </c>
    </row>
    <row r="27" spans="1:12" s="110" customFormat="1" ht="15" customHeight="1" x14ac:dyDescent="0.2">
      <c r="A27" s="120"/>
      <c r="B27" s="119"/>
      <c r="D27" s="259" t="s">
        <v>106</v>
      </c>
      <c r="E27" s="113">
        <v>59.036144578313255</v>
      </c>
      <c r="F27" s="115">
        <v>49</v>
      </c>
      <c r="G27" s="114">
        <v>39</v>
      </c>
      <c r="H27" s="114">
        <v>38</v>
      </c>
      <c r="I27" s="114">
        <v>29</v>
      </c>
      <c r="J27" s="140">
        <v>31</v>
      </c>
      <c r="K27" s="114">
        <v>18</v>
      </c>
      <c r="L27" s="116">
        <v>58.064516129032256</v>
      </c>
    </row>
    <row r="28" spans="1:12" s="110" customFormat="1" ht="15" customHeight="1" x14ac:dyDescent="0.2">
      <c r="A28" s="120"/>
      <c r="B28" s="119"/>
      <c r="D28" s="259" t="s">
        <v>107</v>
      </c>
      <c r="E28" s="113">
        <v>40.963855421686745</v>
      </c>
      <c r="F28" s="115">
        <v>34</v>
      </c>
      <c r="G28" s="114">
        <v>39</v>
      </c>
      <c r="H28" s="114">
        <v>42</v>
      </c>
      <c r="I28" s="114">
        <v>40</v>
      </c>
      <c r="J28" s="140">
        <v>30</v>
      </c>
      <c r="K28" s="114">
        <v>4</v>
      </c>
      <c r="L28" s="116">
        <v>13.333333333333334</v>
      </c>
    </row>
    <row r="29" spans="1:12" s="110" customFormat="1" ht="24.95" customHeight="1" x14ac:dyDescent="0.2">
      <c r="A29" s="604" t="s">
        <v>189</v>
      </c>
      <c r="B29" s="605"/>
      <c r="C29" s="605"/>
      <c r="D29" s="606"/>
      <c r="E29" s="113">
        <v>89.48999819787349</v>
      </c>
      <c r="F29" s="115">
        <v>24829</v>
      </c>
      <c r="G29" s="114">
        <v>25058</v>
      </c>
      <c r="H29" s="114">
        <v>25138</v>
      </c>
      <c r="I29" s="114">
        <v>24688</v>
      </c>
      <c r="J29" s="140">
        <v>24748</v>
      </c>
      <c r="K29" s="114">
        <v>81</v>
      </c>
      <c r="L29" s="116">
        <v>0.32729917569096495</v>
      </c>
    </row>
    <row r="30" spans="1:12" s="110" customFormat="1" ht="15" customHeight="1" x14ac:dyDescent="0.2">
      <c r="A30" s="120"/>
      <c r="B30" s="119"/>
      <c r="C30" s="258" t="s">
        <v>106</v>
      </c>
      <c r="E30" s="113">
        <v>46.405413025091626</v>
      </c>
      <c r="F30" s="115">
        <v>11522</v>
      </c>
      <c r="G30" s="114">
        <v>11628</v>
      </c>
      <c r="H30" s="114">
        <v>11677</v>
      </c>
      <c r="I30" s="114">
        <v>11537</v>
      </c>
      <c r="J30" s="140">
        <v>11542</v>
      </c>
      <c r="K30" s="114">
        <v>-20</v>
      </c>
      <c r="L30" s="116">
        <v>-0.17328019407381737</v>
      </c>
    </row>
    <row r="31" spans="1:12" s="110" customFormat="1" ht="15" customHeight="1" x14ac:dyDescent="0.2">
      <c r="A31" s="120"/>
      <c r="B31" s="119"/>
      <c r="C31" s="258" t="s">
        <v>107</v>
      </c>
      <c r="E31" s="113">
        <v>53.594586974908374</v>
      </c>
      <c r="F31" s="115">
        <v>13307</v>
      </c>
      <c r="G31" s="114">
        <v>13430</v>
      </c>
      <c r="H31" s="114">
        <v>13461</v>
      </c>
      <c r="I31" s="114">
        <v>13151</v>
      </c>
      <c r="J31" s="140">
        <v>13206</v>
      </c>
      <c r="K31" s="114">
        <v>101</v>
      </c>
      <c r="L31" s="116">
        <v>0.76480387702559438</v>
      </c>
    </row>
    <row r="32" spans="1:12" s="110" customFormat="1" ht="15" customHeight="1" x14ac:dyDescent="0.2">
      <c r="A32" s="120"/>
      <c r="B32" s="119" t="s">
        <v>117</v>
      </c>
      <c r="C32" s="258"/>
      <c r="E32" s="113">
        <v>10.481167777978014</v>
      </c>
      <c r="F32" s="115">
        <v>2908</v>
      </c>
      <c r="G32" s="114">
        <v>2960</v>
      </c>
      <c r="H32" s="114">
        <v>3157</v>
      </c>
      <c r="I32" s="114">
        <v>3111</v>
      </c>
      <c r="J32" s="140">
        <v>2893</v>
      </c>
      <c r="K32" s="114">
        <v>15</v>
      </c>
      <c r="L32" s="116">
        <v>0.51849291393017627</v>
      </c>
    </row>
    <row r="33" spans="1:12" s="110" customFormat="1" ht="15" customHeight="1" x14ac:dyDescent="0.2">
      <c r="A33" s="120"/>
      <c r="B33" s="119"/>
      <c r="C33" s="258" t="s">
        <v>106</v>
      </c>
      <c r="E33" s="113">
        <v>57.118294360385143</v>
      </c>
      <c r="F33" s="115">
        <v>1661</v>
      </c>
      <c r="G33" s="114">
        <v>1674</v>
      </c>
      <c r="H33" s="114">
        <v>1804</v>
      </c>
      <c r="I33" s="114">
        <v>1771</v>
      </c>
      <c r="J33" s="140">
        <v>1632</v>
      </c>
      <c r="K33" s="114">
        <v>29</v>
      </c>
      <c r="L33" s="116">
        <v>1.7769607843137254</v>
      </c>
    </row>
    <row r="34" spans="1:12" s="110" customFormat="1" ht="15" customHeight="1" x14ac:dyDescent="0.2">
      <c r="A34" s="120"/>
      <c r="B34" s="119"/>
      <c r="C34" s="258" t="s">
        <v>107</v>
      </c>
      <c r="E34" s="113">
        <v>42.881705639614857</v>
      </c>
      <c r="F34" s="115">
        <v>1247</v>
      </c>
      <c r="G34" s="114">
        <v>1286</v>
      </c>
      <c r="H34" s="114">
        <v>1353</v>
      </c>
      <c r="I34" s="114">
        <v>1340</v>
      </c>
      <c r="J34" s="140">
        <v>1261</v>
      </c>
      <c r="K34" s="114">
        <v>-14</v>
      </c>
      <c r="L34" s="116">
        <v>-1.1102299762093577</v>
      </c>
    </row>
    <row r="35" spans="1:12" s="110" customFormat="1" ht="24.95" customHeight="1" x14ac:dyDescent="0.2">
      <c r="A35" s="604" t="s">
        <v>190</v>
      </c>
      <c r="B35" s="605"/>
      <c r="C35" s="605"/>
      <c r="D35" s="606"/>
      <c r="E35" s="113">
        <v>68.989007028293386</v>
      </c>
      <c r="F35" s="115">
        <v>19141</v>
      </c>
      <c r="G35" s="114">
        <v>19388</v>
      </c>
      <c r="H35" s="114">
        <v>19755</v>
      </c>
      <c r="I35" s="114">
        <v>19448</v>
      </c>
      <c r="J35" s="140">
        <v>19351</v>
      </c>
      <c r="K35" s="114">
        <v>-210</v>
      </c>
      <c r="L35" s="116">
        <v>-1.0852152343548136</v>
      </c>
    </row>
    <row r="36" spans="1:12" s="110" customFormat="1" ht="15" customHeight="1" x14ac:dyDescent="0.2">
      <c r="A36" s="120"/>
      <c r="B36" s="119"/>
      <c r="C36" s="258" t="s">
        <v>106</v>
      </c>
      <c r="E36" s="113">
        <v>61.67389373595946</v>
      </c>
      <c r="F36" s="115">
        <v>11805</v>
      </c>
      <c r="G36" s="114">
        <v>11950</v>
      </c>
      <c r="H36" s="114">
        <v>12147</v>
      </c>
      <c r="I36" s="114">
        <v>12010</v>
      </c>
      <c r="J36" s="140">
        <v>11931</v>
      </c>
      <c r="K36" s="114">
        <v>-126</v>
      </c>
      <c r="L36" s="116">
        <v>-1.056072416394267</v>
      </c>
    </row>
    <row r="37" spans="1:12" s="110" customFormat="1" ht="15" customHeight="1" x14ac:dyDescent="0.2">
      <c r="A37" s="120"/>
      <c r="B37" s="119"/>
      <c r="C37" s="258" t="s">
        <v>107</v>
      </c>
      <c r="E37" s="113">
        <v>38.32610626404054</v>
      </c>
      <c r="F37" s="115">
        <v>7336</v>
      </c>
      <c r="G37" s="114">
        <v>7438</v>
      </c>
      <c r="H37" s="114">
        <v>7608</v>
      </c>
      <c r="I37" s="114">
        <v>7438</v>
      </c>
      <c r="J37" s="140">
        <v>7420</v>
      </c>
      <c r="K37" s="114">
        <v>-84</v>
      </c>
      <c r="L37" s="116">
        <v>-1.1320754716981132</v>
      </c>
    </row>
    <row r="38" spans="1:12" s="110" customFormat="1" ht="15" customHeight="1" x14ac:dyDescent="0.2">
      <c r="A38" s="120"/>
      <c r="B38" s="119" t="s">
        <v>182</v>
      </c>
      <c r="C38" s="258"/>
      <c r="E38" s="113">
        <v>31.010992971706614</v>
      </c>
      <c r="F38" s="115">
        <v>8604</v>
      </c>
      <c r="G38" s="114">
        <v>8638</v>
      </c>
      <c r="H38" s="114">
        <v>8550</v>
      </c>
      <c r="I38" s="114">
        <v>8361</v>
      </c>
      <c r="J38" s="140">
        <v>8303</v>
      </c>
      <c r="K38" s="114">
        <v>301</v>
      </c>
      <c r="L38" s="116">
        <v>3.6251957123931109</v>
      </c>
    </row>
    <row r="39" spans="1:12" s="110" customFormat="1" ht="15" customHeight="1" x14ac:dyDescent="0.2">
      <c r="A39" s="120"/>
      <c r="B39" s="119"/>
      <c r="C39" s="258" t="s">
        <v>106</v>
      </c>
      <c r="E39" s="113">
        <v>16.085541608554159</v>
      </c>
      <c r="F39" s="115">
        <v>1384</v>
      </c>
      <c r="G39" s="114">
        <v>1358</v>
      </c>
      <c r="H39" s="114">
        <v>1341</v>
      </c>
      <c r="I39" s="114">
        <v>1305</v>
      </c>
      <c r="J39" s="140">
        <v>1252</v>
      </c>
      <c r="K39" s="114">
        <v>132</v>
      </c>
      <c r="L39" s="116">
        <v>10.543130990415335</v>
      </c>
    </row>
    <row r="40" spans="1:12" s="110" customFormat="1" ht="15" customHeight="1" x14ac:dyDescent="0.2">
      <c r="A40" s="120"/>
      <c r="B40" s="119"/>
      <c r="C40" s="258" t="s">
        <v>107</v>
      </c>
      <c r="E40" s="113">
        <v>83.914458391445834</v>
      </c>
      <c r="F40" s="115">
        <v>7220</v>
      </c>
      <c r="G40" s="114">
        <v>7280</v>
      </c>
      <c r="H40" s="114">
        <v>7209</v>
      </c>
      <c r="I40" s="114">
        <v>7056</v>
      </c>
      <c r="J40" s="140">
        <v>7051</v>
      </c>
      <c r="K40" s="114">
        <v>169</v>
      </c>
      <c r="L40" s="116">
        <v>2.3968231456530988</v>
      </c>
    </row>
    <row r="41" spans="1:12" s="110" customFormat="1" ht="24.75" customHeight="1" x14ac:dyDescent="0.2">
      <c r="A41" s="604" t="s">
        <v>518</v>
      </c>
      <c r="B41" s="605"/>
      <c r="C41" s="605"/>
      <c r="D41" s="606"/>
      <c r="E41" s="113">
        <v>5.2802306721931878</v>
      </c>
      <c r="F41" s="115">
        <v>1465</v>
      </c>
      <c r="G41" s="114">
        <v>1600</v>
      </c>
      <c r="H41" s="114">
        <v>1601</v>
      </c>
      <c r="I41" s="114">
        <v>1363</v>
      </c>
      <c r="J41" s="140">
        <v>1414</v>
      </c>
      <c r="K41" s="114">
        <v>51</v>
      </c>
      <c r="L41" s="116">
        <v>3.6067892503536068</v>
      </c>
    </row>
    <row r="42" spans="1:12" s="110" customFormat="1" ht="15" customHeight="1" x14ac:dyDescent="0.2">
      <c r="A42" s="120"/>
      <c r="B42" s="119"/>
      <c r="C42" s="258" t="s">
        <v>106</v>
      </c>
      <c r="E42" s="113">
        <v>51.058020477815703</v>
      </c>
      <c r="F42" s="115">
        <v>748</v>
      </c>
      <c r="G42" s="114">
        <v>834</v>
      </c>
      <c r="H42" s="114">
        <v>838</v>
      </c>
      <c r="I42" s="114">
        <v>692</v>
      </c>
      <c r="J42" s="140">
        <v>722</v>
      </c>
      <c r="K42" s="114">
        <v>26</v>
      </c>
      <c r="L42" s="116">
        <v>3.601108033240997</v>
      </c>
    </row>
    <row r="43" spans="1:12" s="110" customFormat="1" ht="15" customHeight="1" x14ac:dyDescent="0.2">
      <c r="A43" s="123"/>
      <c r="B43" s="124"/>
      <c r="C43" s="260" t="s">
        <v>107</v>
      </c>
      <c r="D43" s="261"/>
      <c r="E43" s="125">
        <v>48.941979522184297</v>
      </c>
      <c r="F43" s="143">
        <v>717</v>
      </c>
      <c r="G43" s="144">
        <v>766</v>
      </c>
      <c r="H43" s="144">
        <v>763</v>
      </c>
      <c r="I43" s="144">
        <v>671</v>
      </c>
      <c r="J43" s="145">
        <v>692</v>
      </c>
      <c r="K43" s="144">
        <v>25</v>
      </c>
      <c r="L43" s="146">
        <v>3.6127167630057802</v>
      </c>
    </row>
    <row r="44" spans="1:12" s="110" customFormat="1" ht="45.75" customHeight="1" x14ac:dyDescent="0.2">
      <c r="A44" s="604" t="s">
        <v>191</v>
      </c>
      <c r="B44" s="605"/>
      <c r="C44" s="605"/>
      <c r="D44" s="606"/>
      <c r="E44" s="113">
        <v>1.5570373040187422</v>
      </c>
      <c r="F44" s="115">
        <v>432</v>
      </c>
      <c r="G44" s="114">
        <v>444</v>
      </c>
      <c r="H44" s="114">
        <v>439</v>
      </c>
      <c r="I44" s="114">
        <v>404</v>
      </c>
      <c r="J44" s="140">
        <v>403</v>
      </c>
      <c r="K44" s="114">
        <v>29</v>
      </c>
      <c r="L44" s="116">
        <v>7.1960297766749379</v>
      </c>
    </row>
    <row r="45" spans="1:12" s="110" customFormat="1" ht="15" customHeight="1" x14ac:dyDescent="0.2">
      <c r="A45" s="120"/>
      <c r="B45" s="119"/>
      <c r="C45" s="258" t="s">
        <v>106</v>
      </c>
      <c r="E45" s="113">
        <v>64.81481481481481</v>
      </c>
      <c r="F45" s="115">
        <v>280</v>
      </c>
      <c r="G45" s="114">
        <v>285</v>
      </c>
      <c r="H45" s="114">
        <v>280</v>
      </c>
      <c r="I45" s="114">
        <v>252</v>
      </c>
      <c r="J45" s="140">
        <v>250</v>
      </c>
      <c r="K45" s="114">
        <v>30</v>
      </c>
      <c r="L45" s="116">
        <v>12</v>
      </c>
    </row>
    <row r="46" spans="1:12" s="110" customFormat="1" ht="15" customHeight="1" x14ac:dyDescent="0.2">
      <c r="A46" s="123"/>
      <c r="B46" s="124"/>
      <c r="C46" s="260" t="s">
        <v>107</v>
      </c>
      <c r="D46" s="261"/>
      <c r="E46" s="125">
        <v>35.185185185185183</v>
      </c>
      <c r="F46" s="143">
        <v>152</v>
      </c>
      <c r="G46" s="144">
        <v>159</v>
      </c>
      <c r="H46" s="144">
        <v>159</v>
      </c>
      <c r="I46" s="144">
        <v>152</v>
      </c>
      <c r="J46" s="145">
        <v>153</v>
      </c>
      <c r="K46" s="144">
        <v>-1</v>
      </c>
      <c r="L46" s="146">
        <v>-0.65359477124183007</v>
      </c>
    </row>
    <row r="47" spans="1:12" s="110" customFormat="1" ht="39" customHeight="1" x14ac:dyDescent="0.2">
      <c r="A47" s="604" t="s">
        <v>519</v>
      </c>
      <c r="B47" s="607"/>
      <c r="C47" s="607"/>
      <c r="D47" s="608"/>
      <c r="E47" s="113">
        <v>0.22346368715083798</v>
      </c>
      <c r="F47" s="115">
        <v>62</v>
      </c>
      <c r="G47" s="114">
        <v>65</v>
      </c>
      <c r="H47" s="114">
        <v>63</v>
      </c>
      <c r="I47" s="114">
        <v>66</v>
      </c>
      <c r="J47" s="140">
        <v>63</v>
      </c>
      <c r="K47" s="114">
        <v>-1</v>
      </c>
      <c r="L47" s="116">
        <v>-1.5873015873015872</v>
      </c>
    </row>
    <row r="48" spans="1:12" s="110" customFormat="1" ht="15" customHeight="1" x14ac:dyDescent="0.2">
      <c r="A48" s="120"/>
      <c r="B48" s="119"/>
      <c r="C48" s="258" t="s">
        <v>106</v>
      </c>
      <c r="E48" s="113">
        <v>32.258064516129032</v>
      </c>
      <c r="F48" s="115">
        <v>20</v>
      </c>
      <c r="G48" s="114">
        <v>22</v>
      </c>
      <c r="H48" s="114">
        <v>21</v>
      </c>
      <c r="I48" s="114">
        <v>24</v>
      </c>
      <c r="J48" s="140">
        <v>24</v>
      </c>
      <c r="K48" s="114">
        <v>-4</v>
      </c>
      <c r="L48" s="116">
        <v>-16.666666666666668</v>
      </c>
    </row>
    <row r="49" spans="1:12" s="110" customFormat="1" ht="15" customHeight="1" x14ac:dyDescent="0.2">
      <c r="A49" s="123"/>
      <c r="B49" s="124"/>
      <c r="C49" s="260" t="s">
        <v>107</v>
      </c>
      <c r="D49" s="261"/>
      <c r="E49" s="125">
        <v>67.741935483870961</v>
      </c>
      <c r="F49" s="143">
        <v>42</v>
      </c>
      <c r="G49" s="144">
        <v>43</v>
      </c>
      <c r="H49" s="144">
        <v>42</v>
      </c>
      <c r="I49" s="144">
        <v>42</v>
      </c>
      <c r="J49" s="145">
        <v>39</v>
      </c>
      <c r="K49" s="144">
        <v>3</v>
      </c>
      <c r="L49" s="146">
        <v>7.6923076923076925</v>
      </c>
    </row>
    <row r="50" spans="1:12" s="110" customFormat="1" ht="24.95" customHeight="1" x14ac:dyDescent="0.2">
      <c r="A50" s="609" t="s">
        <v>192</v>
      </c>
      <c r="B50" s="610"/>
      <c r="C50" s="610"/>
      <c r="D50" s="611"/>
      <c r="E50" s="262">
        <v>13.833123085240583</v>
      </c>
      <c r="F50" s="263">
        <v>3838</v>
      </c>
      <c r="G50" s="264">
        <v>3928</v>
      </c>
      <c r="H50" s="264">
        <v>3996</v>
      </c>
      <c r="I50" s="264">
        <v>3728</v>
      </c>
      <c r="J50" s="265">
        <v>3780</v>
      </c>
      <c r="K50" s="263">
        <v>58</v>
      </c>
      <c r="L50" s="266">
        <v>1.5343915343915344</v>
      </c>
    </row>
    <row r="51" spans="1:12" s="110" customFormat="1" ht="15" customHeight="1" x14ac:dyDescent="0.2">
      <c r="A51" s="120"/>
      <c r="B51" s="119"/>
      <c r="C51" s="258" t="s">
        <v>106</v>
      </c>
      <c r="E51" s="113">
        <v>50.286607608129231</v>
      </c>
      <c r="F51" s="115">
        <v>1930</v>
      </c>
      <c r="G51" s="114">
        <v>1941</v>
      </c>
      <c r="H51" s="114">
        <v>1998</v>
      </c>
      <c r="I51" s="114">
        <v>1863</v>
      </c>
      <c r="J51" s="140">
        <v>1864</v>
      </c>
      <c r="K51" s="114">
        <v>66</v>
      </c>
      <c r="L51" s="116">
        <v>3.540772532188841</v>
      </c>
    </row>
    <row r="52" spans="1:12" s="110" customFormat="1" ht="15" customHeight="1" x14ac:dyDescent="0.2">
      <c r="A52" s="120"/>
      <c r="B52" s="119"/>
      <c r="C52" s="258" t="s">
        <v>107</v>
      </c>
      <c r="E52" s="113">
        <v>49.713392391870769</v>
      </c>
      <c r="F52" s="115">
        <v>1908</v>
      </c>
      <c r="G52" s="114">
        <v>1987</v>
      </c>
      <c r="H52" s="114">
        <v>1998</v>
      </c>
      <c r="I52" s="114">
        <v>1865</v>
      </c>
      <c r="J52" s="140">
        <v>1916</v>
      </c>
      <c r="K52" s="114">
        <v>-8</v>
      </c>
      <c r="L52" s="116">
        <v>-0.41753653444676408</v>
      </c>
    </row>
    <row r="53" spans="1:12" s="110" customFormat="1" ht="15" customHeight="1" x14ac:dyDescent="0.2">
      <c r="A53" s="120"/>
      <c r="B53" s="119"/>
      <c r="C53" s="258" t="s">
        <v>187</v>
      </c>
      <c r="D53" s="110" t="s">
        <v>193</v>
      </c>
      <c r="E53" s="113">
        <v>27.019280875455966</v>
      </c>
      <c r="F53" s="115">
        <v>1037</v>
      </c>
      <c r="G53" s="114">
        <v>1168</v>
      </c>
      <c r="H53" s="114">
        <v>1177</v>
      </c>
      <c r="I53" s="114">
        <v>886</v>
      </c>
      <c r="J53" s="140">
        <v>988</v>
      </c>
      <c r="K53" s="114">
        <v>49</v>
      </c>
      <c r="L53" s="116">
        <v>4.9595141700404861</v>
      </c>
    </row>
    <row r="54" spans="1:12" s="110" customFormat="1" ht="15" customHeight="1" x14ac:dyDescent="0.2">
      <c r="A54" s="120"/>
      <c r="B54" s="119"/>
      <c r="D54" s="267" t="s">
        <v>194</v>
      </c>
      <c r="E54" s="113">
        <v>54.19479267116683</v>
      </c>
      <c r="F54" s="115">
        <v>562</v>
      </c>
      <c r="G54" s="114">
        <v>622</v>
      </c>
      <c r="H54" s="114">
        <v>653</v>
      </c>
      <c r="I54" s="114">
        <v>500</v>
      </c>
      <c r="J54" s="140">
        <v>540</v>
      </c>
      <c r="K54" s="114">
        <v>22</v>
      </c>
      <c r="L54" s="116">
        <v>4.0740740740740744</v>
      </c>
    </row>
    <row r="55" spans="1:12" s="110" customFormat="1" ht="15" customHeight="1" x14ac:dyDescent="0.2">
      <c r="A55" s="120"/>
      <c r="B55" s="119"/>
      <c r="D55" s="267" t="s">
        <v>195</v>
      </c>
      <c r="E55" s="113">
        <v>45.80520732883317</v>
      </c>
      <c r="F55" s="115">
        <v>475</v>
      </c>
      <c r="G55" s="114">
        <v>546</v>
      </c>
      <c r="H55" s="114">
        <v>524</v>
      </c>
      <c r="I55" s="114">
        <v>386</v>
      </c>
      <c r="J55" s="140">
        <v>448</v>
      </c>
      <c r="K55" s="114">
        <v>27</v>
      </c>
      <c r="L55" s="116">
        <v>6.0267857142857144</v>
      </c>
    </row>
    <row r="56" spans="1:12" s="110" customFormat="1" ht="15" customHeight="1" x14ac:dyDescent="0.2">
      <c r="A56" s="120"/>
      <c r="B56" s="119" t="s">
        <v>196</v>
      </c>
      <c r="C56" s="258"/>
      <c r="E56" s="113">
        <v>66.037123806091188</v>
      </c>
      <c r="F56" s="115">
        <v>18322</v>
      </c>
      <c r="G56" s="114">
        <v>18360</v>
      </c>
      <c r="H56" s="114">
        <v>18483</v>
      </c>
      <c r="I56" s="114">
        <v>18349</v>
      </c>
      <c r="J56" s="140">
        <v>18315</v>
      </c>
      <c r="K56" s="114">
        <v>7</v>
      </c>
      <c r="L56" s="116">
        <v>3.8220038220038222E-2</v>
      </c>
    </row>
    <row r="57" spans="1:12" s="110" customFormat="1" ht="15" customHeight="1" x14ac:dyDescent="0.2">
      <c r="A57" s="120"/>
      <c r="B57" s="119"/>
      <c r="C57" s="258" t="s">
        <v>106</v>
      </c>
      <c r="E57" s="113">
        <v>46.64883746315904</v>
      </c>
      <c r="F57" s="115">
        <v>8547</v>
      </c>
      <c r="G57" s="114">
        <v>8563</v>
      </c>
      <c r="H57" s="114">
        <v>8615</v>
      </c>
      <c r="I57" s="114">
        <v>8618</v>
      </c>
      <c r="J57" s="140">
        <v>8596</v>
      </c>
      <c r="K57" s="114">
        <v>-49</v>
      </c>
      <c r="L57" s="116">
        <v>-0.57003257328990231</v>
      </c>
    </row>
    <row r="58" spans="1:12" s="110" customFormat="1" ht="15" customHeight="1" x14ac:dyDescent="0.2">
      <c r="A58" s="120"/>
      <c r="B58" s="119"/>
      <c r="C58" s="258" t="s">
        <v>107</v>
      </c>
      <c r="E58" s="113">
        <v>53.35116253684096</v>
      </c>
      <c r="F58" s="115">
        <v>9775</v>
      </c>
      <c r="G58" s="114">
        <v>9797</v>
      </c>
      <c r="H58" s="114">
        <v>9868</v>
      </c>
      <c r="I58" s="114">
        <v>9731</v>
      </c>
      <c r="J58" s="140">
        <v>9719</v>
      </c>
      <c r="K58" s="114">
        <v>56</v>
      </c>
      <c r="L58" s="116">
        <v>0.57619096614878074</v>
      </c>
    </row>
    <row r="59" spans="1:12" s="110" customFormat="1" ht="15" customHeight="1" x14ac:dyDescent="0.2">
      <c r="A59" s="120"/>
      <c r="B59" s="119"/>
      <c r="C59" s="258" t="s">
        <v>105</v>
      </c>
      <c r="D59" s="110" t="s">
        <v>197</v>
      </c>
      <c r="E59" s="113">
        <v>90.781574063966815</v>
      </c>
      <c r="F59" s="115">
        <v>16633</v>
      </c>
      <c r="G59" s="114">
        <v>16635</v>
      </c>
      <c r="H59" s="114">
        <v>16769</v>
      </c>
      <c r="I59" s="114">
        <v>16663</v>
      </c>
      <c r="J59" s="140">
        <v>16658</v>
      </c>
      <c r="K59" s="114">
        <v>-25</v>
      </c>
      <c r="L59" s="116">
        <v>-0.15007804058110216</v>
      </c>
    </row>
    <row r="60" spans="1:12" s="110" customFormat="1" ht="15" customHeight="1" x14ac:dyDescent="0.2">
      <c r="A60" s="120"/>
      <c r="B60" s="119"/>
      <c r="C60" s="258"/>
      <c r="D60" s="267" t="s">
        <v>198</v>
      </c>
      <c r="E60" s="113">
        <v>44.562015270847112</v>
      </c>
      <c r="F60" s="115">
        <v>7412</v>
      </c>
      <c r="G60" s="114">
        <v>7408</v>
      </c>
      <c r="H60" s="114">
        <v>7468</v>
      </c>
      <c r="I60" s="114">
        <v>7479</v>
      </c>
      <c r="J60" s="140">
        <v>7477</v>
      </c>
      <c r="K60" s="114">
        <v>-65</v>
      </c>
      <c r="L60" s="116">
        <v>-0.8693326200347733</v>
      </c>
    </row>
    <row r="61" spans="1:12" s="110" customFormat="1" ht="15" customHeight="1" x14ac:dyDescent="0.2">
      <c r="A61" s="120"/>
      <c r="B61" s="119"/>
      <c r="C61" s="258"/>
      <c r="D61" s="267" t="s">
        <v>199</v>
      </c>
      <c r="E61" s="113">
        <v>55.437984729152888</v>
      </c>
      <c r="F61" s="115">
        <v>9221</v>
      </c>
      <c r="G61" s="114">
        <v>9227</v>
      </c>
      <c r="H61" s="114">
        <v>9301</v>
      </c>
      <c r="I61" s="114">
        <v>9184</v>
      </c>
      <c r="J61" s="140">
        <v>9181</v>
      </c>
      <c r="K61" s="114">
        <v>40</v>
      </c>
      <c r="L61" s="116">
        <v>0.43568238753948374</v>
      </c>
    </row>
    <row r="62" spans="1:12" s="110" customFormat="1" ht="15" customHeight="1" x14ac:dyDescent="0.2">
      <c r="A62" s="120"/>
      <c r="B62" s="119"/>
      <c r="C62" s="258"/>
      <c r="D62" s="258" t="s">
        <v>200</v>
      </c>
      <c r="E62" s="113">
        <v>9.2184259360331833</v>
      </c>
      <c r="F62" s="115">
        <v>1689</v>
      </c>
      <c r="G62" s="114">
        <v>1725</v>
      </c>
      <c r="H62" s="114">
        <v>1714</v>
      </c>
      <c r="I62" s="114">
        <v>1686</v>
      </c>
      <c r="J62" s="140">
        <v>1657</v>
      </c>
      <c r="K62" s="114">
        <v>32</v>
      </c>
      <c r="L62" s="116">
        <v>1.9312009656004827</v>
      </c>
    </row>
    <row r="63" spans="1:12" s="110" customFormat="1" ht="15" customHeight="1" x14ac:dyDescent="0.2">
      <c r="A63" s="120"/>
      <c r="B63" s="119"/>
      <c r="C63" s="258"/>
      <c r="D63" s="267" t="s">
        <v>198</v>
      </c>
      <c r="E63" s="113">
        <v>67.199526346950861</v>
      </c>
      <c r="F63" s="115">
        <v>1135</v>
      </c>
      <c r="G63" s="114">
        <v>1155</v>
      </c>
      <c r="H63" s="114">
        <v>1147</v>
      </c>
      <c r="I63" s="114">
        <v>1139</v>
      </c>
      <c r="J63" s="140">
        <v>1119</v>
      </c>
      <c r="K63" s="114">
        <v>16</v>
      </c>
      <c r="L63" s="116">
        <v>1.4298480786416443</v>
      </c>
    </row>
    <row r="64" spans="1:12" s="110" customFormat="1" ht="15" customHeight="1" x14ac:dyDescent="0.2">
      <c r="A64" s="120"/>
      <c r="B64" s="119"/>
      <c r="C64" s="258"/>
      <c r="D64" s="267" t="s">
        <v>199</v>
      </c>
      <c r="E64" s="113">
        <v>32.800473653049139</v>
      </c>
      <c r="F64" s="115">
        <v>554</v>
      </c>
      <c r="G64" s="114">
        <v>570</v>
      </c>
      <c r="H64" s="114">
        <v>567</v>
      </c>
      <c r="I64" s="114">
        <v>547</v>
      </c>
      <c r="J64" s="140">
        <v>538</v>
      </c>
      <c r="K64" s="114">
        <v>16</v>
      </c>
      <c r="L64" s="116">
        <v>2.9739776951672861</v>
      </c>
    </row>
    <row r="65" spans="1:12" s="110" customFormat="1" ht="15" customHeight="1" x14ac:dyDescent="0.2">
      <c r="A65" s="120"/>
      <c r="B65" s="119" t="s">
        <v>201</v>
      </c>
      <c r="C65" s="258"/>
      <c r="E65" s="113">
        <v>13.714182735628041</v>
      </c>
      <c r="F65" s="115">
        <v>3805</v>
      </c>
      <c r="G65" s="114">
        <v>3775</v>
      </c>
      <c r="H65" s="114">
        <v>3760</v>
      </c>
      <c r="I65" s="114">
        <v>3711</v>
      </c>
      <c r="J65" s="140">
        <v>3668</v>
      </c>
      <c r="K65" s="114">
        <v>137</v>
      </c>
      <c r="L65" s="116">
        <v>3.7350054525627043</v>
      </c>
    </row>
    <row r="66" spans="1:12" s="110" customFormat="1" ht="15" customHeight="1" x14ac:dyDescent="0.2">
      <c r="A66" s="120"/>
      <c r="B66" s="119"/>
      <c r="C66" s="258" t="s">
        <v>106</v>
      </c>
      <c r="E66" s="113">
        <v>46.123521681997374</v>
      </c>
      <c r="F66" s="115">
        <v>1755</v>
      </c>
      <c r="G66" s="114">
        <v>1733</v>
      </c>
      <c r="H66" s="114">
        <v>1730</v>
      </c>
      <c r="I66" s="114">
        <v>1706</v>
      </c>
      <c r="J66" s="140">
        <v>1685</v>
      </c>
      <c r="K66" s="114">
        <v>70</v>
      </c>
      <c r="L66" s="116">
        <v>4.1543026706231458</v>
      </c>
    </row>
    <row r="67" spans="1:12" s="110" customFormat="1" ht="15" customHeight="1" x14ac:dyDescent="0.2">
      <c r="A67" s="120"/>
      <c r="B67" s="119"/>
      <c r="C67" s="258" t="s">
        <v>107</v>
      </c>
      <c r="E67" s="113">
        <v>53.876478318002626</v>
      </c>
      <c r="F67" s="115">
        <v>2050</v>
      </c>
      <c r="G67" s="114">
        <v>2042</v>
      </c>
      <c r="H67" s="114">
        <v>2030</v>
      </c>
      <c r="I67" s="114">
        <v>2005</v>
      </c>
      <c r="J67" s="140">
        <v>1983</v>
      </c>
      <c r="K67" s="114">
        <v>67</v>
      </c>
      <c r="L67" s="116">
        <v>3.3787191124558751</v>
      </c>
    </row>
    <row r="68" spans="1:12" s="110" customFormat="1" ht="15" customHeight="1" x14ac:dyDescent="0.2">
      <c r="A68" s="120"/>
      <c r="B68" s="119"/>
      <c r="C68" s="258" t="s">
        <v>105</v>
      </c>
      <c r="D68" s="110" t="s">
        <v>202</v>
      </c>
      <c r="E68" s="113">
        <v>22.128777923784494</v>
      </c>
      <c r="F68" s="115">
        <v>842</v>
      </c>
      <c r="G68" s="114">
        <v>835</v>
      </c>
      <c r="H68" s="114">
        <v>814</v>
      </c>
      <c r="I68" s="114">
        <v>804</v>
      </c>
      <c r="J68" s="140">
        <v>771</v>
      </c>
      <c r="K68" s="114">
        <v>71</v>
      </c>
      <c r="L68" s="116">
        <v>9.2088197146562898</v>
      </c>
    </row>
    <row r="69" spans="1:12" s="110" customFormat="1" ht="15" customHeight="1" x14ac:dyDescent="0.2">
      <c r="A69" s="120"/>
      <c r="B69" s="119"/>
      <c r="C69" s="258"/>
      <c r="D69" s="267" t="s">
        <v>198</v>
      </c>
      <c r="E69" s="113">
        <v>43.586698337292162</v>
      </c>
      <c r="F69" s="115">
        <v>367</v>
      </c>
      <c r="G69" s="114">
        <v>363</v>
      </c>
      <c r="H69" s="114">
        <v>365</v>
      </c>
      <c r="I69" s="114">
        <v>364</v>
      </c>
      <c r="J69" s="140">
        <v>349</v>
      </c>
      <c r="K69" s="114">
        <v>18</v>
      </c>
      <c r="L69" s="116">
        <v>5.1575931232091694</v>
      </c>
    </row>
    <row r="70" spans="1:12" s="110" customFormat="1" ht="15" customHeight="1" x14ac:dyDescent="0.2">
      <c r="A70" s="120"/>
      <c r="B70" s="119"/>
      <c r="C70" s="258"/>
      <c r="D70" s="267" t="s">
        <v>199</v>
      </c>
      <c r="E70" s="113">
        <v>56.413301662707838</v>
      </c>
      <c r="F70" s="115">
        <v>475</v>
      </c>
      <c r="G70" s="114">
        <v>472</v>
      </c>
      <c r="H70" s="114">
        <v>449</v>
      </c>
      <c r="I70" s="114">
        <v>440</v>
      </c>
      <c r="J70" s="140">
        <v>422</v>
      </c>
      <c r="K70" s="114">
        <v>53</v>
      </c>
      <c r="L70" s="116">
        <v>12.559241706161137</v>
      </c>
    </row>
    <row r="71" spans="1:12" s="110" customFormat="1" ht="15" customHeight="1" x14ac:dyDescent="0.2">
      <c r="A71" s="120"/>
      <c r="B71" s="119"/>
      <c r="C71" s="258"/>
      <c r="D71" s="110" t="s">
        <v>203</v>
      </c>
      <c r="E71" s="113">
        <v>70.538764783180028</v>
      </c>
      <c r="F71" s="115">
        <v>2684</v>
      </c>
      <c r="G71" s="114">
        <v>2686</v>
      </c>
      <c r="H71" s="114">
        <v>2689</v>
      </c>
      <c r="I71" s="114">
        <v>2654</v>
      </c>
      <c r="J71" s="140">
        <v>2650</v>
      </c>
      <c r="K71" s="114">
        <v>34</v>
      </c>
      <c r="L71" s="116">
        <v>1.2830188679245282</v>
      </c>
    </row>
    <row r="72" spans="1:12" s="110" customFormat="1" ht="15" customHeight="1" x14ac:dyDescent="0.2">
      <c r="A72" s="120"/>
      <c r="B72" s="119"/>
      <c r="C72" s="258"/>
      <c r="D72" s="267" t="s">
        <v>198</v>
      </c>
      <c r="E72" s="113">
        <v>45.827123695976155</v>
      </c>
      <c r="F72" s="115">
        <v>1230</v>
      </c>
      <c r="G72" s="114">
        <v>1230</v>
      </c>
      <c r="H72" s="114">
        <v>1226</v>
      </c>
      <c r="I72" s="114">
        <v>1204</v>
      </c>
      <c r="J72" s="140">
        <v>1203</v>
      </c>
      <c r="K72" s="114">
        <v>27</v>
      </c>
      <c r="L72" s="116">
        <v>2.2443890274314215</v>
      </c>
    </row>
    <row r="73" spans="1:12" s="110" customFormat="1" ht="15" customHeight="1" x14ac:dyDescent="0.2">
      <c r="A73" s="120"/>
      <c r="B73" s="119"/>
      <c r="C73" s="258"/>
      <c r="D73" s="267" t="s">
        <v>199</v>
      </c>
      <c r="E73" s="113">
        <v>54.172876304023845</v>
      </c>
      <c r="F73" s="115">
        <v>1454</v>
      </c>
      <c r="G73" s="114">
        <v>1456</v>
      </c>
      <c r="H73" s="114">
        <v>1463</v>
      </c>
      <c r="I73" s="114">
        <v>1450</v>
      </c>
      <c r="J73" s="140">
        <v>1447</v>
      </c>
      <c r="K73" s="114">
        <v>7</v>
      </c>
      <c r="L73" s="116">
        <v>0.4837595024187975</v>
      </c>
    </row>
    <row r="74" spans="1:12" s="110" customFormat="1" ht="15" customHeight="1" x14ac:dyDescent="0.2">
      <c r="A74" s="120"/>
      <c r="B74" s="119"/>
      <c r="C74" s="258"/>
      <c r="D74" s="110" t="s">
        <v>204</v>
      </c>
      <c r="E74" s="113">
        <v>7.3324572930354792</v>
      </c>
      <c r="F74" s="115">
        <v>279</v>
      </c>
      <c r="G74" s="114">
        <v>254</v>
      </c>
      <c r="H74" s="114">
        <v>257</v>
      </c>
      <c r="I74" s="114">
        <v>253</v>
      </c>
      <c r="J74" s="140">
        <v>247</v>
      </c>
      <c r="K74" s="114">
        <v>32</v>
      </c>
      <c r="L74" s="116">
        <v>12.955465587044534</v>
      </c>
    </row>
    <row r="75" spans="1:12" s="110" customFormat="1" ht="15" customHeight="1" x14ac:dyDescent="0.2">
      <c r="A75" s="120"/>
      <c r="B75" s="119"/>
      <c r="C75" s="258"/>
      <c r="D75" s="267" t="s">
        <v>198</v>
      </c>
      <c r="E75" s="113">
        <v>56.630824372759854</v>
      </c>
      <c r="F75" s="115">
        <v>158</v>
      </c>
      <c r="G75" s="114">
        <v>140</v>
      </c>
      <c r="H75" s="114">
        <v>139</v>
      </c>
      <c r="I75" s="114">
        <v>138</v>
      </c>
      <c r="J75" s="140">
        <v>133</v>
      </c>
      <c r="K75" s="114">
        <v>25</v>
      </c>
      <c r="L75" s="116">
        <v>18.796992481203006</v>
      </c>
    </row>
    <row r="76" spans="1:12" s="110" customFormat="1" ht="15" customHeight="1" x14ac:dyDescent="0.2">
      <c r="A76" s="120"/>
      <c r="B76" s="119"/>
      <c r="C76" s="258"/>
      <c r="D76" s="267" t="s">
        <v>199</v>
      </c>
      <c r="E76" s="113">
        <v>43.369175627240146</v>
      </c>
      <c r="F76" s="115">
        <v>121</v>
      </c>
      <c r="G76" s="114">
        <v>114</v>
      </c>
      <c r="H76" s="114">
        <v>118</v>
      </c>
      <c r="I76" s="114">
        <v>115</v>
      </c>
      <c r="J76" s="140">
        <v>114</v>
      </c>
      <c r="K76" s="114">
        <v>7</v>
      </c>
      <c r="L76" s="116">
        <v>6.1403508771929829</v>
      </c>
    </row>
    <row r="77" spans="1:12" s="110" customFormat="1" ht="15" customHeight="1" x14ac:dyDescent="0.2">
      <c r="A77" s="534"/>
      <c r="B77" s="119" t="s">
        <v>205</v>
      </c>
      <c r="C77" s="268"/>
      <c r="D77" s="182"/>
      <c r="E77" s="113">
        <v>6.4155703730401878</v>
      </c>
      <c r="F77" s="115">
        <v>1780</v>
      </c>
      <c r="G77" s="114">
        <v>1963</v>
      </c>
      <c r="H77" s="114">
        <v>2066</v>
      </c>
      <c r="I77" s="114">
        <v>2021</v>
      </c>
      <c r="J77" s="140">
        <v>1891</v>
      </c>
      <c r="K77" s="114">
        <v>-111</v>
      </c>
      <c r="L77" s="116">
        <v>-5.8699101004759386</v>
      </c>
    </row>
    <row r="78" spans="1:12" s="110" customFormat="1" ht="15" customHeight="1" x14ac:dyDescent="0.2">
      <c r="A78" s="120"/>
      <c r="B78" s="119"/>
      <c r="C78" s="268" t="s">
        <v>106</v>
      </c>
      <c r="D78" s="182"/>
      <c r="E78" s="113">
        <v>53.764044943820224</v>
      </c>
      <c r="F78" s="115">
        <v>957</v>
      </c>
      <c r="G78" s="114">
        <v>1071</v>
      </c>
      <c r="H78" s="114">
        <v>1145</v>
      </c>
      <c r="I78" s="114">
        <v>1128</v>
      </c>
      <c r="J78" s="140">
        <v>1038</v>
      </c>
      <c r="K78" s="114">
        <v>-81</v>
      </c>
      <c r="L78" s="116">
        <v>-7.803468208092486</v>
      </c>
    </row>
    <row r="79" spans="1:12" s="110" customFormat="1" ht="15" customHeight="1" x14ac:dyDescent="0.2">
      <c r="A79" s="123"/>
      <c r="B79" s="124"/>
      <c r="C79" s="260" t="s">
        <v>107</v>
      </c>
      <c r="D79" s="261"/>
      <c r="E79" s="125">
        <v>46.235955056179776</v>
      </c>
      <c r="F79" s="143">
        <v>823</v>
      </c>
      <c r="G79" s="144">
        <v>892</v>
      </c>
      <c r="H79" s="144">
        <v>921</v>
      </c>
      <c r="I79" s="144">
        <v>893</v>
      </c>
      <c r="J79" s="145">
        <v>853</v>
      </c>
      <c r="K79" s="144">
        <v>-30</v>
      </c>
      <c r="L79" s="146">
        <v>-3.5169988276670576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27745</v>
      </c>
      <c r="E11" s="114">
        <v>28026</v>
      </c>
      <c r="F11" s="114">
        <v>28305</v>
      </c>
      <c r="G11" s="114">
        <v>27809</v>
      </c>
      <c r="H11" s="140">
        <v>27654</v>
      </c>
      <c r="I11" s="115">
        <v>91</v>
      </c>
      <c r="J11" s="116">
        <v>0.32906631951978016</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 customHeight="1" x14ac:dyDescent="0.2">
      <c r="A14" s="193" t="s">
        <v>215</v>
      </c>
      <c r="B14" s="199" t="s">
        <v>137</v>
      </c>
      <c r="C14" s="113">
        <v>23.44927013876374</v>
      </c>
      <c r="D14" s="115">
        <v>6506</v>
      </c>
      <c r="E14" s="114">
        <v>6643</v>
      </c>
      <c r="F14" s="114">
        <v>6695</v>
      </c>
      <c r="G14" s="114">
        <v>6662</v>
      </c>
      <c r="H14" s="140">
        <v>6685</v>
      </c>
      <c r="I14" s="115">
        <v>-179</v>
      </c>
      <c r="J14" s="116">
        <v>-2.6776364996260282</v>
      </c>
      <c r="K14" s="110"/>
      <c r="L14" s="110"/>
      <c r="M14" s="110"/>
      <c r="N14" s="110"/>
      <c r="O14" s="110"/>
    </row>
    <row r="15" spans="1:15" s="110" customFormat="1" ht="24.75" customHeight="1" x14ac:dyDescent="0.2">
      <c r="A15" s="193" t="s">
        <v>216</v>
      </c>
      <c r="B15" s="199" t="s">
        <v>217</v>
      </c>
      <c r="C15" s="113">
        <v>3.0347810416291225</v>
      </c>
      <c r="D15" s="115">
        <v>842</v>
      </c>
      <c r="E15" s="114">
        <v>841</v>
      </c>
      <c r="F15" s="114">
        <v>836</v>
      </c>
      <c r="G15" s="114">
        <v>833</v>
      </c>
      <c r="H15" s="140">
        <v>822</v>
      </c>
      <c r="I15" s="115">
        <v>20</v>
      </c>
      <c r="J15" s="116">
        <v>2.4330900243309004</v>
      </c>
    </row>
    <row r="16" spans="1:15" s="287" customFormat="1" ht="24.95" customHeight="1" x14ac:dyDescent="0.2">
      <c r="A16" s="193" t="s">
        <v>218</v>
      </c>
      <c r="B16" s="199" t="s">
        <v>141</v>
      </c>
      <c r="C16" s="113">
        <v>13.685348711479547</v>
      </c>
      <c r="D16" s="115">
        <v>3797</v>
      </c>
      <c r="E16" s="114">
        <v>3741</v>
      </c>
      <c r="F16" s="114">
        <v>3781</v>
      </c>
      <c r="G16" s="114">
        <v>3792</v>
      </c>
      <c r="H16" s="140">
        <v>3832</v>
      </c>
      <c r="I16" s="115">
        <v>-35</v>
      </c>
      <c r="J16" s="116">
        <v>-0.91336116910229648</v>
      </c>
      <c r="K16" s="110"/>
      <c r="L16" s="110"/>
      <c r="M16" s="110"/>
      <c r="N16" s="110"/>
      <c r="O16" s="110"/>
    </row>
    <row r="17" spans="1:15" s="110" customFormat="1" ht="24.95" customHeight="1" x14ac:dyDescent="0.2">
      <c r="A17" s="193" t="s">
        <v>219</v>
      </c>
      <c r="B17" s="199" t="s">
        <v>220</v>
      </c>
      <c r="C17" s="113">
        <v>6.7291403856550733</v>
      </c>
      <c r="D17" s="115">
        <v>1867</v>
      </c>
      <c r="E17" s="114">
        <v>2061</v>
      </c>
      <c r="F17" s="114">
        <v>2078</v>
      </c>
      <c r="G17" s="114">
        <v>2037</v>
      </c>
      <c r="H17" s="140">
        <v>2031</v>
      </c>
      <c r="I17" s="115">
        <v>-164</v>
      </c>
      <c r="J17" s="116">
        <v>-8.0748399803052688</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13.436655253198774</v>
      </c>
      <c r="D19" s="115">
        <v>3728</v>
      </c>
      <c r="E19" s="114">
        <v>3802</v>
      </c>
      <c r="F19" s="114">
        <v>3818</v>
      </c>
      <c r="G19" s="114">
        <v>3730</v>
      </c>
      <c r="H19" s="140">
        <v>3749</v>
      </c>
      <c r="I19" s="115">
        <v>-21</v>
      </c>
      <c r="J19" s="116">
        <v>-0.56014937316617763</v>
      </c>
    </row>
    <row r="20" spans="1:15" s="287" customFormat="1" ht="24.95" customHeight="1" x14ac:dyDescent="0.2">
      <c r="A20" s="193" t="s">
        <v>148</v>
      </c>
      <c r="B20" s="199" t="s">
        <v>149</v>
      </c>
      <c r="C20" s="113">
        <v>2.4292665345107225</v>
      </c>
      <c r="D20" s="115">
        <v>674</v>
      </c>
      <c r="E20" s="114">
        <v>620</v>
      </c>
      <c r="F20" s="114">
        <v>599</v>
      </c>
      <c r="G20" s="114">
        <v>607</v>
      </c>
      <c r="H20" s="140">
        <v>601</v>
      </c>
      <c r="I20" s="115">
        <v>73</v>
      </c>
      <c r="J20" s="116">
        <v>12.146422628951747</v>
      </c>
      <c r="K20" s="110"/>
      <c r="L20" s="110"/>
      <c r="M20" s="110"/>
      <c r="N20" s="110"/>
      <c r="O20" s="110"/>
    </row>
    <row r="21" spans="1:15" s="110" customFormat="1" ht="24.95" customHeight="1" x14ac:dyDescent="0.2">
      <c r="A21" s="201" t="s">
        <v>150</v>
      </c>
      <c r="B21" s="202" t="s">
        <v>151</v>
      </c>
      <c r="C21" s="113">
        <v>2.1193007749143988</v>
      </c>
      <c r="D21" s="115">
        <v>588</v>
      </c>
      <c r="E21" s="114">
        <v>591</v>
      </c>
      <c r="F21" s="114">
        <v>589</v>
      </c>
      <c r="G21" s="114">
        <v>577</v>
      </c>
      <c r="H21" s="140">
        <v>534</v>
      </c>
      <c r="I21" s="115">
        <v>54</v>
      </c>
      <c r="J21" s="116">
        <v>10.112359550561798</v>
      </c>
    </row>
    <row r="22" spans="1:15" s="110" customFormat="1" ht="24.95" customHeight="1" x14ac:dyDescent="0.2">
      <c r="A22" s="201" t="s">
        <v>152</v>
      </c>
      <c r="B22" s="199" t="s">
        <v>153</v>
      </c>
      <c r="C22" s="113">
        <v>1.2759055685709138</v>
      </c>
      <c r="D22" s="115">
        <v>354</v>
      </c>
      <c r="E22" s="114">
        <v>349</v>
      </c>
      <c r="F22" s="114">
        <v>354</v>
      </c>
      <c r="G22" s="114">
        <v>340</v>
      </c>
      <c r="H22" s="140">
        <v>340</v>
      </c>
      <c r="I22" s="115">
        <v>14</v>
      </c>
      <c r="J22" s="116">
        <v>4.117647058823529</v>
      </c>
    </row>
    <row r="23" spans="1:15" s="110" customFormat="1" ht="24.95" customHeight="1" x14ac:dyDescent="0.2">
      <c r="A23" s="193" t="s">
        <v>154</v>
      </c>
      <c r="B23" s="199" t="s">
        <v>155</v>
      </c>
      <c r="C23" s="113">
        <v>2.6166876914759416</v>
      </c>
      <c r="D23" s="115">
        <v>726</v>
      </c>
      <c r="E23" s="114">
        <v>733</v>
      </c>
      <c r="F23" s="114">
        <v>746</v>
      </c>
      <c r="G23" s="114">
        <v>700</v>
      </c>
      <c r="H23" s="140">
        <v>695</v>
      </c>
      <c r="I23" s="115">
        <v>31</v>
      </c>
      <c r="J23" s="116">
        <v>4.4604316546762588</v>
      </c>
    </row>
    <row r="24" spans="1:15" s="110" customFormat="1" ht="24.95" customHeight="1" x14ac:dyDescent="0.2">
      <c r="A24" s="193" t="s">
        <v>156</v>
      </c>
      <c r="B24" s="199" t="s">
        <v>221</v>
      </c>
      <c r="C24" s="113">
        <v>5.1540818165435214</v>
      </c>
      <c r="D24" s="115">
        <v>1430</v>
      </c>
      <c r="E24" s="114">
        <v>1581</v>
      </c>
      <c r="F24" s="114">
        <v>1665</v>
      </c>
      <c r="G24" s="114">
        <v>1652</v>
      </c>
      <c r="H24" s="140">
        <v>1495</v>
      </c>
      <c r="I24" s="115">
        <v>-65</v>
      </c>
      <c r="J24" s="116">
        <v>-4.3478260869565215</v>
      </c>
    </row>
    <row r="25" spans="1:15" s="110" customFormat="1" ht="24.95" customHeight="1" x14ac:dyDescent="0.2">
      <c r="A25" s="193" t="s">
        <v>222</v>
      </c>
      <c r="B25" s="204" t="s">
        <v>159</v>
      </c>
      <c r="C25" s="113">
        <v>1.5534330510001801</v>
      </c>
      <c r="D25" s="115">
        <v>431</v>
      </c>
      <c r="E25" s="114">
        <v>394</v>
      </c>
      <c r="F25" s="114">
        <v>393</v>
      </c>
      <c r="G25" s="114">
        <v>377</v>
      </c>
      <c r="H25" s="140">
        <v>371</v>
      </c>
      <c r="I25" s="115">
        <v>60</v>
      </c>
      <c r="J25" s="116">
        <v>16.172506738544474</v>
      </c>
    </row>
    <row r="26" spans="1:15" s="110" customFormat="1" ht="24.95" customHeight="1" x14ac:dyDescent="0.2">
      <c r="A26" s="201">
        <v>782.78300000000002</v>
      </c>
      <c r="B26" s="203" t="s">
        <v>160</v>
      </c>
      <c r="C26" s="113">
        <v>4.7720309965759595</v>
      </c>
      <c r="D26" s="115">
        <v>1324</v>
      </c>
      <c r="E26" s="114">
        <v>1269</v>
      </c>
      <c r="F26" s="114">
        <v>1476</v>
      </c>
      <c r="G26" s="114">
        <v>1436</v>
      </c>
      <c r="H26" s="140">
        <v>1457</v>
      </c>
      <c r="I26" s="115">
        <v>-133</v>
      </c>
      <c r="J26" s="116">
        <v>-9.1283459162663014</v>
      </c>
    </row>
    <row r="27" spans="1:15" s="110" customFormat="1" ht="24.95" customHeight="1" x14ac:dyDescent="0.2">
      <c r="A27" s="193" t="s">
        <v>161</v>
      </c>
      <c r="B27" s="199" t="s">
        <v>223</v>
      </c>
      <c r="C27" s="113">
        <v>11.558839430528023</v>
      </c>
      <c r="D27" s="115">
        <v>3207</v>
      </c>
      <c r="E27" s="114">
        <v>3192</v>
      </c>
      <c r="F27" s="114">
        <v>3178</v>
      </c>
      <c r="G27" s="114">
        <v>3116</v>
      </c>
      <c r="H27" s="140">
        <v>3084</v>
      </c>
      <c r="I27" s="115">
        <v>123</v>
      </c>
      <c r="J27" s="116">
        <v>3.9883268482490273</v>
      </c>
    </row>
    <row r="28" spans="1:15" s="110" customFormat="1" ht="24.95" customHeight="1" x14ac:dyDescent="0.2">
      <c r="A28" s="193" t="s">
        <v>163</v>
      </c>
      <c r="B28" s="199" t="s">
        <v>164</v>
      </c>
      <c r="C28" s="113">
        <v>3.8853847540097313</v>
      </c>
      <c r="D28" s="115">
        <v>1078</v>
      </c>
      <c r="E28" s="114">
        <v>1093</v>
      </c>
      <c r="F28" s="114">
        <v>1030</v>
      </c>
      <c r="G28" s="114">
        <v>1028</v>
      </c>
      <c r="H28" s="140">
        <v>1021</v>
      </c>
      <c r="I28" s="115">
        <v>57</v>
      </c>
      <c r="J28" s="116">
        <v>5.5827619980411365</v>
      </c>
    </row>
    <row r="29" spans="1:15" s="110" customFormat="1" ht="24.95" customHeight="1" x14ac:dyDescent="0.2">
      <c r="A29" s="193">
        <v>86</v>
      </c>
      <c r="B29" s="199" t="s">
        <v>165</v>
      </c>
      <c r="C29" s="113">
        <v>14.856730942512165</v>
      </c>
      <c r="D29" s="115">
        <v>4122</v>
      </c>
      <c r="E29" s="114">
        <v>4135</v>
      </c>
      <c r="F29" s="114">
        <v>4100</v>
      </c>
      <c r="G29" s="114">
        <v>4084</v>
      </c>
      <c r="H29" s="140">
        <v>4123</v>
      </c>
      <c r="I29" s="115">
        <v>-1</v>
      </c>
      <c r="J29" s="116">
        <v>-2.4254183846713559E-2</v>
      </c>
    </row>
    <row r="30" spans="1:15" s="110" customFormat="1" ht="24.95" customHeight="1" x14ac:dyDescent="0.2">
      <c r="A30" s="193">
        <v>87.88</v>
      </c>
      <c r="B30" s="204" t="s">
        <v>166</v>
      </c>
      <c r="C30" s="113">
        <v>6.7795999279149397</v>
      </c>
      <c r="D30" s="115">
        <v>1881</v>
      </c>
      <c r="E30" s="114">
        <v>1914</v>
      </c>
      <c r="F30" s="114">
        <v>1916</v>
      </c>
      <c r="G30" s="114">
        <v>1872</v>
      </c>
      <c r="H30" s="140">
        <v>1876</v>
      </c>
      <c r="I30" s="115">
        <v>5</v>
      </c>
      <c r="J30" s="116">
        <v>0.26652452025586354</v>
      </c>
    </row>
    <row r="31" spans="1:15" s="110" customFormat="1" ht="24.95" customHeight="1" x14ac:dyDescent="0.2">
      <c r="A31" s="193" t="s">
        <v>167</v>
      </c>
      <c r="B31" s="199" t="s">
        <v>168</v>
      </c>
      <c r="C31" s="113">
        <v>3.0636150657776176</v>
      </c>
      <c r="D31" s="115">
        <v>850</v>
      </c>
      <c r="E31" s="114">
        <v>869</v>
      </c>
      <c r="F31" s="114">
        <v>882</v>
      </c>
      <c r="G31" s="114">
        <v>777</v>
      </c>
      <c r="H31" s="140">
        <v>780</v>
      </c>
      <c r="I31" s="115">
        <v>70</v>
      </c>
      <c r="J31" s="116">
        <v>8.9743589743589745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73.501531807532885</v>
      </c>
      <c r="D36" s="143">
        <v>20393</v>
      </c>
      <c r="E36" s="144">
        <v>20542</v>
      </c>
      <c r="F36" s="144">
        <v>20746</v>
      </c>
      <c r="G36" s="144">
        <v>20296</v>
      </c>
      <c r="H36" s="145">
        <v>20126</v>
      </c>
      <c r="I36" s="143">
        <v>267</v>
      </c>
      <c r="J36" s="146">
        <v>1.3266421544271092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2020-09-25T11:39:33Z</dcterms:created>
  <dcterms:modified xsi:type="dcterms:W3CDTF">2020-09-28T08:11:40Z</dcterms:modified>
</cp:coreProperties>
</file>