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G43" i="24"/>
  <c r="E43" i="24"/>
  <c r="C43" i="24"/>
  <c r="I43" i="24" s="1"/>
  <c r="B43" i="24"/>
  <c r="L42" i="24"/>
  <c r="K42" i="24"/>
  <c r="I42" i="24"/>
  <c r="F42" i="24"/>
  <c r="D42" i="24"/>
  <c r="C42" i="24"/>
  <c r="M42" i="24" s="1"/>
  <c r="B42" i="24"/>
  <c r="J42" i="24" s="1"/>
  <c r="M41" i="24"/>
  <c r="J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K57" i="15"/>
  <c r="L57" i="15" s="1"/>
  <c r="C38" i="24"/>
  <c r="C37" i="24"/>
  <c r="C35" i="24"/>
  <c r="C34" i="24"/>
  <c r="C33" i="24"/>
  <c r="C32" i="24"/>
  <c r="C31" i="24"/>
  <c r="C30" i="24"/>
  <c r="L30" i="24" s="1"/>
  <c r="C29" i="24"/>
  <c r="C28" i="24"/>
  <c r="C27" i="24"/>
  <c r="C26" i="24"/>
  <c r="C25" i="24"/>
  <c r="C24" i="24"/>
  <c r="C23" i="24"/>
  <c r="C22" i="24"/>
  <c r="L22" i="24" s="1"/>
  <c r="C21" i="24"/>
  <c r="C20" i="24"/>
  <c r="C19" i="24"/>
  <c r="C18" i="24"/>
  <c r="C17" i="24"/>
  <c r="C16" i="24"/>
  <c r="C15" i="24"/>
  <c r="C9" i="24"/>
  <c r="C8" i="24"/>
  <c r="C7" i="24"/>
  <c r="B38" i="24"/>
  <c r="B37" i="24"/>
  <c r="B35" i="24"/>
  <c r="K35" i="24" s="1"/>
  <c r="B34" i="24"/>
  <c r="B33" i="24"/>
  <c r="B32" i="24"/>
  <c r="B31" i="24"/>
  <c r="B30" i="24"/>
  <c r="B29" i="24"/>
  <c r="B28" i="24"/>
  <c r="B27" i="24"/>
  <c r="K27" i="24" s="1"/>
  <c r="B26" i="24"/>
  <c r="B25" i="24"/>
  <c r="B24" i="24"/>
  <c r="B23" i="24"/>
  <c r="B22" i="24"/>
  <c r="B21" i="24"/>
  <c r="B20" i="24"/>
  <c r="B19" i="24"/>
  <c r="B18" i="24"/>
  <c r="B17" i="24"/>
  <c r="B16" i="24"/>
  <c r="B15" i="24"/>
  <c r="B9" i="24"/>
  <c r="B8" i="24"/>
  <c r="B7" i="24"/>
  <c r="K7" i="24" s="1"/>
  <c r="G22" i="24" l="1"/>
  <c r="G30" i="24"/>
  <c r="G33" i="24"/>
  <c r="M33" i="24"/>
  <c r="E33" i="24"/>
  <c r="L33" i="24"/>
  <c r="I33" i="24"/>
  <c r="G17" i="24"/>
  <c r="M17" i="24"/>
  <c r="E17" i="24"/>
  <c r="L17" i="24"/>
  <c r="I17" i="24"/>
  <c r="G25" i="24"/>
  <c r="M25" i="24"/>
  <c r="E25" i="24"/>
  <c r="L25" i="24"/>
  <c r="I25" i="24"/>
  <c r="F19" i="24"/>
  <c r="D19" i="24"/>
  <c r="J19" i="24"/>
  <c r="H19" i="24"/>
  <c r="I26" i="24"/>
  <c r="M26" i="24"/>
  <c r="E26" i="24"/>
  <c r="L26" i="24"/>
  <c r="G26" i="24"/>
  <c r="F23" i="24"/>
  <c r="D23" i="24"/>
  <c r="J23" i="24"/>
  <c r="K23" i="24"/>
  <c r="H23" i="24"/>
  <c r="K26" i="24"/>
  <c r="J26" i="24"/>
  <c r="H26" i="24"/>
  <c r="F26" i="24"/>
  <c r="D26" i="24"/>
  <c r="F29" i="24"/>
  <c r="D29" i="24"/>
  <c r="J29" i="24"/>
  <c r="K29" i="24"/>
  <c r="H29" i="24"/>
  <c r="I16" i="24"/>
  <c r="M16" i="24"/>
  <c r="E16" i="24"/>
  <c r="G16" i="24"/>
  <c r="L16" i="24"/>
  <c r="G23" i="24"/>
  <c r="M23" i="24"/>
  <c r="E23" i="24"/>
  <c r="L23" i="24"/>
  <c r="I23" i="24"/>
  <c r="K16" i="24"/>
  <c r="J16" i="24"/>
  <c r="H16" i="24"/>
  <c r="F16" i="24"/>
  <c r="D16" i="24"/>
  <c r="K32" i="24"/>
  <c r="J32" i="24"/>
  <c r="H32" i="24"/>
  <c r="F32" i="24"/>
  <c r="D32" i="24"/>
  <c r="I37" i="24"/>
  <c r="G37" i="24"/>
  <c r="L37" i="24"/>
  <c r="M37" i="24"/>
  <c r="E37" i="24"/>
  <c r="K66" i="24"/>
  <c r="J66" i="24"/>
  <c r="I66" i="24"/>
  <c r="F17" i="24"/>
  <c r="D17" i="24"/>
  <c r="J17" i="24"/>
  <c r="K17" i="24"/>
  <c r="H17" i="24"/>
  <c r="F33" i="24"/>
  <c r="D33" i="24"/>
  <c r="J33" i="24"/>
  <c r="K33" i="24"/>
  <c r="H33" i="24"/>
  <c r="H37" i="24"/>
  <c r="F37" i="24"/>
  <c r="D37" i="24"/>
  <c r="K37" i="24"/>
  <c r="J37" i="24"/>
  <c r="I20" i="24"/>
  <c r="M20" i="24"/>
  <c r="E20" i="24"/>
  <c r="L20" i="24"/>
  <c r="G20" i="24"/>
  <c r="G27" i="24"/>
  <c r="M27" i="24"/>
  <c r="E27" i="24"/>
  <c r="L27" i="24"/>
  <c r="I27" i="24"/>
  <c r="M38" i="24"/>
  <c r="E38" i="24"/>
  <c r="L38" i="24"/>
  <c r="G38" i="24"/>
  <c r="B14" i="24"/>
  <c r="B6" i="24"/>
  <c r="K20" i="24"/>
  <c r="J20" i="24"/>
  <c r="H20" i="24"/>
  <c r="F20" i="24"/>
  <c r="D20" i="24"/>
  <c r="K30" i="24"/>
  <c r="J30" i="24"/>
  <c r="H30" i="24"/>
  <c r="F30" i="24"/>
  <c r="D30" i="24"/>
  <c r="G9" i="24"/>
  <c r="M9" i="24"/>
  <c r="E9" i="24"/>
  <c r="L9" i="24"/>
  <c r="I9" i="24"/>
  <c r="I34" i="24"/>
  <c r="M34" i="24"/>
  <c r="E34" i="24"/>
  <c r="L34" i="24"/>
  <c r="G34" i="24"/>
  <c r="K58" i="24"/>
  <c r="J58" i="24"/>
  <c r="I58" i="24"/>
  <c r="K74" i="24"/>
  <c r="J74" i="24"/>
  <c r="I74" i="24"/>
  <c r="F9" i="24"/>
  <c r="D9" i="24"/>
  <c r="J9" i="24"/>
  <c r="K9" i="24"/>
  <c r="H9" i="24"/>
  <c r="K24" i="24"/>
  <c r="J24" i="24"/>
  <c r="H24" i="24"/>
  <c r="F24" i="24"/>
  <c r="D24" i="24"/>
  <c r="F27" i="24"/>
  <c r="D27" i="24"/>
  <c r="J27" i="24"/>
  <c r="H27" i="24"/>
  <c r="D38" i="24"/>
  <c r="K38" i="24"/>
  <c r="J38" i="24"/>
  <c r="H38" i="24"/>
  <c r="F38" i="24"/>
  <c r="G21" i="24"/>
  <c r="M21" i="24"/>
  <c r="E21" i="24"/>
  <c r="L21" i="24"/>
  <c r="I21" i="24"/>
  <c r="I24" i="24"/>
  <c r="M24" i="24"/>
  <c r="E24" i="24"/>
  <c r="G24" i="24"/>
  <c r="L24" i="24"/>
  <c r="G31" i="24"/>
  <c r="M31" i="24"/>
  <c r="E31" i="24"/>
  <c r="L31" i="24"/>
  <c r="I31" i="24"/>
  <c r="K8" i="24"/>
  <c r="J8" i="24"/>
  <c r="H8" i="24"/>
  <c r="F8" i="24"/>
  <c r="D8" i="24"/>
  <c r="K18" i="24"/>
  <c r="J18" i="24"/>
  <c r="H18" i="24"/>
  <c r="F18" i="24"/>
  <c r="D18" i="24"/>
  <c r="F21" i="24"/>
  <c r="D21" i="24"/>
  <c r="J21" i="24"/>
  <c r="K21" i="24"/>
  <c r="H21" i="24"/>
  <c r="F31" i="24"/>
  <c r="D31" i="24"/>
  <c r="J31" i="24"/>
  <c r="K31" i="24"/>
  <c r="H31" i="24"/>
  <c r="K34" i="24"/>
  <c r="J34" i="24"/>
  <c r="H34" i="24"/>
  <c r="F34" i="24"/>
  <c r="D34" i="24"/>
  <c r="I8" i="24"/>
  <c r="M8" i="24"/>
  <c r="E8" i="24"/>
  <c r="L8" i="24"/>
  <c r="G8" i="24"/>
  <c r="I18" i="24"/>
  <c r="M18" i="24"/>
  <c r="E18" i="24"/>
  <c r="L18" i="24"/>
  <c r="G18" i="24"/>
  <c r="I28" i="24"/>
  <c r="M28" i="24"/>
  <c r="E28" i="24"/>
  <c r="L28" i="24"/>
  <c r="G28" i="24"/>
  <c r="G35" i="24"/>
  <c r="M35" i="24"/>
  <c r="E35" i="24"/>
  <c r="L35" i="24"/>
  <c r="I35" i="24"/>
  <c r="K19" i="24"/>
  <c r="F7" i="24"/>
  <c r="D7" i="24"/>
  <c r="J7" i="24"/>
  <c r="H7" i="24"/>
  <c r="F15" i="24"/>
  <c r="D15" i="24"/>
  <c r="J15" i="24"/>
  <c r="K15" i="24"/>
  <c r="H15" i="24"/>
  <c r="F25" i="24"/>
  <c r="D25" i="24"/>
  <c r="J25" i="24"/>
  <c r="K25" i="24"/>
  <c r="H25" i="24"/>
  <c r="B45" i="24"/>
  <c r="B39" i="24"/>
  <c r="G7" i="24"/>
  <c r="M7" i="24"/>
  <c r="E7" i="24"/>
  <c r="L7" i="24"/>
  <c r="I7" i="24"/>
  <c r="G15" i="24"/>
  <c r="M15" i="24"/>
  <c r="E15" i="24"/>
  <c r="L15" i="24"/>
  <c r="I15" i="24"/>
  <c r="I38" i="24"/>
  <c r="K22" i="24"/>
  <c r="J22" i="24"/>
  <c r="H22" i="24"/>
  <c r="F22" i="24"/>
  <c r="D22" i="24"/>
  <c r="K28" i="24"/>
  <c r="J28" i="24"/>
  <c r="H28" i="24"/>
  <c r="F28" i="24"/>
  <c r="D28" i="24"/>
  <c r="F35" i="24"/>
  <c r="D35" i="24"/>
  <c r="J35" i="24"/>
  <c r="H35" i="24"/>
  <c r="G19" i="24"/>
  <c r="M19" i="24"/>
  <c r="E19" i="24"/>
  <c r="L19" i="24"/>
  <c r="I19" i="24"/>
  <c r="G29" i="24"/>
  <c r="M29" i="24"/>
  <c r="E29" i="24"/>
  <c r="L29" i="24"/>
  <c r="I29" i="24"/>
  <c r="I32" i="24"/>
  <c r="M32" i="24"/>
  <c r="E32" i="24"/>
  <c r="G32" i="24"/>
  <c r="L32" i="24"/>
  <c r="I77" i="24"/>
  <c r="K53" i="24"/>
  <c r="J53" i="24"/>
  <c r="K61" i="24"/>
  <c r="J61" i="24"/>
  <c r="K69" i="24"/>
  <c r="J69" i="24"/>
  <c r="H43" i="24"/>
  <c r="F43" i="24"/>
  <c r="D43" i="24"/>
  <c r="K43" i="24"/>
  <c r="K55" i="24"/>
  <c r="J55" i="24"/>
  <c r="K63" i="24"/>
  <c r="J63" i="24"/>
  <c r="K71" i="24"/>
  <c r="J71" i="24"/>
  <c r="K52" i="24"/>
  <c r="J52" i="24"/>
  <c r="K60" i="24"/>
  <c r="J60" i="24"/>
  <c r="K68" i="24"/>
  <c r="J68" i="24"/>
  <c r="K57" i="24"/>
  <c r="J57" i="24"/>
  <c r="K65" i="24"/>
  <c r="J65" i="24"/>
  <c r="K73" i="24"/>
  <c r="J73" i="24"/>
  <c r="H41" i="24"/>
  <c r="F41" i="24"/>
  <c r="D41" i="24"/>
  <c r="K41" i="24"/>
  <c r="K54" i="24"/>
  <c r="J54" i="24"/>
  <c r="K62" i="24"/>
  <c r="J62" i="24"/>
  <c r="K70" i="24"/>
  <c r="J70" i="24"/>
  <c r="J43" i="24"/>
  <c r="K51" i="24"/>
  <c r="J51" i="24"/>
  <c r="K59" i="24"/>
  <c r="J59" i="24"/>
  <c r="K67" i="24"/>
  <c r="J67" i="24"/>
  <c r="K75" i="24"/>
  <c r="J75" i="24"/>
  <c r="J77" i="24" s="1"/>
  <c r="C14" i="24"/>
  <c r="C6" i="24"/>
  <c r="I22" i="24"/>
  <c r="M22" i="24"/>
  <c r="E22" i="24"/>
  <c r="I30" i="24"/>
  <c r="M30" i="24"/>
  <c r="E30" i="24"/>
  <c r="C45" i="24"/>
  <c r="C39" i="24"/>
  <c r="K56" i="24"/>
  <c r="J56" i="24"/>
  <c r="K64" i="24"/>
  <c r="J64" i="24"/>
  <c r="K72" i="24"/>
  <c r="J72" i="24"/>
  <c r="G40" i="24"/>
  <c r="G42" i="24"/>
  <c r="G44" i="24"/>
  <c r="H40" i="24"/>
  <c r="L41" i="24"/>
  <c r="H42" i="24"/>
  <c r="L43" i="24"/>
  <c r="H44" i="24"/>
  <c r="J44" i="24"/>
  <c r="E40" i="24"/>
  <c r="E42" i="24"/>
  <c r="E44" i="24"/>
  <c r="I39" i="24" l="1"/>
  <c r="G39" i="24"/>
  <c r="L39" i="24"/>
  <c r="M39" i="24"/>
  <c r="E39" i="24"/>
  <c r="I6" i="24"/>
  <c r="M6" i="24"/>
  <c r="E6" i="24"/>
  <c r="L6" i="24"/>
  <c r="G6" i="24"/>
  <c r="I45" i="24"/>
  <c r="G45" i="24"/>
  <c r="L45" i="24"/>
  <c r="E45" i="24"/>
  <c r="M45" i="24"/>
  <c r="I14" i="24"/>
  <c r="M14" i="24"/>
  <c r="E14" i="24"/>
  <c r="L14" i="24"/>
  <c r="G14" i="24"/>
  <c r="I79" i="24"/>
  <c r="H39" i="24"/>
  <c r="F39" i="24"/>
  <c r="D39" i="24"/>
  <c r="K39" i="24"/>
  <c r="J39" i="24"/>
  <c r="K77" i="24"/>
  <c r="I78" i="24" s="1"/>
  <c r="K6" i="24"/>
  <c r="J6" i="24"/>
  <c r="H6" i="24"/>
  <c r="F6" i="24"/>
  <c r="D6" i="24"/>
  <c r="J79" i="24"/>
  <c r="H45" i="24"/>
  <c r="F45" i="24"/>
  <c r="D45" i="24"/>
  <c r="K45" i="24"/>
  <c r="J45" i="24"/>
  <c r="K14" i="24"/>
  <c r="J14" i="24"/>
  <c r="H14" i="24"/>
  <c r="F14" i="24"/>
  <c r="D14" i="24"/>
  <c r="I82" i="24" l="1"/>
  <c r="K79" i="24"/>
  <c r="K78" i="24"/>
  <c r="J78" i="24"/>
  <c r="I83" i="24" s="1"/>
  <c r="I81" i="24" l="1"/>
</calcChain>
</file>

<file path=xl/sharedStrings.xml><?xml version="1.0" encoding="utf-8"?>
<sst xmlns="http://schemas.openxmlformats.org/spreadsheetml/2006/main" count="1857" uniqueCount="521">
  <si>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</si>
  <si>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</si>
  <si>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</si>
  <si>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</si>
  <si>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</si>
  <si>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</si>
  <si>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</si>
  <si>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</si>
  <si>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</si>
  <si>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</si>
  <si>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</si>
  <si>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</si>
  <si>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</si>
  <si>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Erlangen, Stadt (09562)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</si>
  <si>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</si>
  <si>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</si>
  <si>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</si>
  <si>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</si>
  <si>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</si>
  <si>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</si>
  <si>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</si>
  <si>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</si>
  <si>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</si>
  <si>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</si>
  <si>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</si>
  <si>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</si>
  <si>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</si>
  <si>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</si>
  <si>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</si>
  <si>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</si>
  <si>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</si>
  <si>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</si>
  <si>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</si>
  <si>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</si>
  <si>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</si>
  <si>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</si>
  <si>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</si>
  <si>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</si>
  <si>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</si>
  <si>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</si>
  <si>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</si>
  <si>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</si>
  <si>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</si>
  <si>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</si>
  <si>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</si>
  <si>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</si>
  <si>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</si>
  <si>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</si>
  <si>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</si>
  <si>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</si>
  <si>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</si>
  <si>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</si>
  <si>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</si>
  <si>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</si>
  <si>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</si>
  <si>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</si>
  <si>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</si>
  <si>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</si>
  <si>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</si>
  <si>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</si>
  <si>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</si>
  <si>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</si>
  <si>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</si>
  <si>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</si>
  <si>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</si>
  <si>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</si>
  <si>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</si>
  <si>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</si>
  <si>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</si>
  <si>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</si>
  <si>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</si>
  <si>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</si>
  <si>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</si>
  <si>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</si>
  <si>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</si>
  <si>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</si>
  <si>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</si>
  <si>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</si>
  <si>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</si>
  <si>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</si>
  <si>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</si>
  <si>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</si>
  <si>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</si>
  <si>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</si>
  <si>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</si>
  <si>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</si>
  <si>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</si>
  <si>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</si>
  <si>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</si>
  <si>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</si>
  <si>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</si>
  <si>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</si>
  <si>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Erlangen, Stadt (09562);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</si>
  <si>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</si>
  <si>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</si>
  <si>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</si>
  <si>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</si>
  <si>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</si>
  <si>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</si>
  <si>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</si>
  <si>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</si>
  <si>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</si>
  <si>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</si>
  <si>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</si>
  <si>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</si>
  <si>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</si>
  <si>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</si>
  <si>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</si>
  <si>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</si>
  <si>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</si>
  <si>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</si>
  <si>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</si>
  <si>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</si>
  <si>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</si>
  <si>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</si>
  <si>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</si>
  <si>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</si>
  <si>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</si>
  <si>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</si>
  <si>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</si>
  <si>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</si>
  <si>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</si>
  <si>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</si>
  <si>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</si>
  <si>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</si>
  <si>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</si>
  <si>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</si>
  <si>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</si>
  <si>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</si>
  <si>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</si>
  <si>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</si>
  <si>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</si>
  <si>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</si>
  <si>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</si>
  <si>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</si>
  <si>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</si>
  <si>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</si>
  <si>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</si>
  <si>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</si>
  <si>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</si>
  <si>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</si>
  <si>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</si>
  <si>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</si>
  <si>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</si>
  <si>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</si>
  <si>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</si>
  <si>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</si>
  <si>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</si>
  <si>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</si>
  <si>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</si>
  <si>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</si>
  <si>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</si>
  <si>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</si>
  <si>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</si>
  <si>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</si>
  <si>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</si>
  <si>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</si>
  <si>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</si>
  <si>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</si>
  <si>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</si>
  <si>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</si>
  <si>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</si>
  <si>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</si>
  <si>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</si>
  <si>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</si>
  <si>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</si>
  <si>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</si>
  <si>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</si>
  <si>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</si>
  <si>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</si>
  <si>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</si>
  <si>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</si>
  <si>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</si>
  <si>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</si>
  <si>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</si>
  <si>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</si>
  <si>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</si>
  <si>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</si>
  <si>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</si>
  <si>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</si>
  <si>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</si>
  <si>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</si>
  <si>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</si>
  <si>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Erlangen, Stadt (09562)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</si>
  <si>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</si>
  <si>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</si>
  <si>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</si>
  <si>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</si>
  <si>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</si>
  <si>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</si>
  <si>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</si>
  <si>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</si>
  <si>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</si>
  <si>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</si>
  <si>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</si>
  <si>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</si>
  <si>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</si>
  <si>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</si>
  <si>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</si>
  <si>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</si>
  <si>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</si>
  <si>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</si>
  <si>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</si>
  <si>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</si>
  <si>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</si>
  <si>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</si>
  <si>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</si>
  <si>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</si>
  <si>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</si>
  <si>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</si>
  <si>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</si>
  <si>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</si>
  <si>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</si>
  <si>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</si>
  <si>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</si>
  <si>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</si>
  <si>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</si>
  <si>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</si>
  <si>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</si>
  <si>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</si>
  <si>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</si>
  <si>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</si>
  <si>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</si>
  <si>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</si>
  <si>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</si>
  <si>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</si>
  <si>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</si>
  <si>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</si>
  <si>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</si>
  <si>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</si>
  <si>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</si>
  <si>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</si>
  <si>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</si>
  <si>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</si>
  <si>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</si>
  <si>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</si>
  <si>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</si>
  <si>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</si>
  <si>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</si>
  <si>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</si>
  <si>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</si>
  <si>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</si>
  <si>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</si>
  <si>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</si>
  <si>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</si>
  <si>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</si>
  <si>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</si>
  <si>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</si>
  <si>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</si>
  <si>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</si>
  <si>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</si>
  <si>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</si>
  <si>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</si>
  <si>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</si>
  <si>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</si>
  <si>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</si>
  <si>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</si>
  <si>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</si>
  <si>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</si>
  <si>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</si>
  <si>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</si>
  <si>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</si>
  <si>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</si>
  <si>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</si>
  <si>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</si>
  <si>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</si>
  <si>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</si>
  <si>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</si>
  <si>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</si>
  <si>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</si>
  <si>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</si>
  <si>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</si>
  <si>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</si>
  <si>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</si>
  <si>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</si>
  <si>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</si>
  <si>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</si>
  <si>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</si>
  <si>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</si>
  <si>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</si>
  <si>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</si>
  <si>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</si>
  <si>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</si>
  <si>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</si>
  <si>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</si>
  <si>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</si>
  <si>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</si>
  <si>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</si>
  <si>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</si>
  <si>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</si>
  <si>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</si>
  <si>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</si>
  <si>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</si>
  <si>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</si>
  <si>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</si>
  <si>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</si>
  <si>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</si>
  <si>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</si>
  <si>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</si>
  <si>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</si>
  <si>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</si>
  <si>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</si>
  <si>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</si>
  <si>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</si>
  <si>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</si>
  <si>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</si>
  <si>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</si>
  <si>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</si>
  <si>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</si>
  <si>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</si>
  <si>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</si>
  <si>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</si>
  <si>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</si>
  <si>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</si>
  <si>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</si>
  <si>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</si>
  <si>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</si>
  <si>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</si>
  <si>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</si>
  <si>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</si>
  <si>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</si>
  <si>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</si>
  <si>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</si>
  <si>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</si>
  <si>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</si>
  <si>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</si>
  <si>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</si>
  <si>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</si>
  <si>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</si>
  <si>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</si>
  <si>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</si>
  <si>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</si>
  <si>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</si>
  <si>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</si>
  <si>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</si>
  <si>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</si>
  <si>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</si>
  <si>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</si>
  <si>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</si>
  <si>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</si>
  <si>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</si>
  <si>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</si>
  <si>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</si>
  <si>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</si>
  <si>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</si>
  <si>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</si>
  <si>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</si>
  <si>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</si>
  <si>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</si>
  <si>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</si>
  <si>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</si>
  <si>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</si>
  <si>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</si>
  <si>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</si>
  <si>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</si>
  <si>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</si>
  <si>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</si>
  <si>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</si>
  <si>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</si>
  <si>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</si>
  <si>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</si>
  <si>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</si>
  <si>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</si>
  <si>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</si>
  <si>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</si>
  <si>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</si>
  <si>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</si>
  <si>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</si>
  <si>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</si>
  <si>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</si>
  <si>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</si>
  <si>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</si>
  <si>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</si>
  <si>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Erlangen, Stadt (09562);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</si>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</sst>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{E564A651-B64F-4AB4-B75E-1A75CD23240D}</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8247-4B84-9251-E89C8591D54B}"/>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{F52D6D5F-B599-4B60-A676-EB1A5D9474AF}</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8247-4B84-9251-E89C8591D54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{93201B3A-E4A6-4290-B096-0F55A51B9020}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247-4B84-9251-E89C8591D54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{F8532B2A-68AE-489B-A644-31D850B7F9BF}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247-4B84-9251-E89C8591D54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0.76172599690071374</c:v>
                </c:pt>
                <c:pt idx="1">
                  <c:v>1.0013227114154917</c:v>
                </c:pt>
                <c:pt idx="2">
                  <c:v>1.1186464311118853</c:v>
                </c:pt>
                <c:pt idx="3">
                  <c:v>1.0875687030768</c:v>
                </c:pt>
              </c:numCache>
            </c:numRef>
          </c:val>
          <c:extLst>
            <c:ext xmlns:c16="http://schemas.microsoft.com/office/drawing/2014/chart" uri="{C3380CC4-5D6E-409C-BE32-E72D297353CC}">
              <c16:uniqueId val="{00000004-8247-4B84-9251-E89C8591D54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{F987C395-5C90-44D6-B15F-CA1D3B53E61D}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247-4B84-9251-E89C8591D54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{23E049FF-3B0E-4B81-940F-DEBCE1FE120F}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247-4B84-9251-E89C8591D54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{54821280-DBE9-48E0-A9D2-95D232445F3F}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247-4B84-9251-E89C8591D54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{D6363DC9-FD4A-4372-94E4-C951F7E81F02}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247-4B84-9251-E89C8591D54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247-4B84-9251-E89C8591D54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247-4B84-9251-E89C8591D54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{3FE19131-E07D-4610-A329-1681011C170C}</c15:txfldGUID>
                      <c15:f>Daten_Diagramme!$E$6</c15:f>
                      <c15:dlblFieldTableCache>
                        <c:ptCount val="1"/>
                        <c:pt idx="0">
                          <c:v>-2.9</c:v>
                        </c:pt>
                      </c15:dlblFieldTableCache>
                    </c15:dlblFTEntry>
                  </c15:dlblFieldTable>
                  <c15:showDataLabelsRange val="0"/>
                </c:ext>
                <c:ext xmlns:c16="http://schemas.microsoft.com/office/drawing/2014/chart" uri="{C3380CC4-5D6E-409C-BE32-E72D297353CC}">
                  <c16:uniqueId val="{00000000-86B5-49B3-AA1F-DB23072B35E2}"/>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{9B9FA6B8-1BE8-442E-9277-C583F358D090}</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86B5-49B3-AA1F-DB23072B35E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{222C4118-DC62-414C-999E-DD6714D5E5A5}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6B5-49B3-AA1F-DB23072B35E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{67449849-AAA2-458F-A73B-7E70B698029C}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6B5-49B3-AA1F-DB23072B35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-2.8880283962568569</c:v>
                </c:pt>
                <c:pt idx="1">
                  <c:v>-1.8915068707011207</c:v>
                </c:pt>
                <c:pt idx="2">
                  <c:v>-2.7637010795899166</c:v>
                </c:pt>
                <c:pt idx="3">
                  <c:v>-2.8655893304673015</c:v>
                </c:pt>
              </c:numCache>
            </c:numRef>
          </c:val>
          <c:extLst>
            <c:ext xmlns:c16="http://schemas.microsoft.com/office/drawing/2014/chart" uri="{C3380CC4-5D6E-409C-BE32-E72D297353CC}">
              <c16:uniqueId val="{00000004-86B5-49B3-AA1F-DB23072B35E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{F9215F12-28CF-40AC-89B1-AF46805C2CF0}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6B5-49B3-AA1F-DB23072B35E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{5EE74A5C-40C8-4332-A66E-DF680942BB5A}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6B5-49B3-AA1F-DB23072B35E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{D839E964-EF72-4DCC-A37A-17ACDF2BBD19}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6B5-49B3-AA1F-DB23072B35E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{53A39B8A-6F0C-4893-B444-06427F351344}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6B5-49B3-AA1F-DB23072B35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6B5-49B3-AA1F-DB23072B35E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6B5-49B3-AA1F-DB23072B35E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{4084D7EE-E2DC-4632-97E8-112D96301A67}</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93E0-4286-8103-4518D1C32CAE}"/>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{1840BB3D-F47E-441B-953C-76D8984CEB1D}</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93E0-4286-8103-4518D1C32CAE}"/>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{E54DF8CC-FA9F-41C2-B18D-A35872ACD10C}</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93E0-4286-8103-4518D1C32CAE}"/>
                </c:ext>
              </c:extLst>
            </c:dLbl>
            <c:dLbl>
              <c:idx val="3"/>
              <c:tx>
                <c:strRef>
                  <c:f>Daten_Diagramme!$D$17</c:f>
                  <c:strCache>
                    <c:ptCount val="1"/>
                    <c:pt idx="0">
                      <c:v>-23.2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{6688FCE7-CA56-49A0-B7F3-1676D241964E}</c15:txfldGUID>
                      <c15:f>Daten_Diagramme!$D$17</c15:f>
                      <c15:dlblFieldTableCache>
                        <c:ptCount val="1"/>
                        <c:pt idx="0">
                          <c:v>-23.2</c:v>
                        </c:pt>
                      </c15:dlblFieldTableCache>
                    </c15:dlblFTEntry>
                  </c15:dlblFieldTable>
                  <c15:showDataLabelsRange val="0"/>
                </c:ext>
                <c:ext xmlns:c16="http://schemas.microsoft.com/office/drawing/2014/chart" uri="{C3380CC4-5D6E-409C-BE32-E72D297353CC}">
                  <c16:uniqueId val="{00000003-93E0-4286-8103-4518D1C32CAE}"/>
                </c:ext>
              </c:extLst>
            </c:dLbl>
            <c:dLbl>
              <c:idx val="4"/>
              <c:tx>
                <c:strRef>
                  <c:f>Daten_Diagramme!$D$18</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{70CB45CC-E1B5-4F14-A2D9-027A861CE494}</c15:txfldGUID>
                      <c15:f>Daten_Diagramme!$D$18</c15:f>
                      <c15:dlblFieldTableCache>
                        <c:ptCount val="1"/>
                        <c:pt idx="0">
                          <c:v>-8.3</c:v>
                        </c:pt>
                      </c15:dlblFieldTableCache>
                    </c15:dlblFTEntry>
                  </c15:dlblFieldTable>
                  <c15:showDataLabelsRange val="0"/>
                </c:ext>
                <c:ext xmlns:c16="http://schemas.microsoft.com/office/drawing/2014/chart" uri="{C3380CC4-5D6E-409C-BE32-E72D297353CC}">
                  <c16:uniqueId val="{00000004-93E0-4286-8103-4518D1C32CAE}"/>
                </c:ext>
              </c:extLst>
            </c:dLbl>
            <c:dLbl>
              <c:idx val="5"/>
              <c:tx>
                <c:strRef>
                  <c:f>Daten_Diagramme!$D$19</c:f>
                  <c:strCache>
                    <c:ptCount val="1"/>
                    <c:pt idx="0">
                      <c:v>-24.4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{3F5B9B8A-8FE8-48EC-846F-11096F5CF6BA}</c15:txfldGUID>
                      <c15:f>Daten_Diagramme!$D$19</c15:f>
                      <c15:dlblFieldTableCache>
                        <c:ptCount val="1"/>
                        <c:pt idx="0">
                          <c:v>-24.4</c:v>
                        </c:pt>
                      </c15:dlblFieldTableCache>
                    </c15:dlblFTEntry>
                  </c15:dlblFieldTable>
                  <c15:showDataLabelsRange val="0"/>
                </c:ext>
                <c:ext xmlns:c16="http://schemas.microsoft.com/office/drawing/2014/chart" uri="{C3380CC4-5D6E-409C-BE32-E72D297353CC}">
                  <c16:uniqueId val="{00000005-93E0-4286-8103-4518D1C32CAE}"/>
                </c:ext>
              </c:extLst>
            </c:dLbl>
            <c:dLbl>
              <c:idx val="6"/>
              <c:tx>
                <c:strRef>
                  <c:f>Daten_Diagramme!$D$20</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{CE9D5A30-CAAF-473E-8A70-7BADA649A42C}</c15:txfldGUID>
                      <c15:f>Daten_Diagramme!$D$20</c15:f>
                      <c15:dlblFieldTableCache>
                        <c:ptCount val="1"/>
                        <c:pt idx="0">
                          <c:v>-5.7</c:v>
                        </c:pt>
                      </c15:dlblFieldTableCache>
                    </c15:dlblFTEntry>
                  </c15:dlblFieldTable>
                  <c15:showDataLabelsRange val="0"/>
                </c:ext>
                <c:ext xmlns:c16="http://schemas.microsoft.com/office/drawing/2014/chart" uri="{C3380CC4-5D6E-409C-BE32-E72D297353CC}">
                  <c16:uniqueId val="{00000006-93E0-4286-8103-4518D1C32CAE}"/>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{05177FF4-FF28-48A4-85EC-3F6910D6BCC1}</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93E0-4286-8103-4518D1C32CAE}"/>
                </c:ext>
              </c:extLst>
            </c:dLbl>
            <c:dLbl>
              <c:idx val="8"/>
              <c:tx>
                <c:strRef>
                  <c:f>Daten_Diagramme!$D$22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{415B9BFA-A02A-4EB9-A0FC-952E5AC927C2}</c15:txfldGUID>
                      <c15:f>Daten_Diagramme!$D$22</c15:f>
                      <c15:dlblFieldTableCache>
                        <c:ptCount val="1"/>
                        <c:pt idx="0">
                          <c:v>-1.7</c:v>
                        </c:pt>
                      </c15:dlblFieldTableCache>
                    </c15:dlblFTEntry>
                  </c15:dlblFieldTable>
                  <c15:showDataLabelsRange val="0"/>
                </c:ext>
                <c:ext xmlns:c16="http://schemas.microsoft.com/office/drawing/2014/chart" uri="{C3380CC4-5D6E-409C-BE32-E72D297353CC}">
                  <c16:uniqueId val="{00000008-93E0-4286-8103-4518D1C32CAE}"/>
                </c:ext>
              </c:extLst>
            </c:dLbl>
            <c:dLbl>
              <c:idx val="9"/>
              <c:tx>
                <c:strRef>
                  <c:f>Daten_Diagramme!$D$23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{84F53836-3BA7-4F3B-81A8-DAB21BB372F8}</c15:txfldGUID>
                      <c15:f>Daten_Diagramme!$D$23</c15:f>
                      <c15:dlblFieldTableCache>
                        <c:ptCount val="1"/>
                        <c:pt idx="0">
                          <c:v>2.6</c:v>
                        </c:pt>
                      </c15:dlblFieldTableCache>
                    </c15:dlblFTEntry>
                  </c15:dlblFieldTable>
                  <c15:showDataLabelsRange val="0"/>
                </c:ext>
                <c:ext xmlns:c16="http://schemas.microsoft.com/office/drawing/2014/chart" uri="{C3380CC4-5D6E-409C-BE32-E72D297353CC}">
                  <c16:uniqueId val="{00000009-93E0-4286-8103-4518D1C32CAE}"/>
                </c:ext>
              </c:extLst>
            </c:dLbl>
            <c:dLbl>
              <c:idx val="10"/>
              <c:tx>
                <c:strRef>
                  <c:f>Daten_Diagramme!$D$24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{404AF1B5-E9B6-4AAC-A66B-926A7B40FF50}</c15:txfldGUID>
                      <c15:f>Daten_Diagramme!$D$24</c15:f>
                      <c15:dlblFieldTableCache>
                        <c:ptCount val="1"/>
                        <c:pt idx="0">
                          <c:v>-2.0</c:v>
                        </c:pt>
                      </c15:dlblFieldTableCache>
                    </c15:dlblFTEntry>
                  </c15:dlblFieldTable>
                  <c15:showDataLabelsRange val="0"/>
                </c:ext>
                <c:ext xmlns:c16="http://schemas.microsoft.com/office/drawing/2014/chart" uri="{C3380CC4-5D6E-409C-BE32-E72D297353CC}">
                  <c16:uniqueId val="{0000000A-93E0-4286-8103-4518D1C32CAE}"/>
                </c:ext>
              </c:extLst>
            </c:dLbl>
            <c:dLbl>
              <c:idx val="11"/>
              <c:tx>
                <c:strRef>
                  <c:f>Daten_Diagramme!$D$25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{54F1FA16-492A-4F35-AF55-96A9B0124F69}</c15:txfldGUID>
                      <c15:f>Daten_Diagramme!$D$25</c15:f>
                      <c15:dlblFieldTableCache>
                        <c:ptCount val="1"/>
                        <c:pt idx="0">
                          <c:v>0.5</c:v>
                        </c:pt>
                      </c15:dlblFieldTableCache>
                    </c15:dlblFTEntry>
                  </c15:dlblFieldTable>
                  <c15:showDataLabelsRange val="0"/>
                </c:ext>
                <c:ext xmlns:c16="http://schemas.microsoft.com/office/drawing/2014/chart" uri="{C3380CC4-5D6E-409C-BE32-E72D297353CC}">
                  <c16:uniqueId val="{0000000B-93E0-4286-8103-4518D1C32CAE}"/>
                </c:ext>
              </c:extLst>
            </c:dLbl>
            <c:dLbl>
              <c:idx val="12"/>
              <c:tx>
                <c:strRef>
                  <c:f>Daten_Diagramme!$D$26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{287FCE63-21AE-4E7F-9B5E-92D298C2E187}</c15:txfldGUID>
                      <c15:f>Daten_Diagramme!$D$26</c15:f>
                      <c15:dlblFieldTableCache>
                        <c:ptCount val="1"/>
                        <c:pt idx="0">
                          <c:v>-2.5</c:v>
                        </c:pt>
                      </c15:dlblFieldTableCache>
                    </c15:dlblFTEntry>
                  </c15:dlblFieldTable>
                  <c15:showDataLabelsRange val="0"/>
                </c:ext>
                <c:ext xmlns:c16="http://schemas.microsoft.com/office/drawing/2014/chart" uri="{C3380CC4-5D6E-409C-BE32-E72D297353CC}">
                  <c16:uniqueId val="{0000000C-93E0-4286-8103-4518D1C32CAE}"/>
                </c:ext>
              </c:extLst>
            </c:dLbl>
            <c:dLbl>
              <c:idx val="13"/>
              <c:tx>
                <c:strRef>
                  <c:f>Daten_Diagramme!$D$27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{483FEBCD-754B-4C6A-850A-A2D3EEAD4CEC}</c15:txfldGUID>
                      <c15:f>Daten_Diagramme!$D$27</c15:f>
                      <c15:dlblFieldTableCache>
                        <c:ptCount val="1"/>
                        <c:pt idx="0">
                          <c:v>2.1</c:v>
                        </c:pt>
                      </c15:dlblFieldTableCache>
                    </c15:dlblFTEntry>
                  </c15:dlblFieldTable>
                  <c15:showDataLabelsRange val="0"/>
                </c:ext>
                <c:ext xmlns:c16="http://schemas.microsoft.com/office/drawing/2014/chart" uri="{C3380CC4-5D6E-409C-BE32-E72D297353CC}">
                  <c16:uniqueId val="{0000000D-93E0-4286-8103-4518D1C32CAE}"/>
                </c:ext>
              </c:extLst>
            </c:dLbl>
            <c:dLbl>
              <c:idx val="14"/>
              <c:tx>
                <c:strRef>
                  <c:f>Daten_Diagramme!$D$28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{5331AF3C-4D84-42FD-839F-1FF1B8FE18EB}</c15:txfldGUID>
                      <c15:f>Daten_Diagramme!$D$28</c15:f>
                      <c15:dlblFieldTableCache>
                        <c:ptCount val="1"/>
                        <c:pt idx="0">
                          <c:v>6.3</c:v>
                        </c:pt>
                      </c15:dlblFieldTableCache>
                    </c15:dlblFTEntry>
                  </c15:dlblFieldTable>
                  <c15:showDataLabelsRange val="0"/>
                </c:ext>
                <c:ext xmlns:c16="http://schemas.microsoft.com/office/drawing/2014/chart" uri="{C3380CC4-5D6E-409C-BE32-E72D297353CC}">
                  <c16:uniqueId val="{0000000E-93E0-4286-8103-4518D1C32CAE}"/>
                </c:ext>
              </c:extLst>
            </c:dLbl>
            <c:dLbl>
              <c:idx val="15"/>
              <c:tx>
                <c:strRef>
                  <c:f>Daten_Diagramme!$D$29</c:f>
                  <c:strCache>
                    <c:ptCount val="1"/>
                    <c:pt idx="0">
                      <c:v>-14.7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{A052E571-ADA9-4395-8130-120343AF7514}</c15:txfldGUID>
                      <c15:f>Daten_Diagramme!$D$29</c15:f>
                      <c15:dlblFieldTableCache>
                        <c:ptCount val="1"/>
                        <c:pt idx="0">
                          <c:v>-14.7</c:v>
                        </c:pt>
                      </c15:dlblFieldTableCache>
                    </c15:dlblFTEntry>
                  </c15:dlblFieldTable>
                  <c15:showDataLabelsRange val="0"/>
                </c:ext>
                <c:ext xmlns:c16="http://schemas.microsoft.com/office/drawing/2014/chart" uri="{C3380CC4-5D6E-409C-BE32-E72D297353CC}">
                  <c16:uniqueId val="{0000000F-93E0-4286-8103-4518D1C32CAE}"/>
                </c:ext>
              </c:extLst>
            </c:dLbl>
            <c:dLbl>
              <c:idx val="16"/>
              <c:tx>
                <c:strRef>
                  <c:f>Daten_Diagramme!$D$30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{7A0BC13B-5AF7-4F8B-9CBF-135496C01809}</c15:txfldGUID>
                      <c15:f>Daten_Diagramme!$D$30</c15:f>
                      <c15:dlblFieldTableCache>
                        <c:ptCount val="1"/>
                        <c:pt idx="0">
                          <c:v>4.2</c:v>
                        </c:pt>
                      </c15:dlblFieldTableCache>
                    </c15:dlblFTEntry>
                  </c15:dlblFieldTable>
                  <c15:showDataLabelsRange val="0"/>
                </c:ext>
                <c:ext xmlns:c16="http://schemas.microsoft.com/office/drawing/2014/chart" uri="{C3380CC4-5D6E-409C-BE32-E72D297353CC}">
                  <c16:uniqueId val="{00000010-93E0-4286-8103-4518D1C32CAE}"/>
                </c:ext>
              </c:extLst>
            </c:dLbl>
            <c:dLbl>
              <c:idx val="17"/>
              <c:tx>
                <c:strRef>
                  <c:f>Daten_Diagramme!$D$31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{99A1D884-981B-414E-8AF7-2A61C1B53855}</c15:txfldGUID>
                      <c15:f>Daten_Diagramme!$D$31</c15:f>
                      <c15:dlblFieldTableCache>
                        <c:ptCount val="1"/>
                        <c:pt idx="0">
                          <c:v>2.3</c:v>
                        </c:pt>
                      </c15:dlblFieldTableCache>
                    </c15:dlblFTEntry>
                  </c15:dlblFieldTable>
                  <c15:showDataLabelsRange val="0"/>
                </c:ext>
                <c:ext xmlns:c16="http://schemas.microsoft.com/office/drawing/2014/chart" uri="{C3380CC4-5D6E-409C-BE32-E72D297353CC}">
                  <c16:uniqueId val="{00000011-93E0-4286-8103-4518D1C32CAE}"/>
                </c:ext>
              </c:extLst>
            </c:dLbl>
            <c:dLbl>
              <c:idx val="18"/>
              <c:tx>
                <c:strRef>
                  <c:f>Daten_Diagramme!$D$32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{1BCD25DB-9FCA-4826-B7F6-817E79BD9F70}</c15:txfldGUID>
                      <c15:f>Daten_Diagramme!$D$32</c15:f>
                      <c15:dlblFieldTableCache>
                        <c:ptCount val="1"/>
                        <c:pt idx="0">
                          <c:v>1.1</c:v>
                        </c:pt>
                      </c15:dlblFieldTableCache>
                    </c15:dlblFTEntry>
                  </c15:dlblFieldTable>
                  <c15:showDataLabelsRange val="0"/>
                </c:ext>
                <c:ext xmlns:c16="http://schemas.microsoft.com/office/drawing/2014/chart" uri="{C3380CC4-5D6E-409C-BE32-E72D297353CC}">
                  <c16:uniqueId val="{00000012-93E0-4286-8103-4518D1C32CAE}"/>
                </c:ext>
              </c:extLst>
            </c:dLbl>
            <c:dLbl>
              <c:idx val="19"/>
              <c:tx>
                <c:strRef>
                  <c:f>Daten_Diagramme!$D$33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{EDC36187-C850-4CC7-BC49-420DBB7FA5E7}</c15:txfldGUID>
                      <c15:f>Daten_Diagramme!$D$33</c15:f>
                      <c15:dlblFieldTableCache>
                        <c:ptCount val="1"/>
                        <c:pt idx="0">
                          <c:v>2.6</c:v>
                        </c:pt>
                      </c15:dlblFieldTableCache>
                    </c15:dlblFTEntry>
                  </c15:dlblFieldTable>
                  <c15:showDataLabelsRange val="0"/>
                </c:ext>
                <c:ext xmlns:c16="http://schemas.microsoft.com/office/drawing/2014/chart" uri="{C3380CC4-5D6E-409C-BE32-E72D297353CC}">
                  <c16:uniqueId val="{00000013-93E0-4286-8103-4518D1C32CAE}"/>
                </c:ext>
              </c:extLst>
            </c:dLbl>
            <c:dLbl>
              <c:idx val="20"/>
              <c:tx>
                <c:strRef>
                  <c:f>Daten_Diagramme!$D$34</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{385959CE-242B-4EE5-B7AA-17D7958CEBB7}</c15:txfldGUID>
                      <c15:f>Daten_Diagramme!$D$34</c15:f>
                      <c15:dlblFieldTableCache>
                        <c:ptCount val="1"/>
                        <c:pt idx="0">
                          <c:v>6.6</c:v>
                        </c:pt>
                      </c15:dlblFieldTableCache>
                    </c15:dlblFTEntry>
                  </c15:dlblFieldTable>
                  <c15:showDataLabelsRange val="0"/>
                </c:ext>
                <c:ext xmlns:c16="http://schemas.microsoft.com/office/drawing/2014/chart" uri="{C3380CC4-5D6E-409C-BE32-E72D297353CC}">
                  <c16:uniqueId val="{00000014-93E0-4286-8103-4518D1C32CA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{A6A3D117-B3B5-4088-BB88-2484E994430D}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3E0-4286-8103-4518D1C32CA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{243DF365-E385-4B33-BC63-6F3BBD461DD1}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3E0-4286-8103-4518D1C32CAE}"/>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{1907145D-5572-4F48-85A8-D96240B93965}</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93E0-4286-8103-4518D1C32CAE}"/>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{CAA87FFE-1173-4C1A-86D6-ED729F89B979}</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93E0-4286-8103-4518D1C32CAE}"/>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{F55B1E7C-AC72-44D1-B2CE-59B51A8CD917}</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93E0-4286-8103-4518D1C32CA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{F3F26026-B3B8-475A-A017-29BA8EFBF345}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3E0-4286-8103-4518D1C32CA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{FAEF1206-4A1B-43F0-A717-089142E329DB}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3E0-4286-8103-4518D1C32CA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{ED20B8E0-DF43-47A8-8330-B8F63349E623}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3E0-4286-8103-4518D1C32CA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{1CFB6CA2-9A25-438F-BF2D-F7BE5AE19CFC}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3E0-4286-8103-4518D1C32CA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{A4BE8171-011B-4D53-B70E-697739B92E57}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3E0-4286-8103-4518D1C32CAE}"/>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{36F4A695-7DE0-4784-A69E-2C233131802F}</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93E0-4286-8103-4518D1C32CA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0.76172599690071374</c:v>
                </c:pt>
                <c:pt idx="1">
                  <c:v>0</c:v>
                </c:pt>
                <c:pt idx="2">
                  <c:v>0</c:v>
                </c:pt>
                <c:pt idx="3">
                  <c:v>-23.221781055019854</c:v>
                </c:pt>
                <c:pt idx="4">
                  <c:v>-8.2872928176795586</c:v>
                </c:pt>
                <c:pt idx="5">
                  <c:v>-24.435033999755689</c:v>
                </c:pt>
                <c:pt idx="6">
                  <c:v>-5.6542810985460417</c:v>
                </c:pt>
                <c:pt idx="7">
                  <c:v>0</c:v>
                </c:pt>
                <c:pt idx="8">
                  <c:v>-1.7041694242223693</c:v>
                </c:pt>
                <c:pt idx="9">
                  <c:v>2.5974025974025974</c:v>
                </c:pt>
                <c:pt idx="10">
                  <c:v>-1.964735516372796</c:v>
                </c:pt>
                <c:pt idx="11">
                  <c:v>0.4503436833372837</c:v>
                </c:pt>
                <c:pt idx="12">
                  <c:v>-2.4755700325732901</c:v>
                </c:pt>
                <c:pt idx="13">
                  <c:v>2.0539720659799028</c:v>
                </c:pt>
                <c:pt idx="14">
                  <c:v>6.2898309781102801</c:v>
                </c:pt>
                <c:pt idx="15">
                  <c:v>-14.704159343878148</c:v>
                </c:pt>
                <c:pt idx="16">
                  <c:v>4.2064439140811452</c:v>
                </c:pt>
                <c:pt idx="17">
                  <c:v>2.3485784919653891</c:v>
                </c:pt>
                <c:pt idx="18">
                  <c:v>1.0953346855983772</c:v>
                </c:pt>
                <c:pt idx="19">
                  <c:v>2.6069127123608671</c:v>
                </c:pt>
                <c:pt idx="20">
                  <c:v>6.6496163682864449</c:v>
                </c:pt>
                <c:pt idx="21">
                  <c:v>0</c:v>
                </c:pt>
                <c:pt idx="23">
                  <c:v>0</c:v>
                </c:pt>
                <c:pt idx="24">
                  <c:v>0</c:v>
                </c:pt>
                <c:pt idx="25">
                  <c:v>1.2406273481590433</c:v>
                </c:pt>
              </c:numCache>
            </c:numRef>
          </c:val>
          <c:extLst>
            <c:ext xmlns:c16="http://schemas.microsoft.com/office/drawing/2014/chart" uri="{C3380CC4-5D6E-409C-BE32-E72D297353CC}">
              <c16:uniqueId val="{00000020-93E0-4286-8103-4518D1C32CA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{0CEBEA3E-BEDE-4E5A-B803-D51EDEC048E2}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3E0-4286-8103-4518D1C32CA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{40A13E36-0025-41E6-8A63-FC4AD14C5B45}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3E0-4286-8103-4518D1C32CA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{8A774A88-F91E-4F88-B791-2ED38D928DE1}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3E0-4286-8103-4518D1C32CA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{F3E0EC53-EC14-4288-9DD4-27667023452E}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3E0-4286-8103-4518D1C32CA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{17C9C87C-E614-493B-89C2-00182E0387D5}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3E0-4286-8103-4518D1C32CA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{8AF95BB5-3E1F-4D27-98A1-C4730050F2DF}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3E0-4286-8103-4518D1C32CA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{22298D33-C778-43FE-A57A-B716A642D37C}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3E0-4286-8103-4518D1C32CA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{D406C466-80CF-449B-90D7-FD52D1218F5D}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3E0-4286-8103-4518D1C32CA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{5C387CC1-F520-45FF-A32B-3A02BAAA783E}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3E0-4286-8103-4518D1C32CA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{1F595837-4BB3-4684-B5CC-976E53E14935}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3E0-4286-8103-4518D1C32CA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{A3AB33B8-984E-4323-8504-17B7F09AA4FC}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3E0-4286-8103-4518D1C32CA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{A466A03B-F994-4439-BB07-3322B644BDDC}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3E0-4286-8103-4518D1C32CA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{2ED31066-54BC-4133-B54B-3BB41B2B262B}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3E0-4286-8103-4518D1C32CA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{5486057A-7ABB-4DA7-B2B0-5CA9D467827A}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3E0-4286-8103-4518D1C32CA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{2555693A-D692-42D8-A159-EDCD5B62B05F}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3E0-4286-8103-4518D1C32CA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{F4ECC88C-C448-4CB6-9585-91145227B387}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3E0-4286-8103-4518D1C32CA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{54AA8D29-BD4F-4884-BDBC-024E1B44B822}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3E0-4286-8103-4518D1C32CA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{A585B110-1656-4655-9BF1-35E3AB5A873F}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3E0-4286-8103-4518D1C32CA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{06A807A1-00A8-498B-B751-A7902E8346C9}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3E0-4286-8103-4518D1C32CA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{70BB9A28-4386-40A0-BA64-5FC80DF3F0D5}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3E0-4286-8103-4518D1C32CA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{01804B62-AD9C-42A1-A914-F29DB699EC37}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3E0-4286-8103-4518D1C32CA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{E27EDB00-73E9-4810-AC6D-AE2C6C61A59C}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3E0-4286-8103-4518D1C32CA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{8206903E-4195-4504-B3C0-6DED035738D0}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3E0-4286-8103-4518D1C32CA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{38D2850F-538A-45C6-8674-24138001F628}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3E0-4286-8103-4518D1C32CA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{A419828F-A45C-4330-AC8E-A11CBD3B6234}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3E0-4286-8103-4518D1C32CA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{D7E134CA-191A-4293-A084-C72BC97348C0}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3E0-4286-8103-4518D1C32CA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{FB619075-D093-408D-9197-62E8FF357FAD}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3E0-4286-8103-4518D1C32CA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{3DC688E0-5B8D-4909-B0D7-EA7F61C8498D}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3E0-4286-8103-4518D1C32CA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{CCC9C8BC-076E-42F3-8C4C-993AF00D5ADB}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3E0-4286-8103-4518D1C32CA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{87F4FE4A-BD97-4E06-B05F-2D33C8C9FA9E}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3E0-4286-8103-4518D1C32CA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{D9A0DAE6-C4E8-403E-8421-3CED6282E9D4}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3E0-4286-8103-4518D1C32CA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{DA69459C-7BF6-4182-8480-0E3935C3614F}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3E0-4286-8103-4518D1C32CA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93E0-4286-8103-4518D1C32CA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93E0-4286-8103-4518D1C32CA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{A4726174-57E6-4FB3-BB22-46BD1A10C91F}</c15:txfldGUID>
                      <c15:f>Daten_Diagramme!$E$14</c15:f>
                      <c15:dlblFieldTableCache>
                        <c:ptCount val="1"/>
                        <c:pt idx="0">
                          <c:v>-2.9</c:v>
                        </c:pt>
                      </c15:dlblFieldTableCache>
                    </c15:dlblFTEntry>
                  </c15:dlblFieldTable>
                  <c15:showDataLabelsRange val="0"/>
                </c:ext>
                <c:ext xmlns:c16="http://schemas.microsoft.com/office/drawing/2014/chart" uri="{C3380CC4-5D6E-409C-BE32-E72D297353CC}">
                  <c16:uniqueId val="{00000000-DF29-487E-AB97-241282897276}"/>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{ED7A437E-4D5E-426E-A1B9-B0332C64B68A}</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DF29-487E-AB97-241282897276}"/>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{8CFF5A0C-00D6-4A77-8E4D-A308B836B68A}</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DF29-487E-AB97-241282897276}"/>
                </c:ext>
              </c:extLst>
            </c:dLbl>
            <c:dLbl>
              <c:idx val="3"/>
              <c:tx>
                <c:strRef>
                  <c:f>Daten_Diagramme!$E$17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{BE4B68A6-9C7B-4A68-AFA8-FD1E9CC34894}</c15:txfldGUID>
                      <c15:f>Daten_Diagramme!$E$17</c15:f>
                      <c15:dlblFieldTableCache>
                        <c:ptCount val="1"/>
                        <c:pt idx="0">
                          <c:v>-2.4</c:v>
                        </c:pt>
                      </c15:dlblFieldTableCache>
                    </c15:dlblFTEntry>
                  </c15:dlblFieldTable>
                  <c15:showDataLabelsRange val="0"/>
                </c:ext>
                <c:ext xmlns:c16="http://schemas.microsoft.com/office/drawing/2014/chart" uri="{C3380CC4-5D6E-409C-BE32-E72D297353CC}">
                  <c16:uniqueId val="{00000003-DF29-487E-AB97-241282897276}"/>
                </c:ext>
              </c:extLst>
            </c:dLbl>
            <c:dLbl>
              <c:idx val="4"/>
              <c:tx>
                <c:strRef>
                  <c:f>Daten_Diagramme!$E$18</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{D236A5D6-1C53-469E-9477-2683F11C0946}</c15:txfldGUID>
                      <c15:f>Daten_Diagramme!$E$18</c15:f>
                      <c15:dlblFieldTableCache>
                        <c:ptCount val="1"/>
                        <c:pt idx="0">
                          <c:v>13.0</c:v>
                        </c:pt>
                      </c15:dlblFieldTableCache>
                    </c15:dlblFTEntry>
                  </c15:dlblFieldTable>
                  <c15:showDataLabelsRange val="0"/>
                </c:ext>
                <c:ext xmlns:c16="http://schemas.microsoft.com/office/drawing/2014/chart" uri="{C3380CC4-5D6E-409C-BE32-E72D297353CC}">
                  <c16:uniqueId val="{00000004-DF29-487E-AB97-241282897276}"/>
                </c:ext>
              </c:extLst>
            </c:dLbl>
            <c:dLbl>
              <c:idx val="5"/>
              <c:tx>
                <c:strRef>
                  <c:f>Daten_Diagramme!$E$19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{AFBA2AAD-2197-45B3-9B25-7833745E1B7A}</c15:txfldGUID>
                      <c15:f>Daten_Diagramme!$E$19</c15:f>
                      <c15:dlblFieldTableCache>
                        <c:ptCount val="1"/>
                        <c:pt idx="0">
                          <c:v>-4.6</c:v>
                        </c:pt>
                      </c15:dlblFieldTableCache>
                    </c15:dlblFTEntry>
                  </c15:dlblFieldTable>
                  <c15:showDataLabelsRange val="0"/>
                </c:ext>
                <c:ext xmlns:c16="http://schemas.microsoft.com/office/drawing/2014/chart" uri="{C3380CC4-5D6E-409C-BE32-E72D297353CC}">
                  <c16:uniqueId val="{00000005-DF29-487E-AB97-241282897276}"/>
                </c:ext>
              </c:extLst>
            </c:dLbl>
            <c:dLbl>
              <c:idx val="6"/>
              <c:tx>
                <c:strRef>
                  <c:f>Daten_Diagramme!$E$20</c:f>
                  <c:strCache>
                    <c:ptCount val="1"/>
                    <c:pt idx="0">
                      <c:v>-42.9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{9AC786EE-C045-43AB-909C-12DF87599316}</c15:txfldGUID>
                      <c15:f>Daten_Diagramme!$E$20</c15:f>
                      <c15:dlblFieldTableCache>
                        <c:ptCount val="1"/>
                        <c:pt idx="0">
                          <c:v>-42.9</c:v>
                        </c:pt>
                      </c15:dlblFieldTableCache>
                    </c15:dlblFTEntry>
                  </c15:dlblFieldTable>
                  <c15:showDataLabelsRange val="0"/>
                </c:ext>
                <c:ext xmlns:c16="http://schemas.microsoft.com/office/drawing/2014/chart" uri="{C3380CC4-5D6E-409C-BE32-E72D297353CC}">
                  <c16:uniqueId val="{00000006-DF29-487E-AB97-241282897276}"/>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{026FA2F1-8188-478E-949D-4C4817CB9225}</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DF29-487E-AB97-241282897276}"/>
                </c:ext>
              </c:extLst>
            </c:dLbl>
            <c:dLbl>
              <c:idx val="8"/>
              <c:tx>
                <c:strRef>
                  <c:f>Daten_Diagramme!$E$22</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{F5CA9AFE-F1E9-466E-9080-74DECDEE1E7D}</c15:txfldGUID>
                      <c15:f>Daten_Diagramme!$E$22</c15:f>
                      <c15:dlblFieldTableCache>
                        <c:ptCount val="1"/>
                        <c:pt idx="0">
                          <c:v>-5.8</c:v>
                        </c:pt>
                      </c15:dlblFieldTableCache>
                    </c15:dlblFTEntry>
                  </c15:dlblFieldTable>
                  <c15:showDataLabelsRange val="0"/>
                </c:ext>
                <c:ext xmlns:c16="http://schemas.microsoft.com/office/drawing/2014/chart" uri="{C3380CC4-5D6E-409C-BE32-E72D297353CC}">
                  <c16:uniqueId val="{00000008-DF29-487E-AB97-241282897276}"/>
                </c:ext>
              </c:extLst>
            </c:dLbl>
            <c:dLbl>
              <c:idx val="9"/>
              <c:tx>
                <c:strRef>
                  <c:f>Daten_Diagramme!$E$23</c:f>
                  <c:strCache>
                    <c:ptCount val="1"/>
                    <c:pt idx="0">
                      <c:v>-29.8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{EB31FDF5-C39E-4466-BAD8-9A8F61D0529D}</c15:txfldGUID>
                      <c15:f>Daten_Diagramme!$E$23</c15:f>
                      <c15:dlblFieldTableCache>
                        <c:ptCount val="1"/>
                        <c:pt idx="0">
                          <c:v>-29.8</c:v>
                        </c:pt>
                      </c15:dlblFieldTableCache>
                    </c15:dlblFTEntry>
                  </c15:dlblFieldTable>
                  <c15:showDataLabelsRange val="0"/>
                </c:ext>
                <c:ext xmlns:c16="http://schemas.microsoft.com/office/drawing/2014/chart" uri="{C3380CC4-5D6E-409C-BE32-E72D297353CC}">
                  <c16:uniqueId val="{00000009-DF29-487E-AB97-241282897276}"/>
                </c:ext>
              </c:extLst>
            </c:dLbl>
            <c:dLbl>
              <c:idx val="10"/>
              <c:tx>
                <c:strRef>
                  <c:f>Daten_Diagramme!$E$24</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{24298098-19A1-4A06-A630-020B9F1C4C1D}</c15:txfldGUID>
                      <c15:f>Daten_Diagramme!$E$24</c15:f>
                      <c15:dlblFieldTableCache>
                        <c:ptCount val="1"/>
                        <c:pt idx="0">
                          <c:v>-9.3</c:v>
                        </c:pt>
                      </c15:dlblFieldTableCache>
                    </c15:dlblFTEntry>
                  </c15:dlblFieldTable>
                  <c15:showDataLabelsRange val="0"/>
                </c:ext>
                <c:ext xmlns:c16="http://schemas.microsoft.com/office/drawing/2014/chart" uri="{C3380CC4-5D6E-409C-BE32-E72D297353CC}">
                  <c16:uniqueId val="{0000000A-DF29-487E-AB97-241282897276}"/>
                </c:ext>
              </c:extLst>
            </c:dLbl>
            <c:dLbl>
              <c:idx val="11"/>
              <c:tx>
                <c:strRef>
                  <c:f>Daten_Diagramme!$E$25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{3E9FB6FB-9738-43D8-BE1E-5A2A6E472DF6}</c15:txfldGUID>
                      <c15:f>Daten_Diagramme!$E$25</c15:f>
                      <c15:dlblFieldTableCache>
                        <c:ptCount val="1"/>
                        <c:pt idx="0">
                          <c:v>-4.7</c:v>
                        </c:pt>
                      </c15:dlblFieldTableCache>
                    </c15:dlblFTEntry>
                  </c15:dlblFieldTable>
                  <c15:showDataLabelsRange val="0"/>
                </c:ext>
                <c:ext xmlns:c16="http://schemas.microsoft.com/office/drawing/2014/chart" uri="{C3380CC4-5D6E-409C-BE32-E72D297353CC}">
                  <c16:uniqueId val="{0000000B-DF29-487E-AB97-241282897276}"/>
                </c:ext>
              </c:extLst>
            </c:dLbl>
            <c:dLbl>
              <c:idx val="12"/>
              <c:tx>
                <c:strRef>
                  <c:f>Daten_Diagramme!$E$26</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{465AD5B9-671C-4406-9F9A-55D0D942D650}</c15:txfldGUID>
                      <c15:f>Daten_Diagramme!$E$26</c15:f>
                      <c15:dlblFieldTableCache>
                        <c:ptCount val="1"/>
                        <c:pt idx="0">
                          <c:v>11.4</c:v>
                        </c:pt>
                      </c15:dlblFieldTableCache>
                    </c15:dlblFTEntry>
                  </c15:dlblFieldTable>
                  <c15:showDataLabelsRange val="0"/>
                </c:ext>
                <c:ext xmlns:c16="http://schemas.microsoft.com/office/drawing/2014/chart" uri="{C3380CC4-5D6E-409C-BE32-E72D297353CC}">
                  <c16:uniqueId val="{0000000C-DF29-487E-AB97-241282897276}"/>
                </c:ext>
              </c:extLst>
            </c:dLbl>
            <c:dLbl>
              <c:idx val="13"/>
              <c:tx>
                <c:strRef>
                  <c:f>Daten_Diagramme!$E$27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{3B427CB8-F159-4911-B9E1-F2B6DE6210CE}</c15:txfldGUID>
                      <c15:f>Daten_Diagramme!$E$27</c15:f>
                      <c15:dlblFieldTableCache>
                        <c:ptCount val="1"/>
                        <c:pt idx="0">
                          <c:v>-4.9</c:v>
                        </c:pt>
                      </c15:dlblFieldTableCache>
                    </c15:dlblFTEntry>
                  </c15:dlblFieldTable>
                  <c15:showDataLabelsRange val="0"/>
                </c:ext>
                <c:ext xmlns:c16="http://schemas.microsoft.com/office/drawing/2014/chart" uri="{C3380CC4-5D6E-409C-BE32-E72D297353CC}">
                  <c16:uniqueId val="{0000000D-DF29-487E-AB97-241282897276}"/>
                </c:ext>
              </c:extLst>
            </c:dLbl>
            <c:dLbl>
              <c:idx val="14"/>
              <c:tx>
                <c:strRef>
                  <c:f>Daten_Diagramme!$E$28</c:f>
                  <c:strCache>
                    <c:ptCount val="1"/>
                    <c:pt idx="0">
                      <c:v>21.7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{9E0B6974-CC6C-41EF-850B-3DDE0A2E80C5}</c15:txfldGUID>
                      <c15:f>Daten_Diagramme!$E$28</c15:f>
                      <c15:dlblFieldTableCache>
                        <c:ptCount val="1"/>
                        <c:pt idx="0">
                          <c:v>21.7</c:v>
                        </c:pt>
                      </c15:dlblFieldTableCache>
                    </c15:dlblFTEntry>
                  </c15:dlblFieldTable>
                  <c15:showDataLabelsRange val="0"/>
                </c:ext>
                <c:ext xmlns:c16="http://schemas.microsoft.com/office/drawing/2014/chart" uri="{C3380CC4-5D6E-409C-BE32-E72D297353CC}">
                  <c16:uniqueId val="{0000000E-DF29-487E-AB97-241282897276}"/>
                </c:ext>
              </c:extLst>
            </c:dLbl>
            <c:dLbl>
              <c:idx val="15"/>
              <c:tx>
                <c:strRef>
                  <c:f>Daten_Diagramme!$E$29</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{36B9CF41-5DC6-4750-A030-8FB5A05ACFAE}</c15:txfldGUID>
                      <c15:f>Daten_Diagramme!$E$29</c15:f>
                      <c15:dlblFieldTableCache>
                        <c:ptCount val="1"/>
                        <c:pt idx="0">
                          <c:v>-11.4</c:v>
                        </c:pt>
                      </c15:dlblFieldTableCache>
                    </c15:dlblFTEntry>
                  </c15:dlblFieldTable>
                  <c15:showDataLabelsRange val="0"/>
                </c:ext>
                <c:ext xmlns:c16="http://schemas.microsoft.com/office/drawing/2014/chart" uri="{C3380CC4-5D6E-409C-BE32-E72D297353CC}">
                  <c16:uniqueId val="{0000000F-DF29-487E-AB97-241282897276}"/>
                </c:ext>
              </c:extLst>
            </c:dLbl>
            <c:dLbl>
              <c:idx val="16"/>
              <c:tx>
                <c:strRef>
                  <c:f>Daten_Diagramme!$E$30</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{086AB279-141A-4859-96AC-C6D354E26B95}</c15:txfldGUID>
                      <c15:f>Daten_Diagramme!$E$30</c15:f>
                      <c15:dlblFieldTableCache>
                        <c:ptCount val="1"/>
                        <c:pt idx="0">
                          <c:v>-16.3</c:v>
                        </c:pt>
                      </c15:dlblFieldTableCache>
                    </c15:dlblFTEntry>
                  </c15:dlblFieldTable>
                  <c15:showDataLabelsRange val="0"/>
                </c:ext>
                <c:ext xmlns:c16="http://schemas.microsoft.com/office/drawing/2014/chart" uri="{C3380CC4-5D6E-409C-BE32-E72D297353CC}">
                  <c16:uniqueId val="{00000010-DF29-487E-AB97-241282897276}"/>
                </c:ext>
              </c:extLst>
            </c:dLbl>
            <c:dLbl>
              <c:idx val="17"/>
              <c:tx>
                <c:strRef>
                  <c:f>Daten_Diagramme!$E$31</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{E1E84B3E-B1C6-4EE1-A802-5EE875000A9F}</c15:txfldGUID>
                      <c15:f>Daten_Diagramme!$E$31</c15:f>
                      <c15:dlblFieldTableCache>
                        <c:ptCount val="1"/>
                        <c:pt idx="0">
                          <c:v>-7.9</c:v>
                        </c:pt>
                      </c15:dlblFieldTableCache>
                    </c15:dlblFTEntry>
                  </c15:dlblFieldTable>
                  <c15:showDataLabelsRange val="0"/>
                </c:ext>
                <c:ext xmlns:c16="http://schemas.microsoft.com/office/drawing/2014/chart" uri="{C3380CC4-5D6E-409C-BE32-E72D297353CC}">
                  <c16:uniqueId val="{00000011-DF29-487E-AB97-241282897276}"/>
                </c:ext>
              </c:extLst>
            </c:dLbl>
            <c:dLbl>
              <c:idx val="18"/>
              <c:tx>
                <c:strRef>
                  <c:f>Daten_Diagramme!$E$32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{9FF6F54B-6172-4809-B683-1C96E26E30F0}</c15:txfldGUID>
                      <c15:f>Daten_Diagramme!$E$32</c15:f>
                      <c15:dlblFieldTableCache>
                        <c:ptCount val="1"/>
                        <c:pt idx="0">
                          <c:v>2.7</c:v>
                        </c:pt>
                      </c15:dlblFieldTableCache>
                    </c15:dlblFTEntry>
                  </c15:dlblFieldTable>
                  <c15:showDataLabelsRange val="0"/>
                </c:ext>
                <c:ext xmlns:c16="http://schemas.microsoft.com/office/drawing/2014/chart" uri="{C3380CC4-5D6E-409C-BE32-E72D297353CC}">
                  <c16:uniqueId val="{00000012-DF29-487E-AB97-241282897276}"/>
                </c:ext>
              </c:extLst>
            </c:dLbl>
            <c:dLbl>
              <c:idx val="19"/>
              <c:tx>
                <c:strRef>
                  <c:f>Daten_Diagramme!$E$33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{A7334627-C922-444B-90F4-6ECDB78CE992}</c15:txfldGUID>
                      <c15:f>Daten_Diagramme!$E$33</c15:f>
                      <c15:dlblFieldTableCache>
                        <c:ptCount val="1"/>
                        <c:pt idx="0">
                          <c:v>3.1</c:v>
                        </c:pt>
                      </c15:dlblFieldTableCache>
                    </c15:dlblFTEntry>
                  </c15:dlblFieldTable>
                  <c15:showDataLabelsRange val="0"/>
                </c:ext>
                <c:ext xmlns:c16="http://schemas.microsoft.com/office/drawing/2014/chart" uri="{C3380CC4-5D6E-409C-BE32-E72D297353CC}">
                  <c16:uniqueId val="{00000013-DF29-487E-AB97-241282897276}"/>
                </c:ext>
              </c:extLst>
            </c:dLbl>
            <c:dLbl>
              <c:idx val="20"/>
              <c:tx>
                <c:strRef>
                  <c:f>Daten_Diagramme!$E$34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{FF0E8E62-2A28-4A09-B609-6FF9AEB9628A}</c15:txfldGUID>
                      <c15:f>Daten_Diagramme!$E$34</c15:f>
                      <c15:dlblFieldTableCache>
                        <c:ptCount val="1"/>
                        <c:pt idx="0">
                          <c:v>-2.5</c:v>
                        </c:pt>
                      </c15:dlblFieldTableCache>
                    </c15:dlblFTEntry>
                  </c15:dlblFieldTable>
                  <c15:showDataLabelsRange val="0"/>
                </c:ext>
                <c:ext xmlns:c16="http://schemas.microsoft.com/office/drawing/2014/chart" uri="{C3380CC4-5D6E-409C-BE32-E72D297353CC}">
                  <c16:uniqueId val="{00000014-DF29-487E-AB97-241282897276}"/>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{54A5D483-03E4-491F-9C69-56F5132DAD3C}</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DF29-487E-AB97-24128289727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{5A0EC855-0DF8-4EA4-86C3-F31CD6816170}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F29-487E-AB97-241282897276}"/>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{39438106-5732-434A-80FB-0903BD2FC8AE}</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DF29-487E-AB97-241282897276}"/>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{6C3E0875-D43B-44EA-9C64-FD154737D7F4}</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DF29-487E-AB97-241282897276}"/>
                </c:ext>
              </c:extLst>
            </c:dLbl>
            <c:dLbl>
              <c:idx val="25"/>
              <c:tx>
                <c:strRef>
                  <c:f>Daten_Diagramme!$E$39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{402C9766-3B4F-4F65-A5AB-A9560250ABB2}</c15:txfldGUID>
                      <c15:f>Daten_Diagramme!$E$39</c15:f>
                      <c15:dlblFieldTableCache>
                        <c:ptCount val="1"/>
                        <c:pt idx="0">
                          <c:v>-2.9</c:v>
                        </c:pt>
                      </c15:dlblFieldTableCache>
                    </c15:dlblFTEntry>
                  </c15:dlblFieldTable>
                  <c15:showDataLabelsRange val="0"/>
                </c:ext>
                <c:ext xmlns:c16="http://schemas.microsoft.com/office/drawing/2014/chart" uri="{C3380CC4-5D6E-409C-BE32-E72D297353CC}">
                  <c16:uniqueId val="{00000019-DF29-487E-AB97-24128289727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{27E4450A-45B7-46D4-8A91-D422C3A0DFE4}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F29-487E-AB97-24128289727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{16202F24-A3C5-4DDE-AC96-DC8859BD4004}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F29-487E-AB97-24128289727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{99CB467C-8CF6-4E3D-A85E-AA70A61E4B0F}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F29-487E-AB97-24128289727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{84092EFD-15E8-470D-8092-6F57D1AEFB6D}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F29-487E-AB97-24128289727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{0ED54163-9A11-4608-B71D-7802361414FB}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F29-487E-AB97-241282897276}"/>
                </c:ext>
              </c:extLst>
            </c:dLbl>
            <c:dLbl>
              <c:idx val="31"/>
              <c:tx>
                <c:strRef>
                  <c:f>Daten_Diagramme!$E$45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{AB957C06-EBE8-46D5-8F01-0EB1181E4C38}</c15:txfldGUID>
                      <c15:f>Daten_Diagramme!$E$45</c15:f>
                      <c15:dlblFieldTableCache>
                        <c:ptCount val="1"/>
                        <c:pt idx="0">
                          <c:v>-2.9</c:v>
                        </c:pt>
                      </c15:dlblFieldTableCache>
                    </c15:dlblFTEntry>
                  </c15:dlblFieldTable>
                  <c15:showDataLabelsRange val="0"/>
                </c:ext>
                <c:ext xmlns:c16="http://schemas.microsoft.com/office/drawing/2014/chart" uri="{C3380CC4-5D6E-409C-BE32-E72D297353CC}">
                  <c16:uniqueId val="{0000001F-DF29-487E-AB97-24128289727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-2.8880283962568569</c:v>
                </c:pt>
                <c:pt idx="1">
                  <c:v>0</c:v>
                </c:pt>
                <c:pt idx="2">
                  <c:v>0</c:v>
                </c:pt>
                <c:pt idx="3">
                  <c:v>-2.4</c:v>
                </c:pt>
                <c:pt idx="4">
                  <c:v>13.043478260869565</c:v>
                </c:pt>
                <c:pt idx="5">
                  <c:v>-4.615384615384615</c:v>
                </c:pt>
                <c:pt idx="6">
                  <c:v>-42.857142857142854</c:v>
                </c:pt>
                <c:pt idx="7">
                  <c:v>0</c:v>
                </c:pt>
                <c:pt idx="8">
                  <c:v>-5.8184143222506393</c:v>
                </c:pt>
                <c:pt idx="9">
                  <c:v>-29.761904761904763</c:v>
                </c:pt>
                <c:pt idx="10">
                  <c:v>-9.2685143116765101</c:v>
                </c:pt>
                <c:pt idx="11">
                  <c:v>-4.7468354430379751</c:v>
                </c:pt>
                <c:pt idx="12">
                  <c:v>11.39240506329114</c:v>
                </c:pt>
                <c:pt idx="13">
                  <c:v>-4.9152542372881358</c:v>
                </c:pt>
                <c:pt idx="14">
                  <c:v>21.658206429780034</c:v>
                </c:pt>
                <c:pt idx="15">
                  <c:v>-11.428571428571429</c:v>
                </c:pt>
                <c:pt idx="16">
                  <c:v>-16.312056737588652</c:v>
                </c:pt>
                <c:pt idx="17">
                  <c:v>-7.8783690393918455</c:v>
                </c:pt>
                <c:pt idx="18">
                  <c:v>2.68857356235997</c:v>
                </c:pt>
                <c:pt idx="19">
                  <c:v>3.1400966183574881</c:v>
                </c:pt>
                <c:pt idx="20">
                  <c:v>-2.4832214765100673</c:v>
                </c:pt>
                <c:pt idx="21">
                  <c:v>0</c:v>
                </c:pt>
                <c:pt idx="23">
                  <c:v>0</c:v>
                </c:pt>
                <c:pt idx="24">
                  <c:v>0</c:v>
                </c:pt>
                <c:pt idx="25">
                  <c:v>-2.8828217737832795</c:v>
                </c:pt>
              </c:numCache>
            </c:numRef>
          </c:val>
          <c:extLst>
            <c:ext xmlns:c16="http://schemas.microsoft.com/office/drawing/2014/chart" uri="{C3380CC4-5D6E-409C-BE32-E72D297353CC}">
              <c16:uniqueId val="{00000020-DF29-487E-AB97-24128289727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{CFE68BE3-E568-410C-B7DD-0B6F96F810E2}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F29-487E-AB97-24128289727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{91AF33B6-336D-4801-A22F-B83FD13C61E5}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F29-487E-AB97-24128289727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{D1719A3F-DA65-482F-BD8C-C7F8583034DC}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F29-487E-AB97-24128289727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{DEC9C78C-A59E-4010-95A6-0E4FD710F9DF}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F29-487E-AB97-24128289727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{0E10C2CF-B714-40DD-AD9E-C88344C74182}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F29-487E-AB97-24128289727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{31CBFB0B-3143-40E2-B7B2-5AB1052CCA72}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F29-487E-AB97-24128289727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{9F7973DB-2864-4446-941F-A54F04618C1C}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F29-487E-AB97-24128289727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{8CBEE27D-FF68-440E-B7D4-F576F93B1C67}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F29-487E-AB97-24128289727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{C548AB62-3F01-4465-B624-E6E751080E30}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F29-487E-AB97-24128289727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{8077C141-F57D-4AFC-8EE9-1A2B640EEFD7}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F29-487E-AB97-24128289727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{F416F2C9-D722-4A84-89F2-BF8EEF5E4E94}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F29-487E-AB97-24128289727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{BD86D440-CEA4-49BC-A7BB-185DCA52AECA}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F29-487E-AB97-24128289727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{317CF6A1-277B-458E-9886-7B2DDAE2BC43}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F29-487E-AB97-24128289727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{CCD1A4F0-C7D2-4A3D-9C5E-72558F40BAAB}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F29-487E-AB97-24128289727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{5B8722C4-7252-4966-91CA-D4DC40425965}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F29-487E-AB97-24128289727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{E773104C-2177-4016-9221-A1A5349AE541}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F29-487E-AB97-24128289727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{1CD7C0EC-8A42-42F5-AB40-4ABD5F8E833E}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F29-487E-AB97-24128289727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{8A411491-F637-4849-908A-3B52C626A0CD}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F29-487E-AB97-24128289727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{0B31DB31-A34D-4AEA-99A6-0A0219AC49A2}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F29-487E-AB97-24128289727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{DDA230CE-90C9-4810-8E96-E2A55F5E28DC}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F29-487E-AB97-24128289727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{5E8BA4E3-BC5E-4E6F-A98D-A0D596CA52FE}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F29-487E-AB97-24128289727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{75E06005-70DB-4458-829E-8BC9DB27EE6F}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F29-487E-AB97-24128289727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{C0FDDE70-D9D7-4CB7-A83B-060F9B752D5D}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F29-487E-AB97-24128289727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{8B8F6C86-5661-467A-BD8C-2827030F2596}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F29-487E-AB97-24128289727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{95416F32-B28D-4324-9856-3D399CAB243E}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F29-487E-AB97-24128289727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{609B733C-ADD9-4797-A3E3-4EB52D16D059}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F29-487E-AB97-24128289727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{5F35B020-F2D6-463F-BD83-657A06D0E54C}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F29-487E-AB97-24128289727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{A09A1804-DF81-4AE4-A29B-A68DDFED0C0C}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F29-487E-AB97-24128289727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{1B13DF01-5730-444E-85E4-E960D1FA66D6}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F29-487E-AB97-24128289727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{633E8B45-B5E3-4776-8A12-9A12489BC8B2}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F29-487E-AB97-24128289727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{C3B7EE9D-AC45-4D6A-A094-ECC37D8CBC88}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F29-487E-AB97-24128289727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{38752EB3-C05A-4DF7-8E8A-804C1207E955}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F29-487E-AB97-24128289727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DF29-487E-AB97-24128289727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DF29-487E-AB97-24128289727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{FA400444-04A2-4410-BD95-D152CAC8A8DA}</c15:txfldGUID>
                      <c15:f>Diagramm!$I$46</c15:f>
                      <c15:dlblFieldTableCache>
                        <c:ptCount val="1"/>
                      </c15:dlblFieldTableCache>
                    </c15:dlblFTEntry>
                  </c15:dlblFieldTable>
                  <c15:showDataLabelsRange val="0"/>
                </c:ext>
                <c:ext xmlns:c16="http://schemas.microsoft.com/office/drawing/2014/chart" uri="{C3380CC4-5D6E-409C-BE32-E72D297353CC}">
                  <c16:uniqueId val="{00000000-BED0-453A-88CB-31D1A5DC39C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{CD57F04C-22EE-4CC5-ADFD-AAE4C0D4A1A0}</c15:txfldGUID>
                      <c15:f>Diagramm!$I$47</c15:f>
                      <c15:dlblFieldTableCache>
                        <c:ptCount val="1"/>
                      </c15:dlblFieldTableCache>
                    </c15:dlblFTEntry>
                  </c15:dlblFieldTable>
                  <c15:showDataLabelsRange val="0"/>
                </c:ext>
                <c:ext xmlns:c16="http://schemas.microsoft.com/office/drawing/2014/chart" uri="{C3380CC4-5D6E-409C-BE32-E72D297353CC}">
                  <c16:uniqueId val="{00000001-BED0-453A-88CB-31D1A5DC39C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{C0441013-3576-4799-B547-8E9B5A46CD44}</c15:txfldGUID>
                      <c15:f>Diagramm!$I$48</c15:f>
                      <c15:dlblFieldTableCache>
                        <c:ptCount val="1"/>
                      </c15:dlblFieldTableCache>
                    </c15:dlblFTEntry>
                  </c15:dlblFieldTable>
                  <c15:showDataLabelsRange val="0"/>
                </c:ext>
                <c:ext xmlns:c16="http://schemas.microsoft.com/office/drawing/2014/chart" uri="{C3380CC4-5D6E-409C-BE32-E72D297353CC}">
                  <c16:uniqueId val="{00000002-BED0-453A-88CB-31D1A5DC39C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{D1F3258D-193F-40F4-9F3D-D961CE3ABB4D}</c15:txfldGUID>
                      <c15:f>Diagramm!$I$49</c15:f>
                      <c15:dlblFieldTableCache>
                        <c:ptCount val="1"/>
                      </c15:dlblFieldTableCache>
                    </c15:dlblFTEntry>
                  </c15:dlblFieldTable>
                  <c15:showDataLabelsRange val="0"/>
                </c:ext>
                <c:ext xmlns:c16="http://schemas.microsoft.com/office/drawing/2014/chart" uri="{C3380CC4-5D6E-409C-BE32-E72D297353CC}">
                  <c16:uniqueId val="{00000003-BED0-453A-88CB-31D1A5DC39C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{C45EDE22-7F00-4BE1-867E-9F80A7BA1F9A}</c15:txfldGUID>
                      <c15:f>Diagramm!$I$50</c15:f>
                      <c15:dlblFieldTableCache>
                        <c:ptCount val="1"/>
                      </c15:dlblFieldTableCache>
                    </c15:dlblFTEntry>
                  </c15:dlblFieldTable>
                  <c15:showDataLabelsRange val="0"/>
                </c:ext>
                <c:ext xmlns:c16="http://schemas.microsoft.com/office/drawing/2014/chart" uri="{C3380CC4-5D6E-409C-BE32-E72D297353CC}">
                  <c16:uniqueId val="{00000004-BED0-453A-88CB-31D1A5DC39C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{09261D9C-7B06-45B3-BB74-39235E838BB1}</c15:txfldGUID>
                      <c15:f>Diagramm!$I$51</c15:f>
                      <c15:dlblFieldTableCache>
                        <c:ptCount val="1"/>
                      </c15:dlblFieldTableCache>
                    </c15:dlblFTEntry>
                  </c15:dlblFieldTable>
                  <c15:showDataLabelsRange val="0"/>
                </c:ext>
                <c:ext xmlns:c16="http://schemas.microsoft.com/office/drawing/2014/chart" uri="{C3380CC4-5D6E-409C-BE32-E72D297353CC}">
                  <c16:uniqueId val="{00000005-BED0-453A-88CB-31D1A5DC39C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{0C4C728C-2426-4B6C-8F71-5D463D59072C}</c15:txfldGUID>
                      <c15:f>Diagramm!$I$52</c15:f>
                      <c15:dlblFieldTableCache>
                        <c:ptCount val="1"/>
                      </c15:dlblFieldTableCache>
                    </c15:dlblFTEntry>
                  </c15:dlblFieldTable>
                  <c15:showDataLabelsRange val="0"/>
                </c:ext>
                <c:ext xmlns:c16="http://schemas.microsoft.com/office/drawing/2014/chart" uri="{C3380CC4-5D6E-409C-BE32-E72D297353CC}">
                  <c16:uniqueId val="{00000006-BED0-453A-88CB-31D1A5DC39C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{A2F4DB2C-37D7-4E76-BA78-25ABD8A4592C}</c15:txfldGUID>
                      <c15:f>Diagramm!$I$53</c15:f>
                      <c15:dlblFieldTableCache>
                        <c:ptCount val="1"/>
                      </c15:dlblFieldTableCache>
                    </c15:dlblFTEntry>
                  </c15:dlblFieldTable>
                  <c15:showDataLabelsRange val="0"/>
                </c:ext>
                <c:ext xmlns:c16="http://schemas.microsoft.com/office/drawing/2014/chart" uri="{C3380CC4-5D6E-409C-BE32-E72D297353CC}">
                  <c16:uniqueId val="{00000007-BED0-453A-88CB-31D1A5DC39C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{C41F467D-7FE8-439F-9DE4-533932639EF8}</c15:txfldGUID>
                      <c15:f>Diagramm!$I$54</c15:f>
                      <c15:dlblFieldTableCache>
                        <c:ptCount val="1"/>
                      </c15:dlblFieldTableCache>
                    </c15:dlblFTEntry>
                  </c15:dlblFieldTable>
                  <c15:showDataLabelsRange val="0"/>
                </c:ext>
                <c:ext xmlns:c16="http://schemas.microsoft.com/office/drawing/2014/chart" uri="{C3380CC4-5D6E-409C-BE32-E72D297353CC}">
                  <c16:uniqueId val="{00000008-BED0-453A-88CB-31D1A5DC39C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{C5E8346A-0DFE-4D57-BDA6-4EAFBBD77AA4}</c15:txfldGUID>
                      <c15:f>Diagramm!$I$55</c15:f>
                      <c15:dlblFieldTableCache>
                        <c:ptCount val="1"/>
                      </c15:dlblFieldTableCache>
                    </c15:dlblFTEntry>
                  </c15:dlblFieldTable>
                  <c15:showDataLabelsRange val="0"/>
                </c:ext>
                <c:ext xmlns:c16="http://schemas.microsoft.com/office/drawing/2014/chart" uri="{C3380CC4-5D6E-409C-BE32-E72D297353CC}">
                  <c16:uniqueId val="{00000009-BED0-453A-88CB-31D1A5DC39C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{6104EA73-0A38-4EBA-B92A-EB02445B3D9E}</c15:txfldGUID>
                      <c15:f>Diagramm!$I$56</c15:f>
                      <c15:dlblFieldTableCache>
                        <c:ptCount val="1"/>
                      </c15:dlblFieldTableCache>
                    </c15:dlblFTEntry>
                  </c15:dlblFieldTable>
                  <c15:showDataLabelsRange val="0"/>
                </c:ext>
                <c:ext xmlns:c16="http://schemas.microsoft.com/office/drawing/2014/chart" uri="{C3380CC4-5D6E-409C-BE32-E72D297353CC}">
                  <c16:uniqueId val="{0000000A-BED0-453A-88CB-31D1A5DC39C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{CF79CC1D-98DA-402A-A59A-EB8FFB491777}</c15:txfldGUID>
                      <c15:f>Diagramm!$I$57</c15:f>
                      <c15:dlblFieldTableCache>
                        <c:ptCount val="1"/>
                      </c15:dlblFieldTableCache>
                    </c15:dlblFTEntry>
                  </c15:dlblFieldTable>
                  <c15:showDataLabelsRange val="0"/>
                </c:ext>
                <c:ext xmlns:c16="http://schemas.microsoft.com/office/drawing/2014/chart" uri="{C3380CC4-5D6E-409C-BE32-E72D297353CC}">
                  <c16:uniqueId val="{0000000B-BED0-453A-88CB-31D1A5DC39C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{D895A472-DC00-4FCD-80A7-646E2AABEBB6}</c15:txfldGUID>
                      <c15:f>Diagramm!$I$58</c15:f>
                      <c15:dlblFieldTableCache>
                        <c:ptCount val="1"/>
                      </c15:dlblFieldTableCache>
                    </c15:dlblFTEntry>
                  </c15:dlblFieldTable>
                  <c15:showDataLabelsRange val="0"/>
                </c:ext>
                <c:ext xmlns:c16="http://schemas.microsoft.com/office/drawing/2014/chart" uri="{C3380CC4-5D6E-409C-BE32-E72D297353CC}">
                  <c16:uniqueId val="{0000000C-BED0-453A-88CB-31D1A5DC39C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{C7762FE4-F12F-4B0F-9F4B-B7E843C3F00A}</c15:txfldGUID>
                      <c15:f>Diagramm!$I$59</c15:f>
                      <c15:dlblFieldTableCache>
                        <c:ptCount val="1"/>
                      </c15:dlblFieldTableCache>
                    </c15:dlblFTEntry>
                  </c15:dlblFieldTable>
                  <c15:showDataLabelsRange val="0"/>
                </c:ext>
                <c:ext xmlns:c16="http://schemas.microsoft.com/office/drawing/2014/chart" uri="{C3380CC4-5D6E-409C-BE32-E72D297353CC}">
                  <c16:uniqueId val="{0000000D-BED0-453A-88CB-31D1A5DC39C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{D7227795-6017-4906-B3C9-D1226696A023}</c15:txfldGUID>
                      <c15:f>Diagramm!$I$60</c15:f>
                      <c15:dlblFieldTableCache>
                        <c:ptCount val="1"/>
                      </c15:dlblFieldTableCache>
                    </c15:dlblFTEntry>
                  </c15:dlblFieldTable>
                  <c15:showDataLabelsRange val="0"/>
                </c:ext>
                <c:ext xmlns:c16="http://schemas.microsoft.com/office/drawing/2014/chart" uri="{C3380CC4-5D6E-409C-BE32-E72D297353CC}">
                  <c16:uniqueId val="{0000000E-BED0-453A-88CB-31D1A5DC39C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{07A2F581-BEFC-40FF-A969-23C2B4B5ED0E}</c15:txfldGUID>
                      <c15:f>Diagramm!$I$61</c15:f>
                      <c15:dlblFieldTableCache>
                        <c:ptCount val="1"/>
                      </c15:dlblFieldTableCache>
                    </c15:dlblFTEntry>
                  </c15:dlblFieldTable>
                  <c15:showDataLabelsRange val="0"/>
                </c:ext>
                <c:ext xmlns:c16="http://schemas.microsoft.com/office/drawing/2014/chart" uri="{C3380CC4-5D6E-409C-BE32-E72D297353CC}">
                  <c16:uniqueId val="{0000000F-BED0-453A-88CB-31D1A5DC39C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{33C00E51-1CA3-4579-98EC-1756038E7B01}</c15:txfldGUID>
                      <c15:f>Diagramm!$I$62</c15:f>
                      <c15:dlblFieldTableCache>
                        <c:ptCount val="1"/>
                      </c15:dlblFieldTableCache>
                    </c15:dlblFTEntry>
                  </c15:dlblFieldTable>
                  <c15:showDataLabelsRange val="0"/>
                </c:ext>
                <c:ext xmlns:c16="http://schemas.microsoft.com/office/drawing/2014/chart" uri="{C3380CC4-5D6E-409C-BE32-E72D297353CC}">
                  <c16:uniqueId val="{00000010-BED0-453A-88CB-31D1A5DC39C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{180A664F-A46E-4342-9664-40EBA43093B2}</c15:txfldGUID>
                      <c15:f>Diagramm!$I$63</c15:f>
                      <c15:dlblFieldTableCache>
                        <c:ptCount val="1"/>
                      </c15:dlblFieldTableCache>
                    </c15:dlblFTEntry>
                  </c15:dlblFieldTable>
                  <c15:showDataLabelsRange val="0"/>
                </c:ext>
                <c:ext xmlns:c16="http://schemas.microsoft.com/office/drawing/2014/chart" uri="{C3380CC4-5D6E-409C-BE32-E72D297353CC}">
                  <c16:uniqueId val="{00000011-BED0-453A-88CB-31D1A5DC39C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{73F23082-47EC-4938-B156-9261C2F75F09}</c15:txfldGUID>
                      <c15:f>Diagramm!$I$64</c15:f>
                      <c15:dlblFieldTableCache>
                        <c:ptCount val="1"/>
                      </c15:dlblFieldTableCache>
                    </c15:dlblFTEntry>
                  </c15:dlblFieldTable>
                  <c15:showDataLabelsRange val="0"/>
                </c:ext>
                <c:ext xmlns:c16="http://schemas.microsoft.com/office/drawing/2014/chart" uri="{C3380CC4-5D6E-409C-BE32-E72D297353CC}">
                  <c16:uniqueId val="{00000012-BED0-453A-88CB-31D1A5DC39C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{D4330040-C0DE-4246-85E5-543E4FDAA55A}</c15:txfldGUID>
                      <c15:f>Diagramm!$I$65</c15:f>
                      <c15:dlblFieldTableCache>
                        <c:ptCount val="1"/>
                      </c15:dlblFieldTableCache>
                    </c15:dlblFTEntry>
                  </c15:dlblFieldTable>
                  <c15:showDataLabelsRange val="0"/>
                </c:ext>
                <c:ext xmlns:c16="http://schemas.microsoft.com/office/drawing/2014/chart" uri="{C3380CC4-5D6E-409C-BE32-E72D297353CC}">
                  <c16:uniqueId val="{00000013-BED0-453A-88CB-31D1A5DC39C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{187F8731-7534-4565-9D53-DB1F47610A59}</c15:txfldGUID>
                      <c15:f>Diagramm!$I$66</c15:f>
                      <c15:dlblFieldTableCache>
                        <c:ptCount val="1"/>
                      </c15:dlblFieldTableCache>
                    </c15:dlblFTEntry>
                  </c15:dlblFieldTable>
                  <c15:showDataLabelsRange val="0"/>
                </c:ext>
                <c:ext xmlns:c16="http://schemas.microsoft.com/office/drawing/2014/chart" uri="{C3380CC4-5D6E-409C-BE32-E72D297353CC}">
                  <c16:uniqueId val="{00000014-BED0-453A-88CB-31D1A5DC39C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{3583EA7D-33E0-403B-A485-0C4B4FBD1AE2}</c15:txfldGUID>
                      <c15:f>Diagramm!$I$67</c15:f>
                      <c15:dlblFieldTableCache>
                        <c:ptCount val="1"/>
                      </c15:dlblFieldTableCache>
                    </c15:dlblFTEntry>
                  </c15:dlblFieldTable>
                  <c15:showDataLabelsRange val="0"/>
                </c:ext>
                <c:ext xmlns:c16="http://schemas.microsoft.com/office/drawing/2014/chart" uri="{C3380CC4-5D6E-409C-BE32-E72D297353CC}">
                  <c16:uniqueId val="{00000015-BED0-453A-88CB-31D1A5DC39C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ED0-453A-88CB-31D1A5DC39C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{EF734737-5275-4491-9E30-C36B917C9218}</c15:txfldGUID>
                      <c15:f>Diagramm!$K$46</c15:f>
                      <c15:dlblFieldTableCache>
                        <c:ptCount val="1"/>
                      </c15:dlblFieldTableCache>
                    </c15:dlblFTEntry>
                  </c15:dlblFieldTable>
                  <c15:showDataLabelsRange val="0"/>
                </c:ext>
                <c:ext xmlns:c16="http://schemas.microsoft.com/office/drawing/2014/chart" uri="{C3380CC4-5D6E-409C-BE32-E72D297353CC}">
                  <c16:uniqueId val="{00000017-BED0-453A-88CB-31D1A5DC39C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{B9E513C5-DA9C-4D00-A56C-1762B53A064B}</c15:txfldGUID>
                      <c15:f>Diagramm!$K$47</c15:f>
                      <c15:dlblFieldTableCache>
                        <c:ptCount val="1"/>
                      </c15:dlblFieldTableCache>
                    </c15:dlblFTEntry>
                  </c15:dlblFieldTable>
                  <c15:showDataLabelsRange val="0"/>
                </c:ext>
                <c:ext xmlns:c16="http://schemas.microsoft.com/office/drawing/2014/chart" uri="{C3380CC4-5D6E-409C-BE32-E72D297353CC}">
                  <c16:uniqueId val="{00000018-BED0-453A-88CB-31D1A5DC39C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{5FA06BF1-F66E-4265-9774-4D438E0AC209}</c15:txfldGUID>
                      <c15:f>Diagramm!$K$48</c15:f>
                      <c15:dlblFieldTableCache>
                        <c:ptCount val="1"/>
                      </c15:dlblFieldTableCache>
                    </c15:dlblFTEntry>
                  </c15:dlblFieldTable>
                  <c15:showDataLabelsRange val="0"/>
                </c:ext>
                <c:ext xmlns:c16="http://schemas.microsoft.com/office/drawing/2014/chart" uri="{C3380CC4-5D6E-409C-BE32-E72D297353CC}">
                  <c16:uniqueId val="{00000019-BED0-453A-88CB-31D1A5DC39C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{D53796F2-915F-4C30-8982-930606F9D3CD}</c15:txfldGUID>
                      <c15:f>Diagramm!$K$49</c15:f>
                      <c15:dlblFieldTableCache>
                        <c:ptCount val="1"/>
                      </c15:dlblFieldTableCache>
                    </c15:dlblFTEntry>
                  </c15:dlblFieldTable>
                  <c15:showDataLabelsRange val="0"/>
                </c:ext>
                <c:ext xmlns:c16="http://schemas.microsoft.com/office/drawing/2014/chart" uri="{C3380CC4-5D6E-409C-BE32-E72D297353CC}">
                  <c16:uniqueId val="{0000001A-BED0-453A-88CB-31D1A5DC39C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{80C9CBE6-EF2B-4FF5-A24C-1ED9C2117A6C}</c15:txfldGUID>
                      <c15:f>Diagramm!$K$50</c15:f>
                      <c15:dlblFieldTableCache>
                        <c:ptCount val="1"/>
                      </c15:dlblFieldTableCache>
                    </c15:dlblFTEntry>
                  </c15:dlblFieldTable>
                  <c15:showDataLabelsRange val="0"/>
                </c:ext>
                <c:ext xmlns:c16="http://schemas.microsoft.com/office/drawing/2014/chart" uri="{C3380CC4-5D6E-409C-BE32-E72D297353CC}">
                  <c16:uniqueId val="{0000001B-BED0-453A-88CB-31D1A5DC39C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{5128778F-028B-41C3-AB0D-4D5B157DA193}</c15:txfldGUID>
                      <c15:f>Diagramm!$K$51</c15:f>
                      <c15:dlblFieldTableCache>
                        <c:ptCount val="1"/>
                      </c15:dlblFieldTableCache>
                    </c15:dlblFTEntry>
                  </c15:dlblFieldTable>
                  <c15:showDataLabelsRange val="0"/>
                </c:ext>
                <c:ext xmlns:c16="http://schemas.microsoft.com/office/drawing/2014/chart" uri="{C3380CC4-5D6E-409C-BE32-E72D297353CC}">
                  <c16:uniqueId val="{0000001C-BED0-453A-88CB-31D1A5DC39C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{E788A5E8-98E0-48B1-A699-1D1D2F938FC5}</c15:txfldGUID>
                      <c15:f>Diagramm!$K$52</c15:f>
                      <c15:dlblFieldTableCache>
                        <c:ptCount val="1"/>
                      </c15:dlblFieldTableCache>
                    </c15:dlblFTEntry>
                  </c15:dlblFieldTable>
                  <c15:showDataLabelsRange val="0"/>
                </c:ext>
                <c:ext xmlns:c16="http://schemas.microsoft.com/office/drawing/2014/chart" uri="{C3380CC4-5D6E-409C-BE32-E72D297353CC}">
                  <c16:uniqueId val="{0000001D-BED0-453A-88CB-31D1A5DC39C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{55552BCA-4C83-4DA2-9345-8BDAA0EE7C6F}</c15:txfldGUID>
                      <c15:f>Diagramm!$K$53</c15:f>
                      <c15:dlblFieldTableCache>
                        <c:ptCount val="1"/>
                      </c15:dlblFieldTableCache>
                    </c15:dlblFTEntry>
                  </c15:dlblFieldTable>
                  <c15:showDataLabelsRange val="0"/>
                </c:ext>
                <c:ext xmlns:c16="http://schemas.microsoft.com/office/drawing/2014/chart" uri="{C3380CC4-5D6E-409C-BE32-E72D297353CC}">
                  <c16:uniqueId val="{0000001E-BED0-453A-88CB-31D1A5DC39C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{2B5088C7-7E05-4572-AEB6-48565620A622}</c15:txfldGUID>
                      <c15:f>Diagramm!$K$54</c15:f>
                      <c15:dlblFieldTableCache>
                        <c:ptCount val="1"/>
                      </c15:dlblFieldTableCache>
                    </c15:dlblFTEntry>
                  </c15:dlblFieldTable>
                  <c15:showDataLabelsRange val="0"/>
                </c:ext>
                <c:ext xmlns:c16="http://schemas.microsoft.com/office/drawing/2014/chart" uri="{C3380CC4-5D6E-409C-BE32-E72D297353CC}">
                  <c16:uniqueId val="{0000001F-BED0-453A-88CB-31D1A5DC39C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{93E1D088-DF23-47BE-B4FF-81BF8CC0955B}</c15:txfldGUID>
                      <c15:f>Diagramm!$K$55</c15:f>
                      <c15:dlblFieldTableCache>
                        <c:ptCount val="1"/>
                      </c15:dlblFieldTableCache>
                    </c15:dlblFTEntry>
                  </c15:dlblFieldTable>
                  <c15:showDataLabelsRange val="0"/>
                </c:ext>
                <c:ext xmlns:c16="http://schemas.microsoft.com/office/drawing/2014/chart" uri="{C3380CC4-5D6E-409C-BE32-E72D297353CC}">
                  <c16:uniqueId val="{00000020-BED0-453A-88CB-31D1A5DC39C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{D1F5B7BF-01C0-4AAB-BE0E-E0BBA41E3901}</c15:txfldGUID>
                      <c15:f>Diagramm!$K$56</c15:f>
                      <c15:dlblFieldTableCache>
                        <c:ptCount val="1"/>
                      </c15:dlblFieldTableCache>
                    </c15:dlblFTEntry>
                  </c15:dlblFieldTable>
                  <c15:showDataLabelsRange val="0"/>
                </c:ext>
                <c:ext xmlns:c16="http://schemas.microsoft.com/office/drawing/2014/chart" uri="{C3380CC4-5D6E-409C-BE32-E72D297353CC}">
                  <c16:uniqueId val="{00000021-BED0-453A-88CB-31D1A5DC39C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{A0E1D02B-E70F-42CB-9A35-DD249CA45D46}</c15:txfldGUID>
                      <c15:f>Diagramm!$K$57</c15:f>
                      <c15:dlblFieldTableCache>
                        <c:ptCount val="1"/>
                      </c15:dlblFieldTableCache>
                    </c15:dlblFTEntry>
                  </c15:dlblFieldTable>
                  <c15:showDataLabelsRange val="0"/>
                </c:ext>
                <c:ext xmlns:c16="http://schemas.microsoft.com/office/drawing/2014/chart" uri="{C3380CC4-5D6E-409C-BE32-E72D297353CC}">
                  <c16:uniqueId val="{00000022-BED0-453A-88CB-31D1A5DC39C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{275F1C9B-5B92-4122-95FF-FFC90FDD62D3}</c15:txfldGUID>
                      <c15:f>Diagramm!$K$58</c15:f>
                      <c15:dlblFieldTableCache>
                        <c:ptCount val="1"/>
                      </c15:dlblFieldTableCache>
                    </c15:dlblFTEntry>
                  </c15:dlblFieldTable>
                  <c15:showDataLabelsRange val="0"/>
                </c:ext>
                <c:ext xmlns:c16="http://schemas.microsoft.com/office/drawing/2014/chart" uri="{C3380CC4-5D6E-409C-BE32-E72D297353CC}">
                  <c16:uniqueId val="{00000023-BED0-453A-88CB-31D1A5DC39C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{4D2F5072-1B35-47D6-98E4-A69AD438AD85}</c15:txfldGUID>
                      <c15:f>Diagramm!$K$59</c15:f>
                      <c15:dlblFieldTableCache>
                        <c:ptCount val="1"/>
                      </c15:dlblFieldTableCache>
                    </c15:dlblFTEntry>
                  </c15:dlblFieldTable>
                  <c15:showDataLabelsRange val="0"/>
                </c:ext>
                <c:ext xmlns:c16="http://schemas.microsoft.com/office/drawing/2014/chart" uri="{C3380CC4-5D6E-409C-BE32-E72D297353CC}">
                  <c16:uniqueId val="{00000024-BED0-453A-88CB-31D1A5DC39C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{012BA027-1026-45C8-82FE-4899D702AF95}</c15:txfldGUID>
                      <c15:f>Diagramm!$K$60</c15:f>
                      <c15:dlblFieldTableCache>
                        <c:ptCount val="1"/>
                      </c15:dlblFieldTableCache>
                    </c15:dlblFTEntry>
                  </c15:dlblFieldTable>
                  <c15:showDataLabelsRange val="0"/>
                </c:ext>
                <c:ext xmlns:c16="http://schemas.microsoft.com/office/drawing/2014/chart" uri="{C3380CC4-5D6E-409C-BE32-E72D297353CC}">
                  <c16:uniqueId val="{00000025-BED0-453A-88CB-31D1A5DC39C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{6BB06C79-C91A-4369-9391-12C3595ACDD1}</c15:txfldGUID>
                      <c15:f>Diagramm!$K$61</c15:f>
                      <c15:dlblFieldTableCache>
                        <c:ptCount val="1"/>
                      </c15:dlblFieldTableCache>
                    </c15:dlblFTEntry>
                  </c15:dlblFieldTable>
                  <c15:showDataLabelsRange val="0"/>
                </c:ext>
                <c:ext xmlns:c16="http://schemas.microsoft.com/office/drawing/2014/chart" uri="{C3380CC4-5D6E-409C-BE32-E72D297353CC}">
                  <c16:uniqueId val="{00000026-BED0-453A-88CB-31D1A5DC39C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{8C100FBD-5E19-423B-8419-9A1AC3B3435C}</c15:txfldGUID>
                      <c15:f>Diagramm!$K$62</c15:f>
                      <c15:dlblFieldTableCache>
                        <c:ptCount val="1"/>
                      </c15:dlblFieldTableCache>
                    </c15:dlblFTEntry>
                  </c15:dlblFieldTable>
                  <c15:showDataLabelsRange val="0"/>
                </c:ext>
                <c:ext xmlns:c16="http://schemas.microsoft.com/office/drawing/2014/chart" uri="{C3380CC4-5D6E-409C-BE32-E72D297353CC}">
                  <c16:uniqueId val="{00000027-BED0-453A-88CB-31D1A5DC39C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{B25B4A44-2064-4124-A3D2-EB7A0D6F4F8F}</c15:txfldGUID>
                      <c15:f>Diagramm!$K$63</c15:f>
                      <c15:dlblFieldTableCache>
                        <c:ptCount val="1"/>
                      </c15:dlblFieldTableCache>
                    </c15:dlblFTEntry>
                  </c15:dlblFieldTable>
                  <c15:showDataLabelsRange val="0"/>
                </c:ext>
                <c:ext xmlns:c16="http://schemas.microsoft.com/office/drawing/2014/chart" uri="{C3380CC4-5D6E-409C-BE32-E72D297353CC}">
                  <c16:uniqueId val="{00000028-BED0-453A-88CB-31D1A5DC39C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{99B5837B-F2E5-4EAE-81F3-7D17343DC3CC}</c15:txfldGUID>
                      <c15:f>Diagramm!$K$64</c15:f>
                      <c15:dlblFieldTableCache>
                        <c:ptCount val="1"/>
                      </c15:dlblFieldTableCache>
                    </c15:dlblFTEntry>
                  </c15:dlblFieldTable>
                  <c15:showDataLabelsRange val="0"/>
                </c:ext>
                <c:ext xmlns:c16="http://schemas.microsoft.com/office/drawing/2014/chart" uri="{C3380CC4-5D6E-409C-BE32-E72D297353CC}">
                  <c16:uniqueId val="{00000029-BED0-453A-88CB-31D1A5DC39C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{6A673DDF-9FB2-4420-B895-0E6D0FC4E4F6}</c15:txfldGUID>
                      <c15:f>Diagramm!$K$65</c15:f>
                      <c15:dlblFieldTableCache>
                        <c:ptCount val="1"/>
                      </c15:dlblFieldTableCache>
                    </c15:dlblFTEntry>
                  </c15:dlblFieldTable>
                  <c15:showDataLabelsRange val="0"/>
                </c:ext>
                <c:ext xmlns:c16="http://schemas.microsoft.com/office/drawing/2014/chart" uri="{C3380CC4-5D6E-409C-BE32-E72D297353CC}">
                  <c16:uniqueId val="{0000002A-BED0-453A-88CB-31D1A5DC39C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{C6BEEC09-3560-4236-894D-3F6971E15F25}</c15:txfldGUID>
                      <c15:f>Diagramm!$K$66</c15:f>
                      <c15:dlblFieldTableCache>
                        <c:ptCount val="1"/>
                      </c15:dlblFieldTableCache>
                    </c15:dlblFTEntry>
                  </c15:dlblFieldTable>
                  <c15:showDataLabelsRange val="0"/>
                </c:ext>
                <c:ext xmlns:c16="http://schemas.microsoft.com/office/drawing/2014/chart" uri="{C3380CC4-5D6E-409C-BE32-E72D297353CC}">
                  <c16:uniqueId val="{0000002B-BED0-453A-88CB-31D1A5DC39C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{1E4F4872-AB02-456D-8024-CBF387751823}</c15:txfldGUID>
                      <c15:f>Diagramm!$K$67</c15:f>
                      <c15:dlblFieldTableCache>
                        <c:ptCount val="1"/>
                      </c15:dlblFieldTableCache>
                    </c15:dlblFTEntry>
                  </c15:dlblFieldTable>
                  <c15:showDataLabelsRange val="0"/>
                </c:ext>
                <c:ext xmlns:c16="http://schemas.microsoft.com/office/drawing/2014/chart" uri="{C3380CC4-5D6E-409C-BE32-E72D297353CC}">
                  <c16:uniqueId val="{0000002C-BED0-453A-88CB-31D1A5DC39C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ED0-453A-88CB-31D1A5DC39C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{152C0C10-F672-4F6D-AA45-8F0B2780CEC1}</c15:txfldGUID>
                      <c15:f>Diagramm!$J$46</c15:f>
                      <c15:dlblFieldTableCache>
                        <c:ptCount val="1"/>
                      </c15:dlblFieldTableCache>
                    </c15:dlblFTEntry>
                  </c15:dlblFieldTable>
                  <c15:showDataLabelsRange val="0"/>
                </c:ext>
                <c:ext xmlns:c16="http://schemas.microsoft.com/office/drawing/2014/chart" uri="{C3380CC4-5D6E-409C-BE32-E72D297353CC}">
                  <c16:uniqueId val="{0000002E-BED0-453A-88CB-31D1A5DC39C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{B2735231-B62F-433C-AE78-4E3B73DAA666}</c15:txfldGUID>
                      <c15:f>Diagramm!$J$47</c15:f>
                      <c15:dlblFieldTableCache>
                        <c:ptCount val="1"/>
                      </c15:dlblFieldTableCache>
                    </c15:dlblFTEntry>
                  </c15:dlblFieldTable>
                  <c15:showDataLabelsRange val="0"/>
                </c:ext>
                <c:ext xmlns:c16="http://schemas.microsoft.com/office/drawing/2014/chart" uri="{C3380CC4-5D6E-409C-BE32-E72D297353CC}">
                  <c16:uniqueId val="{0000002F-BED0-453A-88CB-31D1A5DC39C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{C514B622-B2A7-416E-B9BF-66B3ABB8F046}</c15:txfldGUID>
                      <c15:f>Diagramm!$J$48</c15:f>
                      <c15:dlblFieldTableCache>
                        <c:ptCount val="1"/>
                      </c15:dlblFieldTableCache>
                    </c15:dlblFTEntry>
                  </c15:dlblFieldTable>
                  <c15:showDataLabelsRange val="0"/>
                </c:ext>
                <c:ext xmlns:c16="http://schemas.microsoft.com/office/drawing/2014/chart" uri="{C3380CC4-5D6E-409C-BE32-E72D297353CC}">
                  <c16:uniqueId val="{00000030-BED0-453A-88CB-31D1A5DC39C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{9C9DA726-2347-4AF3-B06B-6D318E79C961}</c15:txfldGUID>
                      <c15:f>Diagramm!$J$49</c15:f>
                      <c15:dlblFieldTableCache>
                        <c:ptCount val="1"/>
                      </c15:dlblFieldTableCache>
                    </c15:dlblFTEntry>
                  </c15:dlblFieldTable>
                  <c15:showDataLabelsRange val="0"/>
                </c:ext>
                <c:ext xmlns:c16="http://schemas.microsoft.com/office/drawing/2014/chart" uri="{C3380CC4-5D6E-409C-BE32-E72D297353CC}">
                  <c16:uniqueId val="{00000031-BED0-453A-88CB-31D1A5DC39C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{5F22DE84-DECD-4BED-AF0C-B465236509CE}</c15:txfldGUID>
                      <c15:f>Diagramm!$J$50</c15:f>
                      <c15:dlblFieldTableCache>
                        <c:ptCount val="1"/>
                      </c15:dlblFieldTableCache>
                    </c15:dlblFTEntry>
                  </c15:dlblFieldTable>
                  <c15:showDataLabelsRange val="0"/>
                </c:ext>
                <c:ext xmlns:c16="http://schemas.microsoft.com/office/drawing/2014/chart" uri="{C3380CC4-5D6E-409C-BE32-E72D297353CC}">
                  <c16:uniqueId val="{00000032-BED0-453A-88CB-31D1A5DC39C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{9CE2662F-0AF6-45E1-AA48-16F85D451279}</c15:txfldGUID>
                      <c15:f>Diagramm!$J$51</c15:f>
                      <c15:dlblFieldTableCache>
                        <c:ptCount val="1"/>
                      </c15:dlblFieldTableCache>
                    </c15:dlblFTEntry>
                  </c15:dlblFieldTable>
                  <c15:showDataLabelsRange val="0"/>
                </c:ext>
                <c:ext xmlns:c16="http://schemas.microsoft.com/office/drawing/2014/chart" uri="{C3380CC4-5D6E-409C-BE32-E72D297353CC}">
                  <c16:uniqueId val="{00000033-BED0-453A-88CB-31D1A5DC39C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{DC1310B6-F419-4B3A-BDF7-0D34D765A870}</c15:txfldGUID>
                      <c15:f>Diagramm!$J$52</c15:f>
                      <c15:dlblFieldTableCache>
                        <c:ptCount val="1"/>
                      </c15:dlblFieldTableCache>
                    </c15:dlblFTEntry>
                  </c15:dlblFieldTable>
                  <c15:showDataLabelsRange val="0"/>
                </c:ext>
                <c:ext xmlns:c16="http://schemas.microsoft.com/office/drawing/2014/chart" uri="{C3380CC4-5D6E-409C-BE32-E72D297353CC}">
                  <c16:uniqueId val="{00000034-BED0-453A-88CB-31D1A5DC39C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{45B67654-1612-49A7-8FB2-CAD73C22F16E}</c15:txfldGUID>
                      <c15:f>Diagramm!$J$53</c15:f>
                      <c15:dlblFieldTableCache>
                        <c:ptCount val="1"/>
                      </c15:dlblFieldTableCache>
                    </c15:dlblFTEntry>
                  </c15:dlblFieldTable>
                  <c15:showDataLabelsRange val="0"/>
                </c:ext>
                <c:ext xmlns:c16="http://schemas.microsoft.com/office/drawing/2014/chart" uri="{C3380CC4-5D6E-409C-BE32-E72D297353CC}">
                  <c16:uniqueId val="{00000035-BED0-453A-88CB-31D1A5DC39C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{1D908F98-05DE-4A91-84B7-E4F189836E0E}</c15:txfldGUID>
                      <c15:f>Diagramm!$J$54</c15:f>
                      <c15:dlblFieldTableCache>
                        <c:ptCount val="1"/>
                      </c15:dlblFieldTableCache>
                    </c15:dlblFTEntry>
                  </c15:dlblFieldTable>
                  <c15:showDataLabelsRange val="0"/>
                </c:ext>
                <c:ext xmlns:c16="http://schemas.microsoft.com/office/drawing/2014/chart" uri="{C3380CC4-5D6E-409C-BE32-E72D297353CC}">
                  <c16:uniqueId val="{00000036-BED0-453A-88CB-31D1A5DC39C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{248A1397-A911-446F-B051-B3DFF5E146F0}</c15:txfldGUID>
                      <c15:f>Diagramm!$J$55</c15:f>
                      <c15:dlblFieldTableCache>
                        <c:ptCount val="1"/>
                      </c15:dlblFieldTableCache>
                    </c15:dlblFTEntry>
                  </c15:dlblFieldTable>
                  <c15:showDataLabelsRange val="0"/>
                </c:ext>
                <c:ext xmlns:c16="http://schemas.microsoft.com/office/drawing/2014/chart" uri="{C3380CC4-5D6E-409C-BE32-E72D297353CC}">
                  <c16:uniqueId val="{00000037-BED0-453A-88CB-31D1A5DC39C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{EE72835C-BE84-4D87-8EDA-B33B569B9304}</c15:txfldGUID>
                      <c15:f>Diagramm!$J$56</c15:f>
                      <c15:dlblFieldTableCache>
                        <c:ptCount val="1"/>
                      </c15:dlblFieldTableCache>
                    </c15:dlblFTEntry>
                  </c15:dlblFieldTable>
                  <c15:showDataLabelsRange val="0"/>
                </c:ext>
                <c:ext xmlns:c16="http://schemas.microsoft.com/office/drawing/2014/chart" uri="{C3380CC4-5D6E-409C-BE32-E72D297353CC}">
                  <c16:uniqueId val="{00000038-BED0-453A-88CB-31D1A5DC39C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{210CC4EB-DDD2-4EF3-B8FE-304F41269AA6}</c15:txfldGUID>
                      <c15:f>Diagramm!$J$57</c15:f>
                      <c15:dlblFieldTableCache>
                        <c:ptCount val="1"/>
                      </c15:dlblFieldTableCache>
                    </c15:dlblFTEntry>
                  </c15:dlblFieldTable>
                  <c15:showDataLabelsRange val="0"/>
                </c:ext>
                <c:ext xmlns:c16="http://schemas.microsoft.com/office/drawing/2014/chart" uri="{C3380CC4-5D6E-409C-BE32-E72D297353CC}">
                  <c16:uniqueId val="{00000039-BED0-453A-88CB-31D1A5DC39C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{F6E0A915-54B4-4DCD-9310-E320521B49B6}</c15:txfldGUID>
                      <c15:f>Diagramm!$J$58</c15:f>
                      <c15:dlblFieldTableCache>
                        <c:ptCount val="1"/>
                      </c15:dlblFieldTableCache>
                    </c15:dlblFTEntry>
                  </c15:dlblFieldTable>
                  <c15:showDataLabelsRange val="0"/>
                </c:ext>
                <c:ext xmlns:c16="http://schemas.microsoft.com/office/drawing/2014/chart" uri="{C3380CC4-5D6E-409C-BE32-E72D297353CC}">
                  <c16:uniqueId val="{0000003A-BED0-453A-88CB-31D1A5DC39C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{32324A5E-80C2-487B-9434-9508C308143A}</c15:txfldGUID>
                      <c15:f>Diagramm!$J$59</c15:f>
                      <c15:dlblFieldTableCache>
                        <c:ptCount val="1"/>
                      </c15:dlblFieldTableCache>
                    </c15:dlblFTEntry>
                  </c15:dlblFieldTable>
                  <c15:showDataLabelsRange val="0"/>
                </c:ext>
                <c:ext xmlns:c16="http://schemas.microsoft.com/office/drawing/2014/chart" uri="{C3380CC4-5D6E-409C-BE32-E72D297353CC}">
                  <c16:uniqueId val="{0000003B-BED0-453A-88CB-31D1A5DC39C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{504673AD-F1A9-4129-A765-12BC122FA3A1}</c15:txfldGUID>
                      <c15:f>Diagramm!$J$60</c15:f>
                      <c15:dlblFieldTableCache>
                        <c:ptCount val="1"/>
                      </c15:dlblFieldTableCache>
                    </c15:dlblFTEntry>
                  </c15:dlblFieldTable>
                  <c15:showDataLabelsRange val="0"/>
                </c:ext>
                <c:ext xmlns:c16="http://schemas.microsoft.com/office/drawing/2014/chart" uri="{C3380CC4-5D6E-409C-BE32-E72D297353CC}">
                  <c16:uniqueId val="{0000003C-BED0-453A-88CB-31D1A5DC39C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{30D32AE7-9668-4345-9560-6A2E368F1CFA}</c15:txfldGUID>
                      <c15:f>Diagramm!$J$61</c15:f>
                      <c15:dlblFieldTableCache>
                        <c:ptCount val="1"/>
                      </c15:dlblFieldTableCache>
                    </c15:dlblFTEntry>
                  </c15:dlblFieldTable>
                  <c15:showDataLabelsRange val="0"/>
                </c:ext>
                <c:ext xmlns:c16="http://schemas.microsoft.com/office/drawing/2014/chart" uri="{C3380CC4-5D6E-409C-BE32-E72D297353CC}">
                  <c16:uniqueId val="{0000003D-BED0-453A-88CB-31D1A5DC39C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{6AE3B90A-D313-4F3B-80EF-C50B1ED97F93}</c15:txfldGUID>
                      <c15:f>Diagramm!$J$62</c15:f>
                      <c15:dlblFieldTableCache>
                        <c:ptCount val="1"/>
                      </c15:dlblFieldTableCache>
                    </c15:dlblFTEntry>
                  </c15:dlblFieldTable>
                  <c15:showDataLabelsRange val="0"/>
                </c:ext>
                <c:ext xmlns:c16="http://schemas.microsoft.com/office/drawing/2014/chart" uri="{C3380CC4-5D6E-409C-BE32-E72D297353CC}">
                  <c16:uniqueId val="{0000003E-BED0-453A-88CB-31D1A5DC39C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{D55D46A4-61D8-4A53-AA1A-D4BF52DCE982}</c15:txfldGUID>
                      <c15:f>Diagramm!$J$63</c15:f>
                      <c15:dlblFieldTableCache>
                        <c:ptCount val="1"/>
                      </c15:dlblFieldTableCache>
                    </c15:dlblFTEntry>
                  </c15:dlblFieldTable>
                  <c15:showDataLabelsRange val="0"/>
                </c:ext>
                <c:ext xmlns:c16="http://schemas.microsoft.com/office/drawing/2014/chart" uri="{C3380CC4-5D6E-409C-BE32-E72D297353CC}">
                  <c16:uniqueId val="{0000003F-BED0-453A-88CB-31D1A5DC39C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{501AF6EF-154E-4C04-AE1C-EEB52CF7B7C7}</c15:txfldGUID>
                      <c15:f>Diagramm!$J$64</c15:f>
                      <c15:dlblFieldTableCache>
                        <c:ptCount val="1"/>
                      </c15:dlblFieldTableCache>
                    </c15:dlblFTEntry>
                  </c15:dlblFieldTable>
                  <c15:showDataLabelsRange val="0"/>
                </c:ext>
                <c:ext xmlns:c16="http://schemas.microsoft.com/office/drawing/2014/chart" uri="{C3380CC4-5D6E-409C-BE32-E72D297353CC}">
                  <c16:uniqueId val="{00000040-BED0-453A-88CB-31D1A5DC39C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{0E21CB76-9C26-43C2-BD0D-F73E74FDF01A}</c15:txfldGUID>
                      <c15:f>Diagramm!$J$65</c15:f>
                      <c15:dlblFieldTableCache>
                        <c:ptCount val="1"/>
                      </c15:dlblFieldTableCache>
                    </c15:dlblFTEntry>
                  </c15:dlblFieldTable>
                  <c15:showDataLabelsRange val="0"/>
                </c:ext>
                <c:ext xmlns:c16="http://schemas.microsoft.com/office/drawing/2014/chart" uri="{C3380CC4-5D6E-409C-BE32-E72D297353CC}">
                  <c16:uniqueId val="{00000041-BED0-453A-88CB-31D1A5DC39C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{94BD50F2-B572-4933-B990-918714115D5A}</c15:txfldGUID>
                      <c15:f>Diagramm!$J$66</c15:f>
                      <c15:dlblFieldTableCache>
                        <c:ptCount val="1"/>
                      </c15:dlblFieldTableCache>
                    </c15:dlblFTEntry>
                  </c15:dlblFieldTable>
                  <c15:showDataLabelsRange val="0"/>
                </c:ext>
                <c:ext xmlns:c16="http://schemas.microsoft.com/office/drawing/2014/chart" uri="{C3380CC4-5D6E-409C-BE32-E72D297353CC}">
                  <c16:uniqueId val="{00000042-BED0-453A-88CB-31D1A5DC39C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{34DD3FE2-5D75-4B60-87F4-32352C67619E}</c15:txfldGUID>
                      <c15:f>Diagramm!$J$67</c15:f>
                      <c15:dlblFieldTableCache>
                        <c:ptCount val="1"/>
                      </c15:dlblFieldTableCache>
                    </c15:dlblFTEntry>
                  </c15:dlblFieldTable>
                  <c15:showDataLabelsRange val="0"/>
                </c:ext>
                <c:ext xmlns:c16="http://schemas.microsoft.com/office/drawing/2014/chart" uri="{C3380CC4-5D6E-409C-BE32-E72D297353CC}">
                  <c16:uniqueId val="{00000043-BED0-453A-88CB-31D1A5DC39C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ED0-453A-88CB-31D1A5DC39C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C2A-4806-B7C3-1D2A19D62A2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2A-4806-B7C3-1D2A19D62A2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2A-4806-B7C3-1D2A19D62A2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2A-4806-B7C3-1D2A19D62A2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2A-4806-B7C3-1D2A19D62A2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C2A-4806-B7C3-1D2A19D62A2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C2A-4806-B7C3-1D2A19D62A2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C2A-4806-B7C3-1D2A19D62A2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C2A-4806-B7C3-1D2A19D62A2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C2A-4806-B7C3-1D2A19D62A2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C2A-4806-B7C3-1D2A19D62A2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C2A-4806-B7C3-1D2A19D62A2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C2A-4806-B7C3-1D2A19D62A2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C2A-4806-B7C3-1D2A19D62A2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C2A-4806-B7C3-1D2A19D62A2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C2A-4806-B7C3-1D2A19D62A2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C2A-4806-B7C3-1D2A19D62A2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C2A-4806-B7C3-1D2A19D62A2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C2A-4806-B7C3-1D2A19D62A2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C2A-4806-B7C3-1D2A19D62A2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C2A-4806-B7C3-1D2A19D62A2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C2A-4806-B7C3-1D2A19D62A2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C2A-4806-B7C3-1D2A19D62A2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C2A-4806-B7C3-1D2A19D62A2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C2A-4806-B7C3-1D2A19D62A2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C2A-4806-B7C3-1D2A19D62A2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C2A-4806-B7C3-1D2A19D62A2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C2A-4806-B7C3-1D2A19D62A2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C2A-4806-B7C3-1D2A19D62A2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C2A-4806-B7C3-1D2A19D62A2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C2A-4806-B7C3-1D2A19D62A2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C2A-4806-B7C3-1D2A19D62A2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C2A-4806-B7C3-1D2A19D62A2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C2A-4806-B7C3-1D2A19D62A2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C2A-4806-B7C3-1D2A19D62A2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C2A-4806-B7C3-1D2A19D62A2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C2A-4806-B7C3-1D2A19D62A2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C2A-4806-B7C3-1D2A19D62A2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C2A-4806-B7C3-1D2A19D62A2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C2A-4806-B7C3-1D2A19D62A2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C2A-4806-B7C3-1D2A19D62A2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C2A-4806-B7C3-1D2A19D62A2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C2A-4806-B7C3-1D2A19D62A2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C2A-4806-B7C3-1D2A19D62A2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C2A-4806-B7C3-1D2A19D62A2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C2A-4806-B7C3-1D2A19D62A2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C2A-4806-B7C3-1D2A19D62A2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C2A-4806-B7C3-1D2A19D62A2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C2A-4806-B7C3-1D2A19D62A2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C2A-4806-B7C3-1D2A19D62A2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C2A-4806-B7C3-1D2A19D62A2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C2A-4806-B7C3-1D2A19D62A2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C2A-4806-B7C3-1D2A19D62A2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C2A-4806-B7C3-1D2A19D62A2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C2A-4806-B7C3-1D2A19D62A2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C2A-4806-B7C3-1D2A19D62A2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C2A-4806-B7C3-1D2A19D62A2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C2A-4806-B7C3-1D2A19D62A2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C2A-4806-B7C3-1D2A19D62A2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C2A-4806-B7C3-1D2A19D62A2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C2A-4806-B7C3-1D2A19D62A2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C2A-4806-B7C3-1D2A19D62A2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C2A-4806-B7C3-1D2A19D62A2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C2A-4806-B7C3-1D2A19D62A2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C2A-4806-B7C3-1D2A19D62A2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C2A-4806-B7C3-1D2A19D62A2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C2A-4806-B7C3-1D2A19D62A2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C2A-4806-B7C3-1D2A19D62A2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C2A-4806-B7C3-1D2A19D62A2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100.27630851819688</c:v>
                </c:pt>
                <c:pt idx="2">
                  <c:v>100.84809798238392</c:v>
                </c:pt>
                <c:pt idx="3">
                  <c:v>100.94396012135019</c:v>
                </c:pt>
                <c:pt idx="4">
                  <c:v>100.50524986184574</c:v>
                </c:pt>
                <c:pt idx="5">
                  <c:v>100.45224373794674</c:v>
                </c:pt>
                <c:pt idx="6">
                  <c:v>101.34996447461909</c:v>
                </c:pt>
                <c:pt idx="7">
                  <c:v>100.96200475927326</c:v>
                </c:pt>
                <c:pt idx="8">
                  <c:v>101.20109621175382</c:v>
                </c:pt>
                <c:pt idx="9">
                  <c:v>101.08042269564335</c:v>
                </c:pt>
                <c:pt idx="10">
                  <c:v>100.75110805354745</c:v>
                </c:pt>
                <c:pt idx="11">
                  <c:v>100.99132729589823</c:v>
                </c:pt>
                <c:pt idx="12">
                  <c:v>100.38908750521603</c:v>
                </c:pt>
                <c:pt idx="13">
                  <c:v>100.76915269147054</c:v>
                </c:pt>
                <c:pt idx="14">
                  <c:v>101.90258151101285</c:v>
                </c:pt>
                <c:pt idx="15">
                  <c:v>102.54203836741138</c:v>
                </c:pt>
                <c:pt idx="16">
                  <c:v>101.88228129334942</c:v>
                </c:pt>
                <c:pt idx="17">
                  <c:v>102.39204231467593</c:v>
                </c:pt>
                <c:pt idx="18">
                  <c:v>103.33600243602612</c:v>
                </c:pt>
                <c:pt idx="19">
                  <c:v>103.6393779111076</c:v>
                </c:pt>
                <c:pt idx="20">
                  <c:v>103.34389696511745</c:v>
                </c:pt>
                <c:pt idx="21">
                  <c:v>103.73072889059311</c:v>
                </c:pt>
                <c:pt idx="22">
                  <c:v>104.1389888236024</c:v>
                </c:pt>
                <c:pt idx="23">
                  <c:v>104.40176386335698</c:v>
                </c:pt>
                <c:pt idx="24">
                  <c:v>104.13109429451104</c:v>
                </c:pt>
              </c:numCache>
            </c:numRef>
          </c:val>
          <c:smooth val="0"/>
          <c:extLst>
            <c:ext xmlns:c16="http://schemas.microsoft.com/office/drawing/2014/chart" uri="{C3380CC4-5D6E-409C-BE32-E72D297353CC}">
              <c16:uniqueId val="{00000000-1575-4D6F-A484-146DF78FA39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102.70817514553279</c:v>
                </c:pt>
                <c:pt idx="2">
                  <c:v>104.30270817514553</c:v>
                </c:pt>
                <c:pt idx="3">
                  <c:v>104.22677803087825</c:v>
                </c:pt>
                <c:pt idx="4">
                  <c:v>99.822829663376353</c:v>
                </c:pt>
                <c:pt idx="5">
                  <c:v>100.78461149076183</c:v>
                </c:pt>
                <c:pt idx="6">
                  <c:v>102.58162490508731</c:v>
                </c:pt>
                <c:pt idx="7">
                  <c:v>103.16375601113643</c:v>
                </c:pt>
                <c:pt idx="8">
                  <c:v>102.15135408757277</c:v>
                </c:pt>
                <c:pt idx="9">
                  <c:v>103.87243735763099</c:v>
                </c:pt>
                <c:pt idx="10">
                  <c:v>105.84662110858009</c:v>
                </c:pt>
                <c:pt idx="11">
                  <c:v>107.87142495570741</c:v>
                </c:pt>
                <c:pt idx="12">
                  <c:v>107.11212351303467</c:v>
                </c:pt>
                <c:pt idx="13">
                  <c:v>111.03518096684384</c:v>
                </c:pt>
                <c:pt idx="14">
                  <c:v>111.28828144773475</c:v>
                </c:pt>
                <c:pt idx="15">
                  <c:v>114.42672741078208</c:v>
                </c:pt>
                <c:pt idx="16">
                  <c:v>112.70564414072386</c:v>
                </c:pt>
                <c:pt idx="17">
                  <c:v>115.66691976714756</c:v>
                </c:pt>
                <c:pt idx="18">
                  <c:v>117.43862313338396</c:v>
                </c:pt>
                <c:pt idx="19">
                  <c:v>119.53935712477855</c:v>
                </c:pt>
                <c:pt idx="20">
                  <c:v>119.61528726904579</c:v>
                </c:pt>
                <c:pt idx="21">
                  <c:v>127.43609212857505</c:v>
                </c:pt>
                <c:pt idx="22">
                  <c:v>125.86686914705139</c:v>
                </c:pt>
                <c:pt idx="23">
                  <c:v>126.67679068590229</c:v>
                </c:pt>
                <c:pt idx="24">
                  <c:v>120.39989875980763</c:v>
                </c:pt>
              </c:numCache>
            </c:numRef>
          </c:val>
          <c:smooth val="0"/>
          <c:extLst>
            <c:ext xmlns:c16="http://schemas.microsoft.com/office/drawing/2014/chart" uri="{C3380CC4-5D6E-409C-BE32-E72D297353CC}">
              <c16:uniqueId val="{00000001-1575-4D6F-A484-146DF78FA39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108.34034370868886</c:v>
                </c:pt>
                <c:pt idx="2">
                  <c:v>96.971517846412695</c:v>
                </c:pt>
                <c:pt idx="3">
                  <c:v>107.16260064896046</c:v>
                </c:pt>
                <c:pt idx="4">
                  <c:v>95.673596923446695</c:v>
                </c:pt>
                <c:pt idx="5">
                  <c:v>102.78812642711213</c:v>
                </c:pt>
                <c:pt idx="6">
                  <c:v>94.267515923566876</c:v>
                </c:pt>
                <c:pt idx="7">
                  <c:v>102.01898810239155</c:v>
                </c:pt>
                <c:pt idx="8">
                  <c:v>95.986059367864442</c:v>
                </c:pt>
                <c:pt idx="9">
                  <c:v>103.49717582021391</c:v>
                </c:pt>
                <c:pt idx="10">
                  <c:v>94.267515923566876</c:v>
                </c:pt>
                <c:pt idx="11">
                  <c:v>103.8817449825742</c:v>
                </c:pt>
                <c:pt idx="12">
                  <c:v>96.070183872130755</c:v>
                </c:pt>
                <c:pt idx="13">
                  <c:v>102.31943276048551</c:v>
                </c:pt>
                <c:pt idx="14">
                  <c:v>94.652085085927169</c:v>
                </c:pt>
                <c:pt idx="15">
                  <c:v>102.3554861194568</c:v>
                </c:pt>
                <c:pt idx="16">
                  <c:v>95.325081120057689</c:v>
                </c:pt>
                <c:pt idx="17">
                  <c:v>100.78115611104434</c:v>
                </c:pt>
                <c:pt idx="18">
                  <c:v>91.419300564835964</c:v>
                </c:pt>
                <c:pt idx="19">
                  <c:v>98.581901213796414</c:v>
                </c:pt>
                <c:pt idx="20">
                  <c:v>92.176421103232784</c:v>
                </c:pt>
                <c:pt idx="21">
                  <c:v>98.786203581300327</c:v>
                </c:pt>
                <c:pt idx="22">
                  <c:v>91.575531787044824</c:v>
                </c:pt>
                <c:pt idx="23">
                  <c:v>98.521812282177621</c:v>
                </c:pt>
                <c:pt idx="24">
                  <c:v>87.501502223290473</c:v>
                </c:pt>
              </c:numCache>
            </c:numRef>
          </c:val>
          <c:smooth val="0"/>
          <c:extLst>
            <c:ext xmlns:c16="http://schemas.microsoft.com/office/drawing/2014/chart" uri="{C3380CC4-5D6E-409C-BE32-E72D297353CC}">
              <c16:uniqueId val="{00000002-1575-4D6F-A484-146DF78FA39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575-4D6F-A484-146DF78FA39A}"/>
                </c:ext>
              </c:extLst>
            </c:dLbl>
            <c:dLbl>
              <c:idx val="1"/>
              <c:delete val="1"/>
              <c:extLst>
                <c:ext xmlns:c15="http://schemas.microsoft.com/office/drawing/2012/chart" uri="{CE6537A1-D6FC-4f65-9D91-7224C49458BB}"/>
                <c:ext xmlns:c16="http://schemas.microsoft.com/office/drawing/2014/chart" uri="{C3380CC4-5D6E-409C-BE32-E72D297353CC}">
                  <c16:uniqueId val="{00000004-1575-4D6F-A484-146DF78FA39A}"/>
                </c:ext>
              </c:extLst>
            </c:dLbl>
            <c:dLbl>
              <c:idx val="2"/>
              <c:delete val="1"/>
              <c:extLst>
                <c:ext xmlns:c15="http://schemas.microsoft.com/office/drawing/2012/chart" uri="{CE6537A1-D6FC-4f65-9D91-7224C49458BB}"/>
                <c:ext xmlns:c16="http://schemas.microsoft.com/office/drawing/2014/chart" uri="{C3380CC4-5D6E-409C-BE32-E72D297353CC}">
                  <c16:uniqueId val="{00000005-1575-4D6F-A484-146DF78FA39A}"/>
                </c:ext>
              </c:extLst>
            </c:dLbl>
            <c:dLbl>
              <c:idx val="3"/>
              <c:delete val="1"/>
              <c:extLst>
                <c:ext xmlns:c15="http://schemas.microsoft.com/office/drawing/2012/chart" uri="{CE6537A1-D6FC-4f65-9D91-7224C49458BB}"/>
                <c:ext xmlns:c16="http://schemas.microsoft.com/office/drawing/2014/chart" uri="{C3380CC4-5D6E-409C-BE32-E72D297353CC}">
                  <c16:uniqueId val="{00000006-1575-4D6F-A484-146DF78FA39A}"/>
                </c:ext>
              </c:extLst>
            </c:dLbl>
            <c:dLbl>
              <c:idx val="4"/>
              <c:delete val="1"/>
              <c:extLst>
                <c:ext xmlns:c15="http://schemas.microsoft.com/office/drawing/2012/chart" uri="{CE6537A1-D6FC-4f65-9D91-7224C49458BB}"/>
                <c:ext xmlns:c16="http://schemas.microsoft.com/office/drawing/2014/chart" uri="{C3380CC4-5D6E-409C-BE32-E72D297353CC}">
                  <c16:uniqueId val="{00000007-1575-4D6F-A484-146DF78FA39A}"/>
                </c:ext>
              </c:extLst>
            </c:dLbl>
            <c:dLbl>
              <c:idx val="5"/>
              <c:delete val="1"/>
              <c:extLst>
                <c:ext xmlns:c15="http://schemas.microsoft.com/office/drawing/2012/chart" uri="{CE6537A1-D6FC-4f65-9D91-7224C49458BB}"/>
                <c:ext xmlns:c16="http://schemas.microsoft.com/office/drawing/2014/chart" uri="{C3380CC4-5D6E-409C-BE32-E72D297353CC}">
                  <c16:uniqueId val="{00000008-1575-4D6F-A484-146DF78FA39A}"/>
                </c:ext>
              </c:extLst>
            </c:dLbl>
            <c:dLbl>
              <c:idx val="6"/>
              <c:delete val="1"/>
              <c:extLst>
                <c:ext xmlns:c15="http://schemas.microsoft.com/office/drawing/2012/chart" uri="{CE6537A1-D6FC-4f65-9D91-7224C49458BB}"/>
                <c:ext xmlns:c16="http://schemas.microsoft.com/office/drawing/2014/chart" uri="{C3380CC4-5D6E-409C-BE32-E72D297353CC}">
                  <c16:uniqueId val="{00000009-1575-4D6F-A484-146DF78FA39A}"/>
                </c:ext>
              </c:extLst>
            </c:dLbl>
            <c:dLbl>
              <c:idx val="7"/>
              <c:delete val="1"/>
              <c:extLst>
                <c:ext xmlns:c15="http://schemas.microsoft.com/office/drawing/2012/chart" uri="{CE6537A1-D6FC-4f65-9D91-7224C49458BB}"/>
                <c:ext xmlns:c16="http://schemas.microsoft.com/office/drawing/2014/chart" uri="{C3380CC4-5D6E-409C-BE32-E72D297353CC}">
                  <c16:uniqueId val="{0000000A-1575-4D6F-A484-146DF78FA39A}"/>
                </c:ext>
              </c:extLst>
            </c:dLbl>
            <c:dLbl>
              <c:idx val="8"/>
              <c:delete val="1"/>
              <c:extLst>
                <c:ext xmlns:c15="http://schemas.microsoft.com/office/drawing/2012/chart" uri="{CE6537A1-D6FC-4f65-9D91-7224C49458BB}"/>
                <c:ext xmlns:c16="http://schemas.microsoft.com/office/drawing/2014/chart" uri="{C3380CC4-5D6E-409C-BE32-E72D297353CC}">
                  <c16:uniqueId val="{0000000B-1575-4D6F-A484-146DF78FA39A}"/>
                </c:ext>
              </c:extLst>
            </c:dLbl>
            <c:dLbl>
              <c:idx val="9"/>
              <c:delete val="1"/>
              <c:extLst>
                <c:ext xmlns:c15="http://schemas.microsoft.com/office/drawing/2012/chart" uri="{CE6537A1-D6FC-4f65-9D91-7224C49458BB}"/>
                <c:ext xmlns:c16="http://schemas.microsoft.com/office/drawing/2014/chart" uri="{C3380CC4-5D6E-409C-BE32-E72D297353CC}">
                  <c16:uniqueId val="{0000000C-1575-4D6F-A484-146DF78FA39A}"/>
                </c:ext>
              </c:extLst>
            </c:dLbl>
            <c:dLbl>
              <c:idx val="10"/>
              <c:delete val="1"/>
              <c:extLst>
                <c:ext xmlns:c15="http://schemas.microsoft.com/office/drawing/2012/chart" uri="{CE6537A1-D6FC-4f65-9D91-7224C49458BB}"/>
                <c:ext xmlns:c16="http://schemas.microsoft.com/office/drawing/2014/chart" uri="{C3380CC4-5D6E-409C-BE32-E72D297353CC}">
                  <c16:uniqueId val="{0000000D-1575-4D6F-A484-146DF78FA39A}"/>
                </c:ext>
              </c:extLst>
            </c:dLbl>
            <c:dLbl>
              <c:idx val="11"/>
              <c:delete val="1"/>
              <c:extLst>
                <c:ext xmlns:c15="http://schemas.microsoft.com/office/drawing/2012/chart" uri="{CE6537A1-D6FC-4f65-9D91-7224C49458BB}"/>
                <c:ext xmlns:c16="http://schemas.microsoft.com/office/drawing/2014/chart" uri="{C3380CC4-5D6E-409C-BE32-E72D297353CC}">
                  <c16:uniqueId val="{0000000E-1575-4D6F-A484-146DF78FA39A}"/>
                </c:ext>
              </c:extLst>
            </c:dLbl>
            <c:dLbl>
              <c:idx val="12"/>
              <c:delete val="1"/>
              <c:extLst>
                <c:ext xmlns:c15="http://schemas.microsoft.com/office/drawing/2012/chart" uri="{CE6537A1-D6FC-4f65-9D91-7224C49458BB}"/>
                <c:ext xmlns:c16="http://schemas.microsoft.com/office/drawing/2014/chart" uri="{C3380CC4-5D6E-409C-BE32-E72D297353CC}">
                  <c16:uniqueId val="{0000000F-1575-4D6F-A484-146DF78FA39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575-4D6F-A484-146DF78FA39A}"/>
                </c:ext>
              </c:extLst>
            </c:dLbl>
            <c:dLbl>
              <c:idx val="14"/>
              <c:delete val="1"/>
              <c:extLst>
                <c:ext xmlns:c15="http://schemas.microsoft.com/office/drawing/2012/chart" uri="{CE6537A1-D6FC-4f65-9D91-7224C49458BB}"/>
                <c:ext xmlns:c16="http://schemas.microsoft.com/office/drawing/2014/chart" uri="{C3380CC4-5D6E-409C-BE32-E72D297353CC}">
                  <c16:uniqueId val="{00000011-1575-4D6F-A484-146DF78FA39A}"/>
                </c:ext>
              </c:extLst>
            </c:dLbl>
            <c:dLbl>
              <c:idx val="15"/>
              <c:delete val="1"/>
              <c:extLst>
                <c:ext xmlns:c15="http://schemas.microsoft.com/office/drawing/2012/chart" uri="{CE6537A1-D6FC-4f65-9D91-7224C49458BB}"/>
                <c:ext xmlns:c16="http://schemas.microsoft.com/office/drawing/2014/chart" uri="{C3380CC4-5D6E-409C-BE32-E72D297353CC}">
                  <c16:uniqueId val="{00000012-1575-4D6F-A484-146DF78FA39A}"/>
                </c:ext>
              </c:extLst>
            </c:dLbl>
            <c:dLbl>
              <c:idx val="16"/>
              <c:delete val="1"/>
              <c:extLst>
                <c:ext xmlns:c15="http://schemas.microsoft.com/office/drawing/2012/chart" uri="{CE6537A1-D6FC-4f65-9D91-7224C49458BB}"/>
                <c:ext xmlns:c16="http://schemas.microsoft.com/office/drawing/2014/chart" uri="{C3380CC4-5D6E-409C-BE32-E72D297353CC}">
                  <c16:uniqueId val="{00000013-1575-4D6F-A484-146DF78FA39A}"/>
                </c:ext>
              </c:extLst>
            </c:dLbl>
            <c:dLbl>
              <c:idx val="17"/>
              <c:delete val="1"/>
              <c:extLst>
                <c:ext xmlns:c15="http://schemas.microsoft.com/office/drawing/2012/chart" uri="{CE6537A1-D6FC-4f65-9D91-7224C49458BB}"/>
                <c:ext xmlns:c16="http://schemas.microsoft.com/office/drawing/2014/chart" uri="{C3380CC4-5D6E-409C-BE32-E72D297353CC}">
                  <c16:uniqueId val="{00000014-1575-4D6F-A484-146DF78FA39A}"/>
                </c:ext>
              </c:extLst>
            </c:dLbl>
            <c:dLbl>
              <c:idx val="18"/>
              <c:delete val="1"/>
              <c:extLst>
                <c:ext xmlns:c15="http://schemas.microsoft.com/office/drawing/2012/chart" uri="{CE6537A1-D6FC-4f65-9D91-7224C49458BB}"/>
                <c:ext xmlns:c16="http://schemas.microsoft.com/office/drawing/2014/chart" uri="{C3380CC4-5D6E-409C-BE32-E72D297353CC}">
                  <c16:uniqueId val="{00000015-1575-4D6F-A484-146DF78FA39A}"/>
                </c:ext>
              </c:extLst>
            </c:dLbl>
            <c:dLbl>
              <c:idx val="19"/>
              <c:delete val="1"/>
              <c:extLst>
                <c:ext xmlns:c15="http://schemas.microsoft.com/office/drawing/2012/chart" uri="{CE6537A1-D6FC-4f65-9D91-7224C49458BB}"/>
                <c:ext xmlns:c16="http://schemas.microsoft.com/office/drawing/2014/chart" uri="{C3380CC4-5D6E-409C-BE32-E72D297353CC}">
                  <c16:uniqueId val="{00000016-1575-4D6F-A484-146DF78FA39A}"/>
                </c:ext>
              </c:extLst>
            </c:dLbl>
            <c:dLbl>
              <c:idx val="20"/>
              <c:delete val="1"/>
              <c:extLst>
                <c:ext xmlns:c15="http://schemas.microsoft.com/office/drawing/2012/chart" uri="{CE6537A1-D6FC-4f65-9D91-7224C49458BB}"/>
                <c:ext xmlns:c16="http://schemas.microsoft.com/office/drawing/2014/chart" uri="{C3380CC4-5D6E-409C-BE32-E72D297353CC}">
                  <c16:uniqueId val="{00000017-1575-4D6F-A484-146DF78FA39A}"/>
                </c:ext>
              </c:extLst>
            </c:dLbl>
            <c:dLbl>
              <c:idx val="21"/>
              <c:delete val="1"/>
              <c:extLst>
                <c:ext xmlns:c15="http://schemas.microsoft.com/office/drawing/2012/chart" uri="{CE6537A1-D6FC-4f65-9D91-7224C49458BB}"/>
                <c:ext xmlns:c16="http://schemas.microsoft.com/office/drawing/2014/chart" uri="{C3380CC4-5D6E-409C-BE32-E72D297353CC}">
                  <c16:uniqueId val="{00000018-1575-4D6F-A484-146DF78FA39A}"/>
                </c:ext>
              </c:extLst>
            </c:dLbl>
            <c:dLbl>
              <c:idx val="22"/>
              <c:delete val="1"/>
              <c:extLst>
                <c:ext xmlns:c15="http://schemas.microsoft.com/office/drawing/2012/chart" uri="{CE6537A1-D6FC-4f65-9D91-7224C49458BB}"/>
                <c:ext xmlns:c16="http://schemas.microsoft.com/office/drawing/2014/chart" uri="{C3380CC4-5D6E-409C-BE32-E72D297353CC}">
                  <c16:uniqueId val="{00000019-1575-4D6F-A484-146DF78FA39A}"/>
                </c:ext>
              </c:extLst>
            </c:dLbl>
            <c:dLbl>
              <c:idx val="23"/>
              <c:delete val="1"/>
              <c:extLst>
                <c:ext xmlns:c15="http://schemas.microsoft.com/office/drawing/2012/chart" uri="{CE6537A1-D6FC-4f65-9D91-7224C49458BB}"/>
                <c:ext xmlns:c16="http://schemas.microsoft.com/office/drawing/2014/chart" uri="{C3380CC4-5D6E-409C-BE32-E72D297353CC}">
                  <c16:uniqueId val="{0000001A-1575-4D6F-A484-146DF78FA39A}"/>
                </c:ext>
              </c:extLst>
            </c:dLbl>
            <c:dLbl>
              <c:idx val="24"/>
              <c:delete val="1"/>
              <c:extLst>
                <c:ext xmlns:c15="http://schemas.microsoft.com/office/drawing/2012/chart" uri="{CE6537A1-D6FC-4f65-9D91-7224C49458BB}"/>
                <c:ext xmlns:c16="http://schemas.microsoft.com/office/drawing/2014/chart" uri="{C3380CC4-5D6E-409C-BE32-E72D297353CC}">
                  <c16:uniqueId val="{0000001B-1575-4D6F-A484-146DF78FA39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575-4D6F-A484-146DF78FA39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Erlangen, Stadt (09562)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92332</v>
      </c>
      <c r="F11" s="238">
        <v>92572</v>
      </c>
      <c r="G11" s="238">
        <v>92339</v>
      </c>
      <c r="H11" s="238">
        <v>91977</v>
      </c>
      <c r="I11" s="265">
        <v>91634</v>
      </c>
      <c r="J11" s="263">
        <v>698</v>
      </c>
      <c r="K11" s="266">
        <v>0.76172599690071374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12.399818047914049</v>
      </c>
      <c r="E13" s="115">
        <v>11449</v>
      </c>
      <c r="F13" s="114">
        <v>11390</v>
      </c>
      <c r="G13" s="114">
        <v>11368</v>
      </c>
      <c r="H13" s="114">
        <v>11524</v>
      </c>
      <c r="I13" s="140">
        <v>11317</v>
      </c>
      <c r="J13" s="115">
        <v>132</v>
      </c>
      <c r="K13" s="116">
        <v>1.1663868516391269</v>
      </c>
    </row>
    <row r="14" spans="1:255" ht="14.1" customHeight="1" x14ac:dyDescent="0.2">
      <c r="A14" s="306" t="s">
        <v>230</v>
      </c>
      <c r="B14" s="307"/>
      <c r="C14" s="308"/>
      <c r="D14" s="113">
        <v>39.690464844257676</v>
      </c>
      <c r="E14" s="115">
        <v>36647</v>
      </c>
      <c r="F14" s="114">
        <v>36970</v>
      </c>
      <c r="G14" s="114">
        <v>36879</v>
      </c>
      <c r="H14" s="114">
        <v>36829</v>
      </c>
      <c r="I14" s="140">
        <v>36940</v>
      </c>
      <c r="J14" s="115">
        <v>-293</v>
      </c>
      <c r="K14" s="116">
        <v>-0.79317812669193288</v>
      </c>
    </row>
    <row r="15" spans="1:255" ht="14.1" customHeight="1" x14ac:dyDescent="0.2">
      <c r="A15" s="306" t="s">
        <v>231</v>
      </c>
      <c r="B15" s="307"/>
      <c r="C15" s="308"/>
      <c r="D15" s="113">
        <v>17.599532123207556</v>
      </c>
      <c r="E15" s="115">
        <v>16250</v>
      </c>
      <c r="F15" s="114">
        <v>16314</v>
      </c>
      <c r="G15" s="114">
        <v>16330</v>
      </c>
      <c r="H15" s="114">
        <v>16222</v>
      </c>
      <c r="I15" s="140">
        <v>16189</v>
      </c>
      <c r="J15" s="115">
        <v>61</v>
      </c>
      <c r="K15" s="116">
        <v>0.37679906109086414</v>
      </c>
    </row>
    <row r="16" spans="1:255" ht="14.1" customHeight="1" x14ac:dyDescent="0.2">
      <c r="A16" s="306" t="s">
        <v>232</v>
      </c>
      <c r="B16" s="307"/>
      <c r="C16" s="308"/>
      <c r="D16" s="113">
        <v>29.869384395442534</v>
      </c>
      <c r="E16" s="115">
        <v>27579</v>
      </c>
      <c r="F16" s="114">
        <v>27478</v>
      </c>
      <c r="G16" s="114">
        <v>27334</v>
      </c>
      <c r="H16" s="114">
        <v>26982</v>
      </c>
      <c r="I16" s="140">
        <v>26760</v>
      </c>
      <c r="J16" s="115">
        <v>819</v>
      </c>
      <c r="K16" s="116">
        <v>3.0605381165919283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0.15054369016159078</v>
      </c>
      <c r="E18" s="115">
        <v>139</v>
      </c>
      <c r="F18" s="114">
        <v>128</v>
      </c>
      <c r="G18" s="114">
        <v>142</v>
      </c>
      <c r="H18" s="114">
        <v>151</v>
      </c>
      <c r="I18" s="140">
        <v>136</v>
      </c>
      <c r="J18" s="115">
        <v>3</v>
      </c>
      <c r="K18" s="116">
        <v>2.2058823529411766</v>
      </c>
    </row>
    <row r="19" spans="1:255" ht="14.1" customHeight="1" x14ac:dyDescent="0.2">
      <c r="A19" s="306" t="s">
        <v>235</v>
      </c>
      <c r="B19" s="307" t="s">
        <v>236</v>
      </c>
      <c r="C19" s="308"/>
      <c r="D19" s="113">
        <v>4.8737165879651691E-2</v>
      </c>
      <c r="E19" s="115">
        <v>45</v>
      </c>
      <c r="F19" s="114">
        <v>35</v>
      </c>
      <c r="G19" s="114">
        <v>49</v>
      </c>
      <c r="H19" s="114">
        <v>61</v>
      </c>
      <c r="I19" s="140">
        <v>46</v>
      </c>
      <c r="J19" s="115">
        <v>-1</v>
      </c>
      <c r="K19" s="116">
        <v>-2.1739130434782608</v>
      </c>
    </row>
    <row r="20" spans="1:255" ht="14.1" customHeight="1" x14ac:dyDescent="0.2">
      <c r="A20" s="306">
        <v>12</v>
      </c>
      <c r="B20" s="307" t="s">
        <v>237</v>
      </c>
      <c r="C20" s="308"/>
      <c r="D20" s="113">
        <v>0.3194991985443833</v>
      </c>
      <c r="E20" s="115">
        <v>295</v>
      </c>
      <c r="F20" s="114">
        <v>281</v>
      </c>
      <c r="G20" s="114">
        <v>330</v>
      </c>
      <c r="H20" s="114">
        <v>330</v>
      </c>
      <c r="I20" s="140">
        <v>307</v>
      </c>
      <c r="J20" s="115">
        <v>-12</v>
      </c>
      <c r="K20" s="116">
        <v>-3.9087947882736156</v>
      </c>
    </row>
    <row r="21" spans="1:255" ht="14.1" customHeight="1" x14ac:dyDescent="0.2">
      <c r="A21" s="306">
        <v>21</v>
      </c>
      <c r="B21" s="307" t="s">
        <v>238</v>
      </c>
      <c r="C21" s="308"/>
      <c r="D21" s="113">
        <v>0.10505566867391587</v>
      </c>
      <c r="E21" s="115">
        <v>97</v>
      </c>
      <c r="F21" s="114">
        <v>87</v>
      </c>
      <c r="G21" s="114">
        <v>92</v>
      </c>
      <c r="H21" s="114">
        <v>92</v>
      </c>
      <c r="I21" s="140">
        <v>91</v>
      </c>
      <c r="J21" s="115">
        <v>6</v>
      </c>
      <c r="K21" s="116">
        <v>6.5934065934065931</v>
      </c>
    </row>
    <row r="22" spans="1:255" ht="14.1" customHeight="1" x14ac:dyDescent="0.2">
      <c r="A22" s="306">
        <v>22</v>
      </c>
      <c r="B22" s="307" t="s">
        <v>239</v>
      </c>
      <c r="C22" s="308"/>
      <c r="D22" s="113">
        <v>0.38881427890655462</v>
      </c>
      <c r="E22" s="115">
        <v>359</v>
      </c>
      <c r="F22" s="114">
        <v>355</v>
      </c>
      <c r="G22" s="114">
        <v>358</v>
      </c>
      <c r="H22" s="114">
        <v>359</v>
      </c>
      <c r="I22" s="140">
        <v>364</v>
      </c>
      <c r="J22" s="115">
        <v>-5</v>
      </c>
      <c r="K22" s="116">
        <v>-1.3736263736263736</v>
      </c>
    </row>
    <row r="23" spans="1:255" ht="14.1" customHeight="1" x14ac:dyDescent="0.2">
      <c r="A23" s="306">
        <v>23</v>
      </c>
      <c r="B23" s="307" t="s">
        <v>240</v>
      </c>
      <c r="C23" s="308"/>
      <c r="D23" s="113">
        <v>0.32599748732833689</v>
      </c>
      <c r="E23" s="115">
        <v>301</v>
      </c>
      <c r="F23" s="114">
        <v>309</v>
      </c>
      <c r="G23" s="114">
        <v>316</v>
      </c>
      <c r="H23" s="114">
        <v>318</v>
      </c>
      <c r="I23" s="140">
        <v>329</v>
      </c>
      <c r="J23" s="115">
        <v>-28</v>
      </c>
      <c r="K23" s="116">
        <v>-8.5106382978723403</v>
      </c>
    </row>
    <row r="24" spans="1:255" ht="14.1" customHeight="1" x14ac:dyDescent="0.2">
      <c r="A24" s="306">
        <v>24</v>
      </c>
      <c r="B24" s="307" t="s">
        <v>241</v>
      </c>
      <c r="C24" s="308"/>
      <c r="D24" s="113">
        <v>0.83286401247671449</v>
      </c>
      <c r="E24" s="115">
        <v>769</v>
      </c>
      <c r="F24" s="114">
        <v>801</v>
      </c>
      <c r="G24" s="114">
        <v>817</v>
      </c>
      <c r="H24" s="114">
        <v>842</v>
      </c>
      <c r="I24" s="140">
        <v>849</v>
      </c>
      <c r="J24" s="115">
        <v>-80</v>
      </c>
      <c r="K24" s="116">
        <v>-9.422850412249705</v>
      </c>
    </row>
    <row r="25" spans="1:255" ht="14.1" customHeight="1" x14ac:dyDescent="0.2">
      <c r="A25" s="306">
        <v>25</v>
      </c>
      <c r="B25" s="307" t="s">
        <v>242</v>
      </c>
      <c r="C25" s="308"/>
      <c r="D25" s="113">
        <v>5.6957501191352939</v>
      </c>
      <c r="E25" s="115">
        <v>5259</v>
      </c>
      <c r="F25" s="114">
        <v>5271</v>
      </c>
      <c r="G25" s="114">
        <v>5297</v>
      </c>
      <c r="H25" s="114">
        <v>5293</v>
      </c>
      <c r="I25" s="140">
        <v>5238</v>
      </c>
      <c r="J25" s="115">
        <v>21</v>
      </c>
      <c r="K25" s="116">
        <v>0.40091638029782362</v>
      </c>
    </row>
    <row r="26" spans="1:255" ht="14.1" customHeight="1" x14ac:dyDescent="0.2">
      <c r="A26" s="306">
        <v>26</v>
      </c>
      <c r="B26" s="307" t="s">
        <v>243</v>
      </c>
      <c r="C26" s="308"/>
      <c r="D26" s="113">
        <v>3.109431183121778</v>
      </c>
      <c r="E26" s="115">
        <v>2871</v>
      </c>
      <c r="F26" s="114">
        <v>2863</v>
      </c>
      <c r="G26" s="114">
        <v>2886</v>
      </c>
      <c r="H26" s="114">
        <v>2888</v>
      </c>
      <c r="I26" s="140">
        <v>2878</v>
      </c>
      <c r="J26" s="115">
        <v>-7</v>
      </c>
      <c r="K26" s="116">
        <v>-0.24322446143154969</v>
      </c>
    </row>
    <row r="27" spans="1:255" ht="14.1" customHeight="1" x14ac:dyDescent="0.2">
      <c r="A27" s="306">
        <v>27</v>
      </c>
      <c r="B27" s="307" t="s">
        <v>244</v>
      </c>
      <c r="C27" s="308"/>
      <c r="D27" s="113">
        <v>6.2849283022137508</v>
      </c>
      <c r="E27" s="115">
        <v>5803</v>
      </c>
      <c r="F27" s="114">
        <v>5786</v>
      </c>
      <c r="G27" s="114">
        <v>5798</v>
      </c>
      <c r="H27" s="114">
        <v>5777</v>
      </c>
      <c r="I27" s="140">
        <v>5736</v>
      </c>
      <c r="J27" s="115">
        <v>67</v>
      </c>
      <c r="K27" s="116">
        <v>1.1680613668061366</v>
      </c>
    </row>
    <row r="28" spans="1:255" ht="14.1" customHeight="1" x14ac:dyDescent="0.2">
      <c r="A28" s="306">
        <v>28</v>
      </c>
      <c r="B28" s="307" t="s">
        <v>245</v>
      </c>
      <c r="C28" s="308"/>
      <c r="D28" s="113">
        <v>8.8809946714031973E-2</v>
      </c>
      <c r="E28" s="115">
        <v>82</v>
      </c>
      <c r="F28" s="114">
        <v>80</v>
      </c>
      <c r="G28" s="114">
        <v>85</v>
      </c>
      <c r="H28" s="114">
        <v>83</v>
      </c>
      <c r="I28" s="140">
        <v>83</v>
      </c>
      <c r="J28" s="115">
        <v>-1</v>
      </c>
      <c r="K28" s="116">
        <v>-1.2048192771084338</v>
      </c>
    </row>
    <row r="29" spans="1:255" ht="14.1" customHeight="1" x14ac:dyDescent="0.2">
      <c r="A29" s="306">
        <v>29</v>
      </c>
      <c r="B29" s="307" t="s">
        <v>246</v>
      </c>
      <c r="C29" s="308"/>
      <c r="D29" s="113">
        <v>1.6126586665511415</v>
      </c>
      <c r="E29" s="115">
        <v>1489</v>
      </c>
      <c r="F29" s="114">
        <v>1507</v>
      </c>
      <c r="G29" s="114">
        <v>1512</v>
      </c>
      <c r="H29" s="114">
        <v>1498</v>
      </c>
      <c r="I29" s="140">
        <v>1537</v>
      </c>
      <c r="J29" s="115">
        <v>-48</v>
      </c>
      <c r="K29" s="116">
        <v>-3.1229668184775536</v>
      </c>
    </row>
    <row r="30" spans="1:255" ht="14.1" customHeight="1" x14ac:dyDescent="0.2">
      <c r="A30" s="306" t="s">
        <v>247</v>
      </c>
      <c r="B30" s="307" t="s">
        <v>248</v>
      </c>
      <c r="C30" s="308"/>
      <c r="D30" s="113">
        <v>0.4505480223541134</v>
      </c>
      <c r="E30" s="115">
        <v>416</v>
      </c>
      <c r="F30" s="114">
        <v>430</v>
      </c>
      <c r="G30" s="114">
        <v>422</v>
      </c>
      <c r="H30" s="114">
        <v>411</v>
      </c>
      <c r="I30" s="140">
        <v>452</v>
      </c>
      <c r="J30" s="115">
        <v>-36</v>
      </c>
      <c r="K30" s="116">
        <v>-7.9646017699115044</v>
      </c>
    </row>
    <row r="31" spans="1:255" ht="14.1" customHeight="1" x14ac:dyDescent="0.2">
      <c r="A31" s="306" t="s">
        <v>249</v>
      </c>
      <c r="B31" s="307" t="s">
        <v>250</v>
      </c>
      <c r="C31" s="308"/>
      <c r="D31" s="113">
        <v>1.1556123554130746</v>
      </c>
      <c r="E31" s="115">
        <v>1067</v>
      </c>
      <c r="F31" s="114">
        <v>1071</v>
      </c>
      <c r="G31" s="114">
        <v>1084</v>
      </c>
      <c r="H31" s="114">
        <v>1082</v>
      </c>
      <c r="I31" s="140">
        <v>1074</v>
      </c>
      <c r="J31" s="115">
        <v>-7</v>
      </c>
      <c r="K31" s="116">
        <v>-0.65176908752327745</v>
      </c>
    </row>
    <row r="32" spans="1:255" ht="14.1" customHeight="1" x14ac:dyDescent="0.2">
      <c r="A32" s="306">
        <v>31</v>
      </c>
      <c r="B32" s="307" t="s">
        <v>251</v>
      </c>
      <c r="C32" s="308"/>
      <c r="D32" s="113">
        <v>0.69748299614434861</v>
      </c>
      <c r="E32" s="115">
        <v>644</v>
      </c>
      <c r="F32" s="114">
        <v>653</v>
      </c>
      <c r="G32" s="114">
        <v>649</v>
      </c>
      <c r="H32" s="114">
        <v>650</v>
      </c>
      <c r="I32" s="140">
        <v>645</v>
      </c>
      <c r="J32" s="115">
        <v>-1</v>
      </c>
      <c r="K32" s="116">
        <v>-0.15503875968992248</v>
      </c>
    </row>
    <row r="33" spans="1:11" ht="14.1" customHeight="1" x14ac:dyDescent="0.2">
      <c r="A33" s="306">
        <v>32</v>
      </c>
      <c r="B33" s="307" t="s">
        <v>252</v>
      </c>
      <c r="C33" s="308"/>
      <c r="D33" s="113">
        <v>0.59459342373175061</v>
      </c>
      <c r="E33" s="115">
        <v>549</v>
      </c>
      <c r="F33" s="114">
        <v>544</v>
      </c>
      <c r="G33" s="114">
        <v>537</v>
      </c>
      <c r="H33" s="114">
        <v>512</v>
      </c>
      <c r="I33" s="140">
        <v>504</v>
      </c>
      <c r="J33" s="115">
        <v>45</v>
      </c>
      <c r="K33" s="116">
        <v>8.9285714285714288</v>
      </c>
    </row>
    <row r="34" spans="1:11" ht="14.1" customHeight="1" x14ac:dyDescent="0.2">
      <c r="A34" s="306">
        <v>33</v>
      </c>
      <c r="B34" s="307" t="s">
        <v>253</v>
      </c>
      <c r="C34" s="308"/>
      <c r="D34" s="113">
        <v>0.35957197937876362</v>
      </c>
      <c r="E34" s="115">
        <v>332</v>
      </c>
      <c r="F34" s="114">
        <v>340</v>
      </c>
      <c r="G34" s="114">
        <v>349</v>
      </c>
      <c r="H34" s="114">
        <v>346</v>
      </c>
      <c r="I34" s="140">
        <v>341</v>
      </c>
      <c r="J34" s="115">
        <v>-9</v>
      </c>
      <c r="K34" s="116">
        <v>-2.6392961876832843</v>
      </c>
    </row>
    <row r="35" spans="1:11" ht="14.1" customHeight="1" x14ac:dyDescent="0.2">
      <c r="A35" s="306">
        <v>34</v>
      </c>
      <c r="B35" s="307" t="s">
        <v>254</v>
      </c>
      <c r="C35" s="308"/>
      <c r="D35" s="113">
        <v>1.3451457782783867</v>
      </c>
      <c r="E35" s="115">
        <v>1242</v>
      </c>
      <c r="F35" s="114">
        <v>1251</v>
      </c>
      <c r="G35" s="114">
        <v>1285</v>
      </c>
      <c r="H35" s="114">
        <v>1279</v>
      </c>
      <c r="I35" s="140">
        <v>1280</v>
      </c>
      <c r="J35" s="115">
        <v>-38</v>
      </c>
      <c r="K35" s="116">
        <v>-2.96875</v>
      </c>
    </row>
    <row r="36" spans="1:11" ht="14.1" customHeight="1" x14ac:dyDescent="0.2">
      <c r="A36" s="306">
        <v>41</v>
      </c>
      <c r="B36" s="307" t="s">
        <v>255</v>
      </c>
      <c r="C36" s="308"/>
      <c r="D36" s="113">
        <v>0.94225187367326602</v>
      </c>
      <c r="E36" s="115">
        <v>870</v>
      </c>
      <c r="F36" s="114">
        <v>863</v>
      </c>
      <c r="G36" s="114">
        <v>849</v>
      </c>
      <c r="H36" s="114">
        <v>834</v>
      </c>
      <c r="I36" s="140">
        <v>832</v>
      </c>
      <c r="J36" s="115">
        <v>38</v>
      </c>
      <c r="K36" s="116">
        <v>4.5673076923076925</v>
      </c>
    </row>
    <row r="37" spans="1:11" ht="14.1" customHeight="1" x14ac:dyDescent="0.2">
      <c r="A37" s="306">
        <v>42</v>
      </c>
      <c r="B37" s="307" t="s">
        <v>256</v>
      </c>
      <c r="C37" s="308"/>
      <c r="D37" s="113">
        <v>7.1481176623489143E-2</v>
      </c>
      <c r="E37" s="115">
        <v>66</v>
      </c>
      <c r="F37" s="114">
        <v>60</v>
      </c>
      <c r="G37" s="114">
        <v>62</v>
      </c>
      <c r="H37" s="114">
        <v>57</v>
      </c>
      <c r="I37" s="140">
        <v>57</v>
      </c>
      <c r="J37" s="115">
        <v>9</v>
      </c>
      <c r="K37" s="116">
        <v>15.789473684210526</v>
      </c>
    </row>
    <row r="38" spans="1:11" ht="14.1" customHeight="1" x14ac:dyDescent="0.2">
      <c r="A38" s="306">
        <v>43</v>
      </c>
      <c r="B38" s="307" t="s">
        <v>257</v>
      </c>
      <c r="C38" s="308"/>
      <c r="D38" s="113">
        <v>8.3968721569986577</v>
      </c>
      <c r="E38" s="115">
        <v>7753</v>
      </c>
      <c r="F38" s="114">
        <v>7790</v>
      </c>
      <c r="G38" s="114">
        <v>7764</v>
      </c>
      <c r="H38" s="114">
        <v>7613</v>
      </c>
      <c r="I38" s="140">
        <v>7489</v>
      </c>
      <c r="J38" s="115">
        <v>264</v>
      </c>
      <c r="K38" s="116">
        <v>3.5251702496995594</v>
      </c>
    </row>
    <row r="39" spans="1:11" ht="14.1" customHeight="1" x14ac:dyDescent="0.2">
      <c r="A39" s="306">
        <v>51</v>
      </c>
      <c r="B39" s="307" t="s">
        <v>258</v>
      </c>
      <c r="C39" s="308"/>
      <c r="D39" s="113">
        <v>2.9989602737945673</v>
      </c>
      <c r="E39" s="115">
        <v>2769</v>
      </c>
      <c r="F39" s="114">
        <v>2843</v>
      </c>
      <c r="G39" s="114">
        <v>2754</v>
      </c>
      <c r="H39" s="114">
        <v>2698</v>
      </c>
      <c r="I39" s="140">
        <v>2813</v>
      </c>
      <c r="J39" s="115">
        <v>-44</v>
      </c>
      <c r="K39" s="116">
        <v>-1.564166370423036</v>
      </c>
    </row>
    <row r="40" spans="1:11" ht="14.1" customHeight="1" x14ac:dyDescent="0.2">
      <c r="A40" s="306" t="s">
        <v>259</v>
      </c>
      <c r="B40" s="307" t="s">
        <v>260</v>
      </c>
      <c r="C40" s="308"/>
      <c r="D40" s="113">
        <v>2.2938959407356063</v>
      </c>
      <c r="E40" s="115">
        <v>2118</v>
      </c>
      <c r="F40" s="114">
        <v>2203</v>
      </c>
      <c r="G40" s="114">
        <v>2115</v>
      </c>
      <c r="H40" s="114">
        <v>2070</v>
      </c>
      <c r="I40" s="140">
        <v>2181</v>
      </c>
      <c r="J40" s="115">
        <v>-63</v>
      </c>
      <c r="K40" s="116">
        <v>-2.8885832187070153</v>
      </c>
    </row>
    <row r="41" spans="1:11" ht="14.1" customHeight="1" x14ac:dyDescent="0.2">
      <c r="A41" s="306"/>
      <c r="B41" s="307" t="s">
        <v>261</v>
      </c>
      <c r="C41" s="308"/>
      <c r="D41" s="113">
        <v>1.9029155655677339</v>
      </c>
      <c r="E41" s="115">
        <v>1757</v>
      </c>
      <c r="F41" s="114">
        <v>1820</v>
      </c>
      <c r="G41" s="114">
        <v>1733</v>
      </c>
      <c r="H41" s="114">
        <v>1687</v>
      </c>
      <c r="I41" s="140">
        <v>1814</v>
      </c>
      <c r="J41" s="115">
        <v>-57</v>
      </c>
      <c r="K41" s="116">
        <v>-3.1422271223814775</v>
      </c>
    </row>
    <row r="42" spans="1:11" ht="14.1" customHeight="1" x14ac:dyDescent="0.2">
      <c r="A42" s="306">
        <v>52</v>
      </c>
      <c r="B42" s="307" t="s">
        <v>262</v>
      </c>
      <c r="C42" s="308"/>
      <c r="D42" s="113">
        <v>0.85235887882857519</v>
      </c>
      <c r="E42" s="115">
        <v>787</v>
      </c>
      <c r="F42" s="114">
        <v>782</v>
      </c>
      <c r="G42" s="114">
        <v>773</v>
      </c>
      <c r="H42" s="114">
        <v>755</v>
      </c>
      <c r="I42" s="140">
        <v>712</v>
      </c>
      <c r="J42" s="115">
        <v>75</v>
      </c>
      <c r="K42" s="116">
        <v>10.533707865168539</v>
      </c>
    </row>
    <row r="43" spans="1:11" ht="14.1" customHeight="1" x14ac:dyDescent="0.2">
      <c r="A43" s="306" t="s">
        <v>263</v>
      </c>
      <c r="B43" s="307" t="s">
        <v>264</v>
      </c>
      <c r="C43" s="308"/>
      <c r="D43" s="113">
        <v>0.76896417276783779</v>
      </c>
      <c r="E43" s="115">
        <v>710</v>
      </c>
      <c r="F43" s="114">
        <v>708</v>
      </c>
      <c r="G43" s="114">
        <v>692</v>
      </c>
      <c r="H43" s="114">
        <v>675</v>
      </c>
      <c r="I43" s="140">
        <v>644</v>
      </c>
      <c r="J43" s="115">
        <v>66</v>
      </c>
      <c r="K43" s="116">
        <v>10.248447204968944</v>
      </c>
    </row>
    <row r="44" spans="1:11" ht="14.1" customHeight="1" x14ac:dyDescent="0.2">
      <c r="A44" s="306">
        <v>53</v>
      </c>
      <c r="B44" s="307" t="s">
        <v>265</v>
      </c>
      <c r="C44" s="308"/>
      <c r="D44" s="113">
        <v>0.99098903955291773</v>
      </c>
      <c r="E44" s="115">
        <v>915</v>
      </c>
      <c r="F44" s="114">
        <v>929</v>
      </c>
      <c r="G44" s="114">
        <v>927</v>
      </c>
      <c r="H44" s="114">
        <v>922</v>
      </c>
      <c r="I44" s="140">
        <v>916</v>
      </c>
      <c r="J44" s="115">
        <v>-1</v>
      </c>
      <c r="K44" s="116">
        <v>-0.1091703056768559</v>
      </c>
    </row>
    <row r="45" spans="1:11" ht="14.1" customHeight="1" x14ac:dyDescent="0.2">
      <c r="A45" s="306" t="s">
        <v>266</v>
      </c>
      <c r="B45" s="307" t="s">
        <v>267</v>
      </c>
      <c r="C45" s="308"/>
      <c r="D45" s="113">
        <v>0.90759433349218044</v>
      </c>
      <c r="E45" s="115">
        <v>838</v>
      </c>
      <c r="F45" s="114">
        <v>853</v>
      </c>
      <c r="G45" s="114">
        <v>853</v>
      </c>
      <c r="H45" s="114">
        <v>847</v>
      </c>
      <c r="I45" s="140">
        <v>842</v>
      </c>
      <c r="J45" s="115">
        <v>-4</v>
      </c>
      <c r="K45" s="116">
        <v>-0.47505938242280282</v>
      </c>
    </row>
    <row r="46" spans="1:11" ht="14.1" customHeight="1" x14ac:dyDescent="0.2">
      <c r="A46" s="306">
        <v>54</v>
      </c>
      <c r="B46" s="307" t="s">
        <v>268</v>
      </c>
      <c r="C46" s="308"/>
      <c r="D46" s="113">
        <v>2.2993111813889011</v>
      </c>
      <c r="E46" s="115">
        <v>2123</v>
      </c>
      <c r="F46" s="114">
        <v>2085</v>
      </c>
      <c r="G46" s="114">
        <v>2102</v>
      </c>
      <c r="H46" s="114">
        <v>2107</v>
      </c>
      <c r="I46" s="140">
        <v>2061</v>
      </c>
      <c r="J46" s="115">
        <v>62</v>
      </c>
      <c r="K46" s="116">
        <v>3.0082484230955848</v>
      </c>
    </row>
    <row r="47" spans="1:11" ht="14.1" customHeight="1" x14ac:dyDescent="0.2">
      <c r="A47" s="306">
        <v>61</v>
      </c>
      <c r="B47" s="307" t="s">
        <v>269</v>
      </c>
      <c r="C47" s="308"/>
      <c r="D47" s="113">
        <v>4.0040289390460515</v>
      </c>
      <c r="E47" s="115">
        <v>3697</v>
      </c>
      <c r="F47" s="114">
        <v>3672</v>
      </c>
      <c r="G47" s="114">
        <v>3678</v>
      </c>
      <c r="H47" s="114">
        <v>3639</v>
      </c>
      <c r="I47" s="140">
        <v>3638</v>
      </c>
      <c r="J47" s="115">
        <v>59</v>
      </c>
      <c r="K47" s="116">
        <v>1.6217702034084662</v>
      </c>
    </row>
    <row r="48" spans="1:11" ht="14.1" customHeight="1" x14ac:dyDescent="0.2">
      <c r="A48" s="306">
        <v>62</v>
      </c>
      <c r="B48" s="307" t="s">
        <v>270</v>
      </c>
      <c r="C48" s="308"/>
      <c r="D48" s="113">
        <v>3.6314603820993807</v>
      </c>
      <c r="E48" s="115">
        <v>3353</v>
      </c>
      <c r="F48" s="114">
        <v>3370</v>
      </c>
      <c r="G48" s="114">
        <v>3336</v>
      </c>
      <c r="H48" s="114">
        <v>3346</v>
      </c>
      <c r="I48" s="140">
        <v>3423</v>
      </c>
      <c r="J48" s="115">
        <v>-70</v>
      </c>
      <c r="K48" s="116">
        <v>-2.0449897750511248</v>
      </c>
    </row>
    <row r="49" spans="1:11" ht="14.1" customHeight="1" x14ac:dyDescent="0.2">
      <c r="A49" s="306">
        <v>63</v>
      </c>
      <c r="B49" s="307" t="s">
        <v>271</v>
      </c>
      <c r="C49" s="308"/>
      <c r="D49" s="113">
        <v>1.9484035870554088</v>
      </c>
      <c r="E49" s="115">
        <v>1799</v>
      </c>
      <c r="F49" s="114">
        <v>1853</v>
      </c>
      <c r="G49" s="114">
        <v>1829</v>
      </c>
      <c r="H49" s="114">
        <v>1817</v>
      </c>
      <c r="I49" s="140">
        <v>1790</v>
      </c>
      <c r="J49" s="115">
        <v>9</v>
      </c>
      <c r="K49" s="116">
        <v>0.5027932960893855</v>
      </c>
    </row>
    <row r="50" spans="1:11" ht="14.1" customHeight="1" x14ac:dyDescent="0.2">
      <c r="A50" s="306" t="s">
        <v>272</v>
      </c>
      <c r="B50" s="307" t="s">
        <v>273</v>
      </c>
      <c r="C50" s="308"/>
      <c r="D50" s="113">
        <v>0.39856171208248492</v>
      </c>
      <c r="E50" s="115">
        <v>368</v>
      </c>
      <c r="F50" s="114">
        <v>369</v>
      </c>
      <c r="G50" s="114">
        <v>364</v>
      </c>
      <c r="H50" s="114">
        <v>360</v>
      </c>
      <c r="I50" s="140">
        <v>350</v>
      </c>
      <c r="J50" s="115">
        <v>18</v>
      </c>
      <c r="K50" s="116">
        <v>5.1428571428571432</v>
      </c>
    </row>
    <row r="51" spans="1:11" ht="14.1" customHeight="1" x14ac:dyDescent="0.2">
      <c r="A51" s="306" t="s">
        <v>274</v>
      </c>
      <c r="B51" s="307" t="s">
        <v>275</v>
      </c>
      <c r="C51" s="308"/>
      <c r="D51" s="113">
        <v>1.326733960057185</v>
      </c>
      <c r="E51" s="115">
        <v>1225</v>
      </c>
      <c r="F51" s="114">
        <v>1268</v>
      </c>
      <c r="G51" s="114">
        <v>1242</v>
      </c>
      <c r="H51" s="114">
        <v>1241</v>
      </c>
      <c r="I51" s="140">
        <v>1226</v>
      </c>
      <c r="J51" s="115">
        <v>-1</v>
      </c>
      <c r="K51" s="116">
        <v>-8.1566068515497553E-2</v>
      </c>
    </row>
    <row r="52" spans="1:11" ht="14.1" customHeight="1" x14ac:dyDescent="0.2">
      <c r="A52" s="306">
        <v>71</v>
      </c>
      <c r="B52" s="307" t="s">
        <v>276</v>
      </c>
      <c r="C52" s="308"/>
      <c r="D52" s="113">
        <v>20.055885283542001</v>
      </c>
      <c r="E52" s="115">
        <v>18518</v>
      </c>
      <c r="F52" s="114">
        <v>18495</v>
      </c>
      <c r="G52" s="114">
        <v>18519</v>
      </c>
      <c r="H52" s="114">
        <v>18700</v>
      </c>
      <c r="I52" s="140">
        <v>18555</v>
      </c>
      <c r="J52" s="115">
        <v>-37</v>
      </c>
      <c r="K52" s="116">
        <v>-0.19940716787927781</v>
      </c>
    </row>
    <row r="53" spans="1:11" ht="14.1" customHeight="1" x14ac:dyDescent="0.2">
      <c r="A53" s="306" t="s">
        <v>277</v>
      </c>
      <c r="B53" s="307" t="s">
        <v>278</v>
      </c>
      <c r="C53" s="308"/>
      <c r="D53" s="113">
        <v>8.7716068102066451</v>
      </c>
      <c r="E53" s="115">
        <v>8099</v>
      </c>
      <c r="F53" s="114">
        <v>8089</v>
      </c>
      <c r="G53" s="114">
        <v>8085</v>
      </c>
      <c r="H53" s="114">
        <v>8019</v>
      </c>
      <c r="I53" s="140">
        <v>8010</v>
      </c>
      <c r="J53" s="115">
        <v>89</v>
      </c>
      <c r="K53" s="116">
        <v>1.1111111111111112</v>
      </c>
    </row>
    <row r="54" spans="1:11" ht="14.1" customHeight="1" x14ac:dyDescent="0.2">
      <c r="A54" s="306" t="s">
        <v>279</v>
      </c>
      <c r="B54" s="307" t="s">
        <v>280</v>
      </c>
      <c r="C54" s="308"/>
      <c r="D54" s="113">
        <v>9.9044751548758825</v>
      </c>
      <c r="E54" s="115">
        <v>9145</v>
      </c>
      <c r="F54" s="114">
        <v>9132</v>
      </c>
      <c r="G54" s="114">
        <v>9156</v>
      </c>
      <c r="H54" s="114">
        <v>9385</v>
      </c>
      <c r="I54" s="140">
        <v>9238</v>
      </c>
      <c r="J54" s="115">
        <v>-93</v>
      </c>
      <c r="K54" s="116">
        <v>-1.0067114093959733</v>
      </c>
    </row>
    <row r="55" spans="1:11" ht="14.1" customHeight="1" x14ac:dyDescent="0.2">
      <c r="A55" s="306">
        <v>72</v>
      </c>
      <c r="B55" s="307" t="s">
        <v>281</v>
      </c>
      <c r="C55" s="308"/>
      <c r="D55" s="113">
        <v>4.7610795823766408</v>
      </c>
      <c r="E55" s="115">
        <v>4396</v>
      </c>
      <c r="F55" s="114">
        <v>4361</v>
      </c>
      <c r="G55" s="114">
        <v>4366</v>
      </c>
      <c r="H55" s="114">
        <v>4314</v>
      </c>
      <c r="I55" s="140">
        <v>4308</v>
      </c>
      <c r="J55" s="115">
        <v>88</v>
      </c>
      <c r="K55" s="116">
        <v>2.042711234911792</v>
      </c>
    </row>
    <row r="56" spans="1:11" ht="14.1" customHeight="1" x14ac:dyDescent="0.2">
      <c r="A56" s="306" t="s">
        <v>282</v>
      </c>
      <c r="B56" s="307" t="s">
        <v>283</v>
      </c>
      <c r="C56" s="308"/>
      <c r="D56" s="113">
        <v>2.2592384005545205</v>
      </c>
      <c r="E56" s="115">
        <v>2086</v>
      </c>
      <c r="F56" s="114">
        <v>2104</v>
      </c>
      <c r="G56" s="114">
        <v>2116</v>
      </c>
      <c r="H56" s="114">
        <v>2071</v>
      </c>
      <c r="I56" s="140">
        <v>2073</v>
      </c>
      <c r="J56" s="115">
        <v>13</v>
      </c>
      <c r="K56" s="116">
        <v>0.62711046792088765</v>
      </c>
    </row>
    <row r="57" spans="1:11" ht="14.1" customHeight="1" x14ac:dyDescent="0.2">
      <c r="A57" s="306" t="s">
        <v>284</v>
      </c>
      <c r="B57" s="307" t="s">
        <v>285</v>
      </c>
      <c r="C57" s="308"/>
      <c r="D57" s="113">
        <v>2.0664558332972316</v>
      </c>
      <c r="E57" s="115">
        <v>1908</v>
      </c>
      <c r="F57" s="114">
        <v>1865</v>
      </c>
      <c r="G57" s="114">
        <v>1862</v>
      </c>
      <c r="H57" s="114">
        <v>1863</v>
      </c>
      <c r="I57" s="140">
        <v>1850</v>
      </c>
      <c r="J57" s="115">
        <v>58</v>
      </c>
      <c r="K57" s="116">
        <v>3.1351351351351351</v>
      </c>
    </row>
    <row r="58" spans="1:11" ht="14.1" customHeight="1" x14ac:dyDescent="0.2">
      <c r="A58" s="306">
        <v>73</v>
      </c>
      <c r="B58" s="307" t="s">
        <v>286</v>
      </c>
      <c r="C58" s="308"/>
      <c r="D58" s="113">
        <v>2.2570723042932026</v>
      </c>
      <c r="E58" s="115">
        <v>2084</v>
      </c>
      <c r="F58" s="114">
        <v>2053</v>
      </c>
      <c r="G58" s="114">
        <v>2041</v>
      </c>
      <c r="H58" s="114">
        <v>2012</v>
      </c>
      <c r="I58" s="140">
        <v>2012</v>
      </c>
      <c r="J58" s="115">
        <v>72</v>
      </c>
      <c r="K58" s="116">
        <v>3.5785288270377733</v>
      </c>
    </row>
    <row r="59" spans="1:11" ht="14.1" customHeight="1" x14ac:dyDescent="0.2">
      <c r="A59" s="306" t="s">
        <v>287</v>
      </c>
      <c r="B59" s="307" t="s">
        <v>288</v>
      </c>
      <c r="C59" s="308"/>
      <c r="D59" s="113">
        <v>1.3992981848113331</v>
      </c>
      <c r="E59" s="115">
        <v>1292</v>
      </c>
      <c r="F59" s="114">
        <v>1257</v>
      </c>
      <c r="G59" s="114">
        <v>1253</v>
      </c>
      <c r="H59" s="114">
        <v>1231</v>
      </c>
      <c r="I59" s="140">
        <v>1227</v>
      </c>
      <c r="J59" s="115">
        <v>65</v>
      </c>
      <c r="K59" s="116">
        <v>5.297473512632437</v>
      </c>
    </row>
    <row r="60" spans="1:11" ht="14.1" customHeight="1" x14ac:dyDescent="0.2">
      <c r="A60" s="306">
        <v>81</v>
      </c>
      <c r="B60" s="307" t="s">
        <v>289</v>
      </c>
      <c r="C60" s="308"/>
      <c r="D60" s="113">
        <v>9.9055582030065423</v>
      </c>
      <c r="E60" s="115">
        <v>9146</v>
      </c>
      <c r="F60" s="114">
        <v>9199</v>
      </c>
      <c r="G60" s="114">
        <v>9042</v>
      </c>
      <c r="H60" s="114">
        <v>9151</v>
      </c>
      <c r="I60" s="140">
        <v>9160</v>
      </c>
      <c r="J60" s="115">
        <v>-14</v>
      </c>
      <c r="K60" s="116">
        <v>-0.15283842794759825</v>
      </c>
    </row>
    <row r="61" spans="1:11" ht="14.1" customHeight="1" x14ac:dyDescent="0.2">
      <c r="A61" s="306" t="s">
        <v>290</v>
      </c>
      <c r="B61" s="307" t="s">
        <v>291</v>
      </c>
      <c r="C61" s="308"/>
      <c r="D61" s="113">
        <v>2.1411861543126975</v>
      </c>
      <c r="E61" s="115">
        <v>1977</v>
      </c>
      <c r="F61" s="114">
        <v>1969</v>
      </c>
      <c r="G61" s="114">
        <v>1973</v>
      </c>
      <c r="H61" s="114">
        <v>1941</v>
      </c>
      <c r="I61" s="140">
        <v>1939</v>
      </c>
      <c r="J61" s="115">
        <v>38</v>
      </c>
      <c r="K61" s="116">
        <v>1.959773078906653</v>
      </c>
    </row>
    <row r="62" spans="1:11" ht="14.1" customHeight="1" x14ac:dyDescent="0.2">
      <c r="A62" s="306" t="s">
        <v>292</v>
      </c>
      <c r="B62" s="307" t="s">
        <v>293</v>
      </c>
      <c r="C62" s="308"/>
      <c r="D62" s="113">
        <v>5.16505653511242</v>
      </c>
      <c r="E62" s="115">
        <v>4769</v>
      </c>
      <c r="F62" s="114">
        <v>4810</v>
      </c>
      <c r="G62" s="114">
        <v>4677</v>
      </c>
      <c r="H62" s="114">
        <v>4678</v>
      </c>
      <c r="I62" s="140">
        <v>4698</v>
      </c>
      <c r="J62" s="115">
        <v>71</v>
      </c>
      <c r="K62" s="116">
        <v>1.5112813963388676</v>
      </c>
    </row>
    <row r="63" spans="1:11" ht="14.1" customHeight="1" x14ac:dyDescent="0.2">
      <c r="A63" s="306"/>
      <c r="B63" s="307" t="s">
        <v>294</v>
      </c>
      <c r="C63" s="308"/>
      <c r="D63" s="113">
        <v>4.607286747823073</v>
      </c>
      <c r="E63" s="115">
        <v>4254</v>
      </c>
      <c r="F63" s="114">
        <v>4288</v>
      </c>
      <c r="G63" s="114">
        <v>4192</v>
      </c>
      <c r="H63" s="114">
        <v>4195</v>
      </c>
      <c r="I63" s="140">
        <v>4219</v>
      </c>
      <c r="J63" s="115">
        <v>35</v>
      </c>
      <c r="K63" s="116">
        <v>0.82958046930552265</v>
      </c>
    </row>
    <row r="64" spans="1:11" ht="14.1" customHeight="1" x14ac:dyDescent="0.2">
      <c r="A64" s="306" t="s">
        <v>295</v>
      </c>
      <c r="B64" s="307" t="s">
        <v>296</v>
      </c>
      <c r="C64" s="308"/>
      <c r="D64" s="113">
        <v>0.54802235411341682</v>
      </c>
      <c r="E64" s="115">
        <v>506</v>
      </c>
      <c r="F64" s="114">
        <v>515</v>
      </c>
      <c r="G64" s="114">
        <v>507</v>
      </c>
      <c r="H64" s="114">
        <v>499</v>
      </c>
      <c r="I64" s="140">
        <v>491</v>
      </c>
      <c r="J64" s="115">
        <v>15</v>
      </c>
      <c r="K64" s="116">
        <v>3.0549898167006111</v>
      </c>
    </row>
    <row r="65" spans="1:11" ht="14.1" customHeight="1" x14ac:dyDescent="0.2">
      <c r="A65" s="306" t="s">
        <v>297</v>
      </c>
      <c r="B65" s="307" t="s">
        <v>298</v>
      </c>
      <c r="C65" s="308"/>
      <c r="D65" s="113">
        <v>0.71047957371225579</v>
      </c>
      <c r="E65" s="115">
        <v>656</v>
      </c>
      <c r="F65" s="114">
        <v>672</v>
      </c>
      <c r="G65" s="114">
        <v>664</v>
      </c>
      <c r="H65" s="114">
        <v>721</v>
      </c>
      <c r="I65" s="140">
        <v>712</v>
      </c>
      <c r="J65" s="115">
        <v>-56</v>
      </c>
      <c r="K65" s="116">
        <v>-7.8651685393258424</v>
      </c>
    </row>
    <row r="66" spans="1:11" ht="14.1" customHeight="1" x14ac:dyDescent="0.2">
      <c r="A66" s="306">
        <v>82</v>
      </c>
      <c r="B66" s="307" t="s">
        <v>299</v>
      </c>
      <c r="C66" s="308"/>
      <c r="D66" s="113">
        <v>1.7274617684009876</v>
      </c>
      <c r="E66" s="115">
        <v>1595</v>
      </c>
      <c r="F66" s="114">
        <v>1615</v>
      </c>
      <c r="G66" s="114">
        <v>1593</v>
      </c>
      <c r="H66" s="114">
        <v>1533</v>
      </c>
      <c r="I66" s="140">
        <v>1547</v>
      </c>
      <c r="J66" s="115">
        <v>48</v>
      </c>
      <c r="K66" s="116">
        <v>3.1027795733678087</v>
      </c>
    </row>
    <row r="67" spans="1:11" ht="14.1" customHeight="1" x14ac:dyDescent="0.2">
      <c r="A67" s="306" t="s">
        <v>300</v>
      </c>
      <c r="B67" s="307" t="s">
        <v>301</v>
      </c>
      <c r="C67" s="308"/>
      <c r="D67" s="113">
        <v>0.86535545639648226</v>
      </c>
      <c r="E67" s="115">
        <v>799</v>
      </c>
      <c r="F67" s="114">
        <v>809</v>
      </c>
      <c r="G67" s="114">
        <v>787</v>
      </c>
      <c r="H67" s="114">
        <v>769</v>
      </c>
      <c r="I67" s="140">
        <v>771</v>
      </c>
      <c r="J67" s="115">
        <v>28</v>
      </c>
      <c r="K67" s="116">
        <v>3.6316472114137484</v>
      </c>
    </row>
    <row r="68" spans="1:11" ht="14.1" customHeight="1" x14ac:dyDescent="0.2">
      <c r="A68" s="306" t="s">
        <v>302</v>
      </c>
      <c r="B68" s="307" t="s">
        <v>303</v>
      </c>
      <c r="C68" s="308"/>
      <c r="D68" s="113">
        <v>0.36282112377074038</v>
      </c>
      <c r="E68" s="115">
        <v>335</v>
      </c>
      <c r="F68" s="114">
        <v>336</v>
      </c>
      <c r="G68" s="114">
        <v>329</v>
      </c>
      <c r="H68" s="114">
        <v>312</v>
      </c>
      <c r="I68" s="140">
        <v>318</v>
      </c>
      <c r="J68" s="115">
        <v>17</v>
      </c>
      <c r="K68" s="116">
        <v>5.3459119496855347</v>
      </c>
    </row>
    <row r="69" spans="1:11" ht="14.1" customHeight="1" x14ac:dyDescent="0.2">
      <c r="A69" s="306">
        <v>83</v>
      </c>
      <c r="B69" s="307" t="s">
        <v>304</v>
      </c>
      <c r="C69" s="308"/>
      <c r="D69" s="113">
        <v>3.1863276003985619</v>
      </c>
      <c r="E69" s="115">
        <v>2942</v>
      </c>
      <c r="F69" s="114">
        <v>2932</v>
      </c>
      <c r="G69" s="114">
        <v>2913</v>
      </c>
      <c r="H69" s="114">
        <v>2820</v>
      </c>
      <c r="I69" s="140">
        <v>2824</v>
      </c>
      <c r="J69" s="115">
        <v>118</v>
      </c>
      <c r="K69" s="116">
        <v>4.1784702549575075</v>
      </c>
    </row>
    <row r="70" spans="1:11" ht="14.1" customHeight="1" x14ac:dyDescent="0.2">
      <c r="A70" s="306" t="s">
        <v>305</v>
      </c>
      <c r="B70" s="307" t="s">
        <v>306</v>
      </c>
      <c r="C70" s="308"/>
      <c r="D70" s="113">
        <v>2.7541913962656501</v>
      </c>
      <c r="E70" s="115">
        <v>2543</v>
      </c>
      <c r="F70" s="114">
        <v>2533</v>
      </c>
      <c r="G70" s="114">
        <v>2507</v>
      </c>
      <c r="H70" s="114">
        <v>2414</v>
      </c>
      <c r="I70" s="140">
        <v>2420</v>
      </c>
      <c r="J70" s="115">
        <v>123</v>
      </c>
      <c r="K70" s="116">
        <v>5.0826446280991737</v>
      </c>
    </row>
    <row r="71" spans="1:11" ht="14.1" customHeight="1" x14ac:dyDescent="0.2">
      <c r="A71" s="306"/>
      <c r="B71" s="307" t="s">
        <v>307</v>
      </c>
      <c r="C71" s="308"/>
      <c r="D71" s="113">
        <v>1.3949659922886972</v>
      </c>
      <c r="E71" s="115">
        <v>1288</v>
      </c>
      <c r="F71" s="114">
        <v>1291</v>
      </c>
      <c r="G71" s="114">
        <v>1292</v>
      </c>
      <c r="H71" s="114">
        <v>1239</v>
      </c>
      <c r="I71" s="140">
        <v>1250</v>
      </c>
      <c r="J71" s="115">
        <v>38</v>
      </c>
      <c r="K71" s="116">
        <v>3.04</v>
      </c>
    </row>
    <row r="72" spans="1:11" ht="14.1" customHeight="1" x14ac:dyDescent="0.2">
      <c r="A72" s="306">
        <v>84</v>
      </c>
      <c r="B72" s="307" t="s">
        <v>308</v>
      </c>
      <c r="C72" s="308"/>
      <c r="D72" s="113">
        <v>6.5860156825369316</v>
      </c>
      <c r="E72" s="115">
        <v>6081</v>
      </c>
      <c r="F72" s="114">
        <v>6137</v>
      </c>
      <c r="G72" s="114">
        <v>6059</v>
      </c>
      <c r="H72" s="114">
        <v>5986</v>
      </c>
      <c r="I72" s="140">
        <v>5944</v>
      </c>
      <c r="J72" s="115">
        <v>137</v>
      </c>
      <c r="K72" s="116">
        <v>2.3048452220726783</v>
      </c>
    </row>
    <row r="73" spans="1:11" ht="14.1" customHeight="1" x14ac:dyDescent="0.2">
      <c r="A73" s="306" t="s">
        <v>309</v>
      </c>
      <c r="B73" s="307" t="s">
        <v>310</v>
      </c>
      <c r="C73" s="308"/>
      <c r="D73" s="113">
        <v>0.4137243859117099</v>
      </c>
      <c r="E73" s="115">
        <v>382</v>
      </c>
      <c r="F73" s="114">
        <v>369</v>
      </c>
      <c r="G73" s="114">
        <v>363</v>
      </c>
      <c r="H73" s="114">
        <v>371</v>
      </c>
      <c r="I73" s="140">
        <v>377</v>
      </c>
      <c r="J73" s="115">
        <v>5</v>
      </c>
      <c r="K73" s="116">
        <v>1.3262599469496021</v>
      </c>
    </row>
    <row r="74" spans="1:11" ht="14.1" customHeight="1" x14ac:dyDescent="0.2">
      <c r="A74" s="306" t="s">
        <v>311</v>
      </c>
      <c r="B74" s="307" t="s">
        <v>312</v>
      </c>
      <c r="C74" s="308"/>
      <c r="D74" s="113">
        <v>0.15704197894554434</v>
      </c>
      <c r="E74" s="115">
        <v>145</v>
      </c>
      <c r="F74" s="114">
        <v>144</v>
      </c>
      <c r="G74" s="114">
        <v>145</v>
      </c>
      <c r="H74" s="114">
        <v>156</v>
      </c>
      <c r="I74" s="140">
        <v>150</v>
      </c>
      <c r="J74" s="115">
        <v>-5</v>
      </c>
      <c r="K74" s="116">
        <v>-3.3333333333333335</v>
      </c>
    </row>
    <row r="75" spans="1:11" ht="14.1" customHeight="1" x14ac:dyDescent="0.2">
      <c r="A75" s="306" t="s">
        <v>313</v>
      </c>
      <c r="B75" s="307" t="s">
        <v>314</v>
      </c>
      <c r="C75" s="308"/>
      <c r="D75" s="113">
        <v>5.1737209201576917</v>
      </c>
      <c r="E75" s="115">
        <v>4777</v>
      </c>
      <c r="F75" s="114">
        <v>4757</v>
      </c>
      <c r="G75" s="114">
        <v>4687</v>
      </c>
      <c r="H75" s="114">
        <v>4694</v>
      </c>
      <c r="I75" s="140">
        <v>4636</v>
      </c>
      <c r="J75" s="115">
        <v>141</v>
      </c>
      <c r="K75" s="116">
        <v>3.0414150129421915</v>
      </c>
    </row>
    <row r="76" spans="1:11" ht="14.1" customHeight="1" x14ac:dyDescent="0.2">
      <c r="A76" s="306">
        <v>91</v>
      </c>
      <c r="B76" s="307" t="s">
        <v>315</v>
      </c>
      <c r="C76" s="308"/>
      <c r="D76" s="113">
        <v>0.32166529480570116</v>
      </c>
      <c r="E76" s="115">
        <v>297</v>
      </c>
      <c r="F76" s="114">
        <v>291</v>
      </c>
      <c r="G76" s="114">
        <v>286</v>
      </c>
      <c r="H76" s="114">
        <v>289</v>
      </c>
      <c r="I76" s="140">
        <v>285</v>
      </c>
      <c r="J76" s="115">
        <v>12</v>
      </c>
      <c r="K76" s="116">
        <v>4.2105263157894735</v>
      </c>
    </row>
    <row r="77" spans="1:11" ht="14.1" customHeight="1" x14ac:dyDescent="0.2">
      <c r="A77" s="306">
        <v>92</v>
      </c>
      <c r="B77" s="307" t="s">
        <v>316</v>
      </c>
      <c r="C77" s="308"/>
      <c r="D77" s="113">
        <v>2.4054498981934755</v>
      </c>
      <c r="E77" s="115">
        <v>2221</v>
      </c>
      <c r="F77" s="114">
        <v>2267</v>
      </c>
      <c r="G77" s="114">
        <v>2256</v>
      </c>
      <c r="H77" s="114">
        <v>2236</v>
      </c>
      <c r="I77" s="140">
        <v>2226</v>
      </c>
      <c r="J77" s="115">
        <v>-5</v>
      </c>
      <c r="K77" s="116">
        <v>-0.22461814914645103</v>
      </c>
    </row>
    <row r="78" spans="1:11" ht="14.1" customHeight="1" x14ac:dyDescent="0.2">
      <c r="A78" s="306">
        <v>93</v>
      </c>
      <c r="B78" s="307" t="s">
        <v>317</v>
      </c>
      <c r="C78" s="308"/>
      <c r="D78" s="113">
        <v>0.16895550838279252</v>
      </c>
      <c r="E78" s="115">
        <v>156</v>
      </c>
      <c r="F78" s="114">
        <v>158</v>
      </c>
      <c r="G78" s="114">
        <v>160</v>
      </c>
      <c r="H78" s="114">
        <v>161</v>
      </c>
      <c r="I78" s="140">
        <v>162</v>
      </c>
      <c r="J78" s="115">
        <v>-6</v>
      </c>
      <c r="K78" s="116">
        <v>-3.7037037037037037</v>
      </c>
    </row>
    <row r="79" spans="1:11" ht="14.1" customHeight="1" x14ac:dyDescent="0.2">
      <c r="A79" s="306">
        <v>94</v>
      </c>
      <c r="B79" s="307" t="s">
        <v>318</v>
      </c>
      <c r="C79" s="308"/>
      <c r="D79" s="113">
        <v>0.13646406446302473</v>
      </c>
      <c r="E79" s="115">
        <v>126</v>
      </c>
      <c r="F79" s="114">
        <v>141</v>
      </c>
      <c r="G79" s="114">
        <v>149</v>
      </c>
      <c r="H79" s="114">
        <v>149</v>
      </c>
      <c r="I79" s="140">
        <v>134</v>
      </c>
      <c r="J79" s="115">
        <v>-8</v>
      </c>
      <c r="K79" s="116">
        <v>-5.9701492537313436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0.4408005891781831</v>
      </c>
      <c r="E81" s="143">
        <v>407</v>
      </c>
      <c r="F81" s="144">
        <v>420</v>
      </c>
      <c r="G81" s="144">
        <v>428</v>
      </c>
      <c r="H81" s="144">
        <v>420</v>
      </c>
      <c r="I81" s="145">
        <v>428</v>
      </c>
      <c r="J81" s="143">
        <v>-21</v>
      </c>
      <c r="K81" s="146">
        <v>-4.9065420560747661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12038</v>
      </c>
      <c r="E12" s="114">
        <v>13203</v>
      </c>
      <c r="F12" s="114">
        <v>12593</v>
      </c>
      <c r="G12" s="114">
        <v>13255</v>
      </c>
      <c r="H12" s="140">
        <v>12396</v>
      </c>
      <c r="I12" s="115">
        <v>-358</v>
      </c>
      <c r="J12" s="116">
        <v>-2.8880283962568569</v>
      </c>
      <c r="K12"/>
      <c r="L12"/>
      <c r="M12"/>
      <c r="N12"/>
      <c r="O12"/>
      <c r="P12"/>
    </row>
    <row r="13" spans="1:16" s="110" customFormat="1" ht="14.45" customHeight="1" x14ac:dyDescent="0.2">
      <c r="A13" s="120" t="s">
        <v>105</v>
      </c>
      <c r="B13" s="119" t="s">
        <v>106</v>
      </c>
      <c r="C13" s="113">
        <v>41.510217644126932</v>
      </c>
      <c r="D13" s="115">
        <v>4997</v>
      </c>
      <c r="E13" s="114">
        <v>5634</v>
      </c>
      <c r="F13" s="114">
        <v>5321</v>
      </c>
      <c r="G13" s="114">
        <v>5691</v>
      </c>
      <c r="H13" s="140">
        <v>5117</v>
      </c>
      <c r="I13" s="115">
        <v>-120</v>
      </c>
      <c r="J13" s="116">
        <v>-2.3451240961500881</v>
      </c>
      <c r="K13"/>
      <c r="L13"/>
      <c r="M13"/>
      <c r="N13"/>
      <c r="O13"/>
      <c r="P13"/>
    </row>
    <row r="14" spans="1:16" s="110" customFormat="1" ht="14.45" customHeight="1" x14ac:dyDescent="0.2">
      <c r="A14" s="120"/>
      <c r="B14" s="119" t="s">
        <v>107</v>
      </c>
      <c r="C14" s="113">
        <v>58.489782355873068</v>
      </c>
      <c r="D14" s="115">
        <v>7041</v>
      </c>
      <c r="E14" s="114">
        <v>7569</v>
      </c>
      <c r="F14" s="114">
        <v>7272</v>
      </c>
      <c r="G14" s="114">
        <v>7564</v>
      </c>
      <c r="H14" s="140">
        <v>7279</v>
      </c>
      <c r="I14" s="115">
        <v>-238</v>
      </c>
      <c r="J14" s="116">
        <v>-3.2696799010853139</v>
      </c>
      <c r="K14"/>
      <c r="L14"/>
      <c r="M14"/>
      <c r="N14"/>
      <c r="O14"/>
      <c r="P14"/>
    </row>
    <row r="15" spans="1:16" s="110" customFormat="1" ht="14.45" customHeight="1" x14ac:dyDescent="0.2">
      <c r="A15" s="118" t="s">
        <v>105</v>
      </c>
      <c r="B15" s="121" t="s">
        <v>108</v>
      </c>
      <c r="C15" s="113">
        <v>26.997840172786177</v>
      </c>
      <c r="D15" s="115">
        <v>3250</v>
      </c>
      <c r="E15" s="114">
        <v>3911</v>
      </c>
      <c r="F15" s="114">
        <v>3415</v>
      </c>
      <c r="G15" s="114">
        <v>3865</v>
      </c>
      <c r="H15" s="140">
        <v>3397</v>
      </c>
      <c r="I15" s="115">
        <v>-147</v>
      </c>
      <c r="J15" s="116">
        <v>-4.3273476596997353</v>
      </c>
      <c r="K15"/>
      <c r="L15"/>
      <c r="M15"/>
      <c r="N15"/>
      <c r="O15"/>
      <c r="P15"/>
    </row>
    <row r="16" spans="1:16" s="110" customFormat="1" ht="14.45" customHeight="1" x14ac:dyDescent="0.2">
      <c r="A16" s="118"/>
      <c r="B16" s="121" t="s">
        <v>109</v>
      </c>
      <c r="C16" s="113">
        <v>48.504735005814922</v>
      </c>
      <c r="D16" s="115">
        <v>5839</v>
      </c>
      <c r="E16" s="114">
        <v>6294</v>
      </c>
      <c r="F16" s="114">
        <v>6215</v>
      </c>
      <c r="G16" s="114">
        <v>6406</v>
      </c>
      <c r="H16" s="140">
        <v>6115</v>
      </c>
      <c r="I16" s="115">
        <v>-276</v>
      </c>
      <c r="J16" s="116">
        <v>-4.5134914145543741</v>
      </c>
      <c r="K16"/>
      <c r="L16"/>
      <c r="M16"/>
      <c r="N16"/>
      <c r="O16"/>
      <c r="P16"/>
    </row>
    <row r="17" spans="1:16" s="110" customFormat="1" ht="14.45" customHeight="1" x14ac:dyDescent="0.2">
      <c r="A17" s="118"/>
      <c r="B17" s="121" t="s">
        <v>110</v>
      </c>
      <c r="C17" s="113">
        <v>13.648446585811596</v>
      </c>
      <c r="D17" s="115">
        <v>1643</v>
      </c>
      <c r="E17" s="114">
        <v>1678</v>
      </c>
      <c r="F17" s="114">
        <v>1655</v>
      </c>
      <c r="G17" s="114">
        <v>1659</v>
      </c>
      <c r="H17" s="140">
        <v>1614</v>
      </c>
      <c r="I17" s="115">
        <v>29</v>
      </c>
      <c r="J17" s="116">
        <v>1.7967781908302354</v>
      </c>
      <c r="K17"/>
      <c r="L17"/>
      <c r="M17"/>
      <c r="N17"/>
      <c r="O17"/>
      <c r="P17"/>
    </row>
    <row r="18" spans="1:16" s="110" customFormat="1" ht="14.45" customHeight="1" x14ac:dyDescent="0.2">
      <c r="A18" s="120"/>
      <c r="B18" s="121" t="s">
        <v>111</v>
      </c>
      <c r="C18" s="113">
        <v>10.848978235587307</v>
      </c>
      <c r="D18" s="115">
        <v>1306</v>
      </c>
      <c r="E18" s="114">
        <v>1320</v>
      </c>
      <c r="F18" s="114">
        <v>1308</v>
      </c>
      <c r="G18" s="114">
        <v>1325</v>
      </c>
      <c r="H18" s="140">
        <v>1270</v>
      </c>
      <c r="I18" s="115">
        <v>36</v>
      </c>
      <c r="J18" s="116">
        <v>2.8346456692913384</v>
      </c>
      <c r="K18"/>
      <c r="L18"/>
      <c r="M18"/>
      <c r="N18"/>
      <c r="O18"/>
      <c r="P18"/>
    </row>
    <row r="19" spans="1:16" s="110" customFormat="1" ht="14.45" customHeight="1" x14ac:dyDescent="0.2">
      <c r="A19" s="120"/>
      <c r="B19" s="121" t="s">
        <v>112</v>
      </c>
      <c r="C19" s="113">
        <v>0.96361521847482967</v>
      </c>
      <c r="D19" s="115">
        <v>116</v>
      </c>
      <c r="E19" s="114">
        <v>114</v>
      </c>
      <c r="F19" s="114">
        <v>118</v>
      </c>
      <c r="G19" s="114">
        <v>108</v>
      </c>
      <c r="H19" s="140">
        <v>85</v>
      </c>
      <c r="I19" s="115">
        <v>31</v>
      </c>
      <c r="J19" s="116">
        <v>36.470588235294116</v>
      </c>
      <c r="K19"/>
      <c r="L19"/>
      <c r="M19"/>
      <c r="N19"/>
      <c r="O19"/>
      <c r="P19"/>
    </row>
    <row r="20" spans="1:16" s="110" customFormat="1" ht="14.45" customHeight="1" x14ac:dyDescent="0.2">
      <c r="A20" s="120" t="s">
        <v>113</v>
      </c>
      <c r="B20" s="119" t="s">
        <v>116</v>
      </c>
      <c r="C20" s="113">
        <v>82.256188735670378</v>
      </c>
      <c r="D20" s="115">
        <v>9902</v>
      </c>
      <c r="E20" s="114">
        <v>10908</v>
      </c>
      <c r="F20" s="114">
        <v>10366</v>
      </c>
      <c r="G20" s="114">
        <v>10951</v>
      </c>
      <c r="H20" s="140">
        <v>10267</v>
      </c>
      <c r="I20" s="115">
        <v>-365</v>
      </c>
      <c r="J20" s="116">
        <v>-3.5550793805395928</v>
      </c>
      <c r="K20"/>
      <c r="L20"/>
      <c r="M20"/>
      <c r="N20"/>
      <c r="O20"/>
      <c r="P20"/>
    </row>
    <row r="21" spans="1:16" s="110" customFormat="1" ht="14.45" customHeight="1" x14ac:dyDescent="0.2">
      <c r="A21" s="123"/>
      <c r="B21" s="124" t="s">
        <v>117</v>
      </c>
      <c r="C21" s="125">
        <v>17.369995015783353</v>
      </c>
      <c r="D21" s="143">
        <v>2091</v>
      </c>
      <c r="E21" s="144">
        <v>2245</v>
      </c>
      <c r="F21" s="144">
        <v>2183</v>
      </c>
      <c r="G21" s="144">
        <v>2254</v>
      </c>
      <c r="H21" s="145">
        <v>2084</v>
      </c>
      <c r="I21" s="143">
        <v>7</v>
      </c>
      <c r="J21" s="146">
        <v>0.33589251439539347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9736</v>
      </c>
      <c r="E56" s="114">
        <v>10371</v>
      </c>
      <c r="F56" s="114">
        <v>10078</v>
      </c>
      <c r="G56" s="114">
        <v>10436</v>
      </c>
      <c r="H56" s="140">
        <v>10103</v>
      </c>
      <c r="I56" s="115">
        <v>-367</v>
      </c>
      <c r="J56" s="116">
        <v>-3.6325843808769673</v>
      </c>
      <c r="K56"/>
      <c r="L56"/>
      <c r="M56"/>
      <c r="N56"/>
      <c r="O56"/>
      <c r="P56"/>
    </row>
    <row r="57" spans="1:16" s="110" customFormat="1" ht="14.45" customHeight="1" x14ac:dyDescent="0.2">
      <c r="A57" s="120" t="s">
        <v>105</v>
      </c>
      <c r="B57" s="119" t="s">
        <v>106</v>
      </c>
      <c r="C57" s="113">
        <v>42.55341002465078</v>
      </c>
      <c r="D57" s="115">
        <v>4143</v>
      </c>
      <c r="E57" s="114">
        <v>4468</v>
      </c>
      <c r="F57" s="114">
        <v>4324</v>
      </c>
      <c r="G57" s="114">
        <v>4501</v>
      </c>
      <c r="H57" s="140">
        <v>4308</v>
      </c>
      <c r="I57" s="115">
        <v>-165</v>
      </c>
      <c r="J57" s="116">
        <v>-3.8300835654596099</v>
      </c>
    </row>
    <row r="58" spans="1:16" s="110" customFormat="1" ht="14.45" customHeight="1" x14ac:dyDescent="0.2">
      <c r="A58" s="120"/>
      <c r="B58" s="119" t="s">
        <v>107</v>
      </c>
      <c r="C58" s="113">
        <v>57.44658997534922</v>
      </c>
      <c r="D58" s="115">
        <v>5593</v>
      </c>
      <c r="E58" s="114">
        <v>5903</v>
      </c>
      <c r="F58" s="114">
        <v>5754</v>
      </c>
      <c r="G58" s="114">
        <v>5935</v>
      </c>
      <c r="H58" s="140">
        <v>5795</v>
      </c>
      <c r="I58" s="115">
        <v>-202</v>
      </c>
      <c r="J58" s="116">
        <v>-3.4857635893011216</v>
      </c>
    </row>
    <row r="59" spans="1:16" s="110" customFormat="1" ht="14.45" customHeight="1" x14ac:dyDescent="0.2">
      <c r="A59" s="118" t="s">
        <v>105</v>
      </c>
      <c r="B59" s="121" t="s">
        <v>108</v>
      </c>
      <c r="C59" s="113">
        <v>26.746096959737059</v>
      </c>
      <c r="D59" s="115">
        <v>2604</v>
      </c>
      <c r="E59" s="114">
        <v>2935</v>
      </c>
      <c r="F59" s="114">
        <v>2683</v>
      </c>
      <c r="G59" s="114">
        <v>2982</v>
      </c>
      <c r="H59" s="140">
        <v>2723</v>
      </c>
      <c r="I59" s="115">
        <v>-119</v>
      </c>
      <c r="J59" s="116">
        <v>-4.3701799485861184</v>
      </c>
    </row>
    <row r="60" spans="1:16" s="110" customFormat="1" ht="14.45" customHeight="1" x14ac:dyDescent="0.2">
      <c r="A60" s="118"/>
      <c r="B60" s="121" t="s">
        <v>109</v>
      </c>
      <c r="C60" s="113">
        <v>49.003697617091206</v>
      </c>
      <c r="D60" s="115">
        <v>4771</v>
      </c>
      <c r="E60" s="114">
        <v>5037</v>
      </c>
      <c r="F60" s="114">
        <v>5030</v>
      </c>
      <c r="G60" s="114">
        <v>5086</v>
      </c>
      <c r="H60" s="140">
        <v>5047</v>
      </c>
      <c r="I60" s="115">
        <v>-276</v>
      </c>
      <c r="J60" s="116">
        <v>-5.4685952050723206</v>
      </c>
    </row>
    <row r="61" spans="1:16" s="110" customFormat="1" ht="14.45" customHeight="1" x14ac:dyDescent="0.2">
      <c r="A61" s="118"/>
      <c r="B61" s="121" t="s">
        <v>110</v>
      </c>
      <c r="C61" s="113">
        <v>13.516844700082169</v>
      </c>
      <c r="D61" s="115">
        <v>1316</v>
      </c>
      <c r="E61" s="114">
        <v>1338</v>
      </c>
      <c r="F61" s="114">
        <v>1323</v>
      </c>
      <c r="G61" s="114">
        <v>1315</v>
      </c>
      <c r="H61" s="140">
        <v>1296</v>
      </c>
      <c r="I61" s="115">
        <v>20</v>
      </c>
      <c r="J61" s="116">
        <v>1.5432098765432098</v>
      </c>
    </row>
    <row r="62" spans="1:16" s="110" customFormat="1" ht="14.45" customHeight="1" x14ac:dyDescent="0.2">
      <c r="A62" s="120"/>
      <c r="B62" s="121" t="s">
        <v>111</v>
      </c>
      <c r="C62" s="113">
        <v>10.733360723089564</v>
      </c>
      <c r="D62" s="115">
        <v>1045</v>
      </c>
      <c r="E62" s="114">
        <v>1061</v>
      </c>
      <c r="F62" s="114">
        <v>1042</v>
      </c>
      <c r="G62" s="114">
        <v>1053</v>
      </c>
      <c r="H62" s="140">
        <v>1037</v>
      </c>
      <c r="I62" s="115">
        <v>8</v>
      </c>
      <c r="J62" s="116">
        <v>0.77145612343297976</v>
      </c>
    </row>
    <row r="63" spans="1:16" s="110" customFormat="1" ht="14.45" customHeight="1" x14ac:dyDescent="0.2">
      <c r="A63" s="120"/>
      <c r="B63" s="121" t="s">
        <v>112</v>
      </c>
      <c r="C63" s="113">
        <v>0.95521774856203778</v>
      </c>
      <c r="D63" s="115">
        <v>93</v>
      </c>
      <c r="E63" s="114">
        <v>81</v>
      </c>
      <c r="F63" s="114">
        <v>75</v>
      </c>
      <c r="G63" s="114">
        <v>66</v>
      </c>
      <c r="H63" s="140">
        <v>60</v>
      </c>
      <c r="I63" s="115">
        <v>33</v>
      </c>
      <c r="J63" s="116">
        <v>55</v>
      </c>
    </row>
    <row r="64" spans="1:16" s="110" customFormat="1" ht="14.45" customHeight="1" x14ac:dyDescent="0.2">
      <c r="A64" s="120" t="s">
        <v>113</v>
      </c>
      <c r="B64" s="119" t="s">
        <v>116</v>
      </c>
      <c r="C64" s="113">
        <v>78.594905505341004</v>
      </c>
      <c r="D64" s="115">
        <v>7652</v>
      </c>
      <c r="E64" s="114">
        <v>8179</v>
      </c>
      <c r="F64" s="114">
        <v>7946</v>
      </c>
      <c r="G64" s="114">
        <v>8294</v>
      </c>
      <c r="H64" s="140">
        <v>8032</v>
      </c>
      <c r="I64" s="115">
        <v>-380</v>
      </c>
      <c r="J64" s="116">
        <v>-4.7310756972111552</v>
      </c>
    </row>
    <row r="65" spans="1:10" s="110" customFormat="1" ht="14.45" customHeight="1" x14ac:dyDescent="0.2">
      <c r="A65" s="123"/>
      <c r="B65" s="124" t="s">
        <v>117</v>
      </c>
      <c r="C65" s="125">
        <v>21.066146261298275</v>
      </c>
      <c r="D65" s="143">
        <v>2051</v>
      </c>
      <c r="E65" s="144">
        <v>2158</v>
      </c>
      <c r="F65" s="144">
        <v>2095</v>
      </c>
      <c r="G65" s="144">
        <v>2103</v>
      </c>
      <c r="H65" s="145">
        <v>2035</v>
      </c>
      <c r="I65" s="143">
        <v>16</v>
      </c>
      <c r="J65" s="146">
        <v>0.78624078624078619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12038</v>
      </c>
      <c r="G11" s="114">
        <v>13203</v>
      </c>
      <c r="H11" s="114">
        <v>12593</v>
      </c>
      <c r="I11" s="114">
        <v>13255</v>
      </c>
      <c r="J11" s="140">
        <v>12396</v>
      </c>
      <c r="K11" s="114">
        <v>-358</v>
      </c>
      <c r="L11" s="116">
        <v>-2.8880283962568569</v>
      </c>
    </row>
    <row r="12" spans="1:17" s="110" customFormat="1" ht="24" customHeight="1" x14ac:dyDescent="0.2">
      <c r="A12" s="604" t="s">
        <v>185</v>
      </c>
      <c r="B12" s="605"/>
      <c r="C12" s="605"/>
      <c r="D12" s="606"/>
      <c r="E12" s="113">
        <v>41.510217644126932</v>
      </c>
      <c r="F12" s="115">
        <v>4997</v>
      </c>
      <c r="G12" s="114">
        <v>5634</v>
      </c>
      <c r="H12" s="114">
        <v>5321</v>
      </c>
      <c r="I12" s="114">
        <v>5691</v>
      </c>
      <c r="J12" s="140">
        <v>5117</v>
      </c>
      <c r="K12" s="114">
        <v>-120</v>
      </c>
      <c r="L12" s="116">
        <v>-2.3451240961500881</v>
      </c>
    </row>
    <row r="13" spans="1:17" s="110" customFormat="1" ht="15" customHeight="1" x14ac:dyDescent="0.2">
      <c r="A13" s="120"/>
      <c r="B13" s="612" t="s">
        <v>107</v>
      </c>
      <c r="C13" s="612"/>
      <c r="E13" s="113">
        <v>58.489782355873068</v>
      </c>
      <c r="F13" s="115">
        <v>7041</v>
      </c>
      <c r="G13" s="114">
        <v>7569</v>
      </c>
      <c r="H13" s="114">
        <v>7272</v>
      </c>
      <c r="I13" s="114">
        <v>7564</v>
      </c>
      <c r="J13" s="140">
        <v>7279</v>
      </c>
      <c r="K13" s="114">
        <v>-238</v>
      </c>
      <c r="L13" s="116">
        <v>-3.2696799010853139</v>
      </c>
    </row>
    <row r="14" spans="1:17" s="110" customFormat="1" ht="22.5" customHeight="1" x14ac:dyDescent="0.2">
      <c r="A14" s="604" t="s">
        <v>186</v>
      </c>
      <c r="B14" s="605"/>
      <c r="C14" s="605"/>
      <c r="D14" s="606"/>
      <c r="E14" s="113">
        <v>26.997840172786177</v>
      </c>
      <c r="F14" s="115">
        <v>3250</v>
      </c>
      <c r="G14" s="114">
        <v>3911</v>
      </c>
      <c r="H14" s="114">
        <v>3415</v>
      </c>
      <c r="I14" s="114">
        <v>3865</v>
      </c>
      <c r="J14" s="140">
        <v>3397</v>
      </c>
      <c r="K14" s="114">
        <v>-147</v>
      </c>
      <c r="L14" s="116">
        <v>-4.3273476596997353</v>
      </c>
    </row>
    <row r="15" spans="1:17" s="110" customFormat="1" ht="15" customHeight="1" x14ac:dyDescent="0.2">
      <c r="A15" s="120"/>
      <c r="B15" s="119"/>
      <c r="C15" s="258" t="s">
        <v>106</v>
      </c>
      <c r="E15" s="113">
        <v>42.553846153846152</v>
      </c>
      <c r="F15" s="115">
        <v>1383</v>
      </c>
      <c r="G15" s="114">
        <v>1729</v>
      </c>
      <c r="H15" s="114">
        <v>1487</v>
      </c>
      <c r="I15" s="114">
        <v>1765</v>
      </c>
      <c r="J15" s="140">
        <v>1500</v>
      </c>
      <c r="K15" s="114">
        <v>-117</v>
      </c>
      <c r="L15" s="116">
        <v>-7.8</v>
      </c>
    </row>
    <row r="16" spans="1:17" s="110" customFormat="1" ht="15" customHeight="1" x14ac:dyDescent="0.2">
      <c r="A16" s="120"/>
      <c r="B16" s="119"/>
      <c r="C16" s="258" t="s">
        <v>107</v>
      </c>
      <c r="E16" s="113">
        <v>57.446153846153848</v>
      </c>
      <c r="F16" s="115">
        <v>1867</v>
      </c>
      <c r="G16" s="114">
        <v>2182</v>
      </c>
      <c r="H16" s="114">
        <v>1928</v>
      </c>
      <c r="I16" s="114">
        <v>2100</v>
      </c>
      <c r="J16" s="140">
        <v>1897</v>
      </c>
      <c r="K16" s="114">
        <v>-30</v>
      </c>
      <c r="L16" s="116">
        <v>-1.5814443858724301</v>
      </c>
    </row>
    <row r="17" spans="1:12" s="110" customFormat="1" ht="15" customHeight="1" x14ac:dyDescent="0.2">
      <c r="A17" s="120"/>
      <c r="B17" s="121" t="s">
        <v>109</v>
      </c>
      <c r="C17" s="258"/>
      <c r="E17" s="113">
        <v>48.504735005814922</v>
      </c>
      <c r="F17" s="115">
        <v>5839</v>
      </c>
      <c r="G17" s="114">
        <v>6294</v>
      </c>
      <c r="H17" s="114">
        <v>6215</v>
      </c>
      <c r="I17" s="114">
        <v>6406</v>
      </c>
      <c r="J17" s="140">
        <v>6115</v>
      </c>
      <c r="K17" s="114">
        <v>-276</v>
      </c>
      <c r="L17" s="116">
        <v>-4.5134914145543741</v>
      </c>
    </row>
    <row r="18" spans="1:12" s="110" customFormat="1" ht="15" customHeight="1" x14ac:dyDescent="0.2">
      <c r="A18" s="120"/>
      <c r="B18" s="119"/>
      <c r="C18" s="258" t="s">
        <v>106</v>
      </c>
      <c r="E18" s="113">
        <v>41.993492036307586</v>
      </c>
      <c r="F18" s="115">
        <v>2452</v>
      </c>
      <c r="G18" s="114">
        <v>2707</v>
      </c>
      <c r="H18" s="114">
        <v>2633</v>
      </c>
      <c r="I18" s="114">
        <v>2709</v>
      </c>
      <c r="J18" s="140">
        <v>2473</v>
      </c>
      <c r="K18" s="114">
        <v>-21</v>
      </c>
      <c r="L18" s="116">
        <v>-0.84917104731095838</v>
      </c>
    </row>
    <row r="19" spans="1:12" s="110" customFormat="1" ht="15" customHeight="1" x14ac:dyDescent="0.2">
      <c r="A19" s="120"/>
      <c r="B19" s="119"/>
      <c r="C19" s="258" t="s">
        <v>107</v>
      </c>
      <c r="E19" s="113">
        <v>58.006507963692414</v>
      </c>
      <c r="F19" s="115">
        <v>3387</v>
      </c>
      <c r="G19" s="114">
        <v>3587</v>
      </c>
      <c r="H19" s="114">
        <v>3582</v>
      </c>
      <c r="I19" s="114">
        <v>3697</v>
      </c>
      <c r="J19" s="140">
        <v>3642</v>
      </c>
      <c r="K19" s="114">
        <v>-255</v>
      </c>
      <c r="L19" s="116">
        <v>-7.0016474464579899</v>
      </c>
    </row>
    <row r="20" spans="1:12" s="110" customFormat="1" ht="15" customHeight="1" x14ac:dyDescent="0.2">
      <c r="A20" s="120"/>
      <c r="B20" s="121" t="s">
        <v>110</v>
      </c>
      <c r="C20" s="258"/>
      <c r="E20" s="113">
        <v>13.648446585811596</v>
      </c>
      <c r="F20" s="115">
        <v>1643</v>
      </c>
      <c r="G20" s="114">
        <v>1678</v>
      </c>
      <c r="H20" s="114">
        <v>1655</v>
      </c>
      <c r="I20" s="114">
        <v>1659</v>
      </c>
      <c r="J20" s="140">
        <v>1614</v>
      </c>
      <c r="K20" s="114">
        <v>29</v>
      </c>
      <c r="L20" s="116">
        <v>1.7967781908302354</v>
      </c>
    </row>
    <row r="21" spans="1:12" s="110" customFormat="1" ht="15" customHeight="1" x14ac:dyDescent="0.2">
      <c r="A21" s="120"/>
      <c r="B21" s="119"/>
      <c r="C21" s="258" t="s">
        <v>106</v>
      </c>
      <c r="E21" s="113">
        <v>32.258064516129032</v>
      </c>
      <c r="F21" s="115">
        <v>530</v>
      </c>
      <c r="G21" s="114">
        <v>558</v>
      </c>
      <c r="H21" s="114">
        <v>567</v>
      </c>
      <c r="I21" s="114">
        <v>572</v>
      </c>
      <c r="J21" s="140">
        <v>539</v>
      </c>
      <c r="K21" s="114">
        <v>-9</v>
      </c>
      <c r="L21" s="116">
        <v>-1.6697588126159555</v>
      </c>
    </row>
    <row r="22" spans="1:12" s="110" customFormat="1" ht="15" customHeight="1" x14ac:dyDescent="0.2">
      <c r="A22" s="120"/>
      <c r="B22" s="119"/>
      <c r="C22" s="258" t="s">
        <v>107</v>
      </c>
      <c r="E22" s="113">
        <v>67.741935483870961</v>
      </c>
      <c r="F22" s="115">
        <v>1113</v>
      </c>
      <c r="G22" s="114">
        <v>1120</v>
      </c>
      <c r="H22" s="114">
        <v>1088</v>
      </c>
      <c r="I22" s="114">
        <v>1087</v>
      </c>
      <c r="J22" s="140">
        <v>1075</v>
      </c>
      <c r="K22" s="114">
        <v>38</v>
      </c>
      <c r="L22" s="116">
        <v>3.5348837209302326</v>
      </c>
    </row>
    <row r="23" spans="1:12" s="110" customFormat="1" ht="15" customHeight="1" x14ac:dyDescent="0.2">
      <c r="A23" s="120"/>
      <c r="B23" s="121" t="s">
        <v>111</v>
      </c>
      <c r="C23" s="258"/>
      <c r="E23" s="113">
        <v>10.848978235587307</v>
      </c>
      <c r="F23" s="115">
        <v>1306</v>
      </c>
      <c r="G23" s="114">
        <v>1320</v>
      </c>
      <c r="H23" s="114">
        <v>1308</v>
      </c>
      <c r="I23" s="114">
        <v>1325</v>
      </c>
      <c r="J23" s="140">
        <v>1270</v>
      </c>
      <c r="K23" s="114">
        <v>36</v>
      </c>
      <c r="L23" s="116">
        <v>2.8346456692913384</v>
      </c>
    </row>
    <row r="24" spans="1:12" s="110" customFormat="1" ht="15" customHeight="1" x14ac:dyDescent="0.2">
      <c r="A24" s="120"/>
      <c r="B24" s="119"/>
      <c r="C24" s="258" t="s">
        <v>106</v>
      </c>
      <c r="E24" s="113">
        <v>48.392036753445637</v>
      </c>
      <c r="F24" s="115">
        <v>632</v>
      </c>
      <c r="G24" s="114">
        <v>640</v>
      </c>
      <c r="H24" s="114">
        <v>634</v>
      </c>
      <c r="I24" s="114">
        <v>645</v>
      </c>
      <c r="J24" s="140">
        <v>605</v>
      </c>
      <c r="K24" s="114">
        <v>27</v>
      </c>
      <c r="L24" s="116">
        <v>4.4628099173553721</v>
      </c>
    </row>
    <row r="25" spans="1:12" s="110" customFormat="1" ht="15" customHeight="1" x14ac:dyDescent="0.2">
      <c r="A25" s="120"/>
      <c r="B25" s="119"/>
      <c r="C25" s="258" t="s">
        <v>107</v>
      </c>
      <c r="E25" s="113">
        <v>51.607963246554363</v>
      </c>
      <c r="F25" s="115">
        <v>674</v>
      </c>
      <c r="G25" s="114">
        <v>680</v>
      </c>
      <c r="H25" s="114">
        <v>674</v>
      </c>
      <c r="I25" s="114">
        <v>680</v>
      </c>
      <c r="J25" s="140">
        <v>665</v>
      </c>
      <c r="K25" s="114">
        <v>9</v>
      </c>
      <c r="L25" s="116">
        <v>1.3533834586466165</v>
      </c>
    </row>
    <row r="26" spans="1:12" s="110" customFormat="1" ht="15" customHeight="1" x14ac:dyDescent="0.2">
      <c r="A26" s="120"/>
      <c r="C26" s="121" t="s">
        <v>187</v>
      </c>
      <c r="D26" s="110" t="s">
        <v>188</v>
      </c>
      <c r="E26" s="113">
        <v>0.96361521847482967</v>
      </c>
      <c r="F26" s="115">
        <v>116</v>
      </c>
      <c r="G26" s="114">
        <v>114</v>
      </c>
      <c r="H26" s="114">
        <v>118</v>
      </c>
      <c r="I26" s="114">
        <v>108</v>
      </c>
      <c r="J26" s="140">
        <v>85</v>
      </c>
      <c r="K26" s="114">
        <v>31</v>
      </c>
      <c r="L26" s="116">
        <v>36.470588235294116</v>
      </c>
    </row>
    <row r="27" spans="1:12" s="110" customFormat="1" ht="15" customHeight="1" x14ac:dyDescent="0.2">
      <c r="A27" s="120"/>
      <c r="B27" s="119"/>
      <c r="D27" s="259" t="s">
        <v>106</v>
      </c>
      <c r="E27" s="113">
        <v>45.689655172413794</v>
      </c>
      <c r="F27" s="115">
        <v>53</v>
      </c>
      <c r="G27" s="114">
        <v>57</v>
      </c>
      <c r="H27" s="114">
        <v>60</v>
      </c>
      <c r="I27" s="114">
        <v>52</v>
      </c>
      <c r="J27" s="140">
        <v>43</v>
      </c>
      <c r="K27" s="114">
        <v>10</v>
      </c>
      <c r="L27" s="116">
        <v>23.255813953488371</v>
      </c>
    </row>
    <row r="28" spans="1:12" s="110" customFormat="1" ht="15" customHeight="1" x14ac:dyDescent="0.2">
      <c r="A28" s="120"/>
      <c r="B28" s="119"/>
      <c r="D28" s="259" t="s">
        <v>107</v>
      </c>
      <c r="E28" s="113">
        <v>54.310344827586206</v>
      </c>
      <c r="F28" s="115">
        <v>63</v>
      </c>
      <c r="G28" s="114">
        <v>57</v>
      </c>
      <c r="H28" s="114">
        <v>58</v>
      </c>
      <c r="I28" s="114">
        <v>56</v>
      </c>
      <c r="J28" s="140">
        <v>42</v>
      </c>
      <c r="K28" s="114">
        <v>21</v>
      </c>
      <c r="L28" s="116">
        <v>50</v>
      </c>
    </row>
    <row r="29" spans="1:12" s="110" customFormat="1" ht="24" customHeight="1" x14ac:dyDescent="0.2">
      <c r="A29" s="604" t="s">
        <v>189</v>
      </c>
      <c r="B29" s="605"/>
      <c r="C29" s="605"/>
      <c r="D29" s="606"/>
      <c r="E29" s="113">
        <v>82.256188735670378</v>
      </c>
      <c r="F29" s="115">
        <v>9902</v>
      </c>
      <c r="G29" s="114">
        <v>10908</v>
      </c>
      <c r="H29" s="114">
        <v>10366</v>
      </c>
      <c r="I29" s="114">
        <v>10951</v>
      </c>
      <c r="J29" s="140">
        <v>10267</v>
      </c>
      <c r="K29" s="114">
        <v>-365</v>
      </c>
      <c r="L29" s="116">
        <v>-3.5550793805395928</v>
      </c>
    </row>
    <row r="30" spans="1:12" s="110" customFormat="1" ht="15" customHeight="1" x14ac:dyDescent="0.2">
      <c r="A30" s="120"/>
      <c r="B30" s="119"/>
      <c r="C30" s="258" t="s">
        <v>106</v>
      </c>
      <c r="E30" s="113">
        <v>40.385780650373661</v>
      </c>
      <c r="F30" s="115">
        <v>3999</v>
      </c>
      <c r="G30" s="114">
        <v>4556</v>
      </c>
      <c r="H30" s="114">
        <v>4269</v>
      </c>
      <c r="I30" s="114">
        <v>4588</v>
      </c>
      <c r="J30" s="140">
        <v>4161</v>
      </c>
      <c r="K30" s="114">
        <v>-162</v>
      </c>
      <c r="L30" s="116">
        <v>-3.8932948810382118</v>
      </c>
    </row>
    <row r="31" spans="1:12" s="110" customFormat="1" ht="15" customHeight="1" x14ac:dyDescent="0.2">
      <c r="A31" s="120"/>
      <c r="B31" s="119"/>
      <c r="C31" s="258" t="s">
        <v>107</v>
      </c>
      <c r="E31" s="113">
        <v>59.614219349626339</v>
      </c>
      <c r="F31" s="115">
        <v>5903</v>
      </c>
      <c r="G31" s="114">
        <v>6352</v>
      </c>
      <c r="H31" s="114">
        <v>6097</v>
      </c>
      <c r="I31" s="114">
        <v>6363</v>
      </c>
      <c r="J31" s="140">
        <v>6106</v>
      </c>
      <c r="K31" s="114">
        <v>-203</v>
      </c>
      <c r="L31" s="116">
        <v>-3.3245987553226333</v>
      </c>
    </row>
    <row r="32" spans="1:12" s="110" customFormat="1" ht="15" customHeight="1" x14ac:dyDescent="0.2">
      <c r="A32" s="120"/>
      <c r="B32" s="119" t="s">
        <v>117</v>
      </c>
      <c r="C32" s="258"/>
      <c r="E32" s="113">
        <v>17.369995015783353</v>
      </c>
      <c r="F32" s="114">
        <v>2091</v>
      </c>
      <c r="G32" s="114">
        <v>2245</v>
      </c>
      <c r="H32" s="114">
        <v>2183</v>
      </c>
      <c r="I32" s="114">
        <v>2254</v>
      </c>
      <c r="J32" s="140">
        <v>2084</v>
      </c>
      <c r="K32" s="114">
        <v>7</v>
      </c>
      <c r="L32" s="116">
        <v>0.33589251439539347</v>
      </c>
    </row>
    <row r="33" spans="1:12" s="110" customFormat="1" ht="15" customHeight="1" x14ac:dyDescent="0.2">
      <c r="A33" s="120"/>
      <c r="B33" s="119"/>
      <c r="C33" s="258" t="s">
        <v>106</v>
      </c>
      <c r="E33" s="113">
        <v>46.91535150645624</v>
      </c>
      <c r="F33" s="114">
        <v>981</v>
      </c>
      <c r="G33" s="114">
        <v>1058</v>
      </c>
      <c r="H33" s="114">
        <v>1034</v>
      </c>
      <c r="I33" s="114">
        <v>1082</v>
      </c>
      <c r="J33" s="140">
        <v>936</v>
      </c>
      <c r="K33" s="114">
        <v>45</v>
      </c>
      <c r="L33" s="116">
        <v>4.8076923076923075</v>
      </c>
    </row>
    <row r="34" spans="1:12" s="110" customFormat="1" ht="15" customHeight="1" x14ac:dyDescent="0.2">
      <c r="A34" s="120"/>
      <c r="B34" s="119"/>
      <c r="C34" s="258" t="s">
        <v>107</v>
      </c>
      <c r="E34" s="113">
        <v>53.08464849354376</v>
      </c>
      <c r="F34" s="114">
        <v>1110</v>
      </c>
      <c r="G34" s="114">
        <v>1187</v>
      </c>
      <c r="H34" s="114">
        <v>1149</v>
      </c>
      <c r="I34" s="114">
        <v>1172</v>
      </c>
      <c r="J34" s="140">
        <v>1148</v>
      </c>
      <c r="K34" s="114">
        <v>-38</v>
      </c>
      <c r="L34" s="116">
        <v>-3.3101045296167246</v>
      </c>
    </row>
    <row r="35" spans="1:12" s="110" customFormat="1" ht="24" customHeight="1" x14ac:dyDescent="0.2">
      <c r="A35" s="604" t="s">
        <v>192</v>
      </c>
      <c r="B35" s="605"/>
      <c r="C35" s="605"/>
      <c r="D35" s="606"/>
      <c r="E35" s="113">
        <v>28.817079249044692</v>
      </c>
      <c r="F35" s="114">
        <v>3469</v>
      </c>
      <c r="G35" s="114">
        <v>3986</v>
      </c>
      <c r="H35" s="114">
        <v>3550</v>
      </c>
      <c r="I35" s="114">
        <v>3859</v>
      </c>
      <c r="J35" s="114">
        <v>3442</v>
      </c>
      <c r="K35" s="318">
        <v>27</v>
      </c>
      <c r="L35" s="319">
        <v>0.78442765833817552</v>
      </c>
    </row>
    <row r="36" spans="1:12" s="110" customFormat="1" ht="15" customHeight="1" x14ac:dyDescent="0.2">
      <c r="A36" s="120"/>
      <c r="B36" s="119"/>
      <c r="C36" s="258" t="s">
        <v>106</v>
      </c>
      <c r="E36" s="113">
        <v>44.45085038916114</v>
      </c>
      <c r="F36" s="114">
        <v>1542</v>
      </c>
      <c r="G36" s="114">
        <v>1800</v>
      </c>
      <c r="H36" s="114">
        <v>1553</v>
      </c>
      <c r="I36" s="114">
        <v>1747</v>
      </c>
      <c r="J36" s="114">
        <v>1460</v>
      </c>
      <c r="K36" s="318">
        <v>82</v>
      </c>
      <c r="L36" s="116">
        <v>5.6164383561643838</v>
      </c>
    </row>
    <row r="37" spans="1:12" s="110" customFormat="1" ht="15" customHeight="1" x14ac:dyDescent="0.2">
      <c r="A37" s="120"/>
      <c r="B37" s="119"/>
      <c r="C37" s="258" t="s">
        <v>107</v>
      </c>
      <c r="E37" s="113">
        <v>55.54914961083886</v>
      </c>
      <c r="F37" s="114">
        <v>1927</v>
      </c>
      <c r="G37" s="114">
        <v>2186</v>
      </c>
      <c r="H37" s="114">
        <v>1997</v>
      </c>
      <c r="I37" s="114">
        <v>2112</v>
      </c>
      <c r="J37" s="140">
        <v>1982</v>
      </c>
      <c r="K37" s="114">
        <v>-55</v>
      </c>
      <c r="L37" s="116">
        <v>-2.7749747729566097</v>
      </c>
    </row>
    <row r="38" spans="1:12" s="110" customFormat="1" ht="15" customHeight="1" x14ac:dyDescent="0.2">
      <c r="A38" s="120"/>
      <c r="B38" s="119" t="s">
        <v>328</v>
      </c>
      <c r="C38" s="258"/>
      <c r="E38" s="113">
        <v>41.377305200199366</v>
      </c>
      <c r="F38" s="114">
        <v>4981</v>
      </c>
      <c r="G38" s="114">
        <v>5186</v>
      </c>
      <c r="H38" s="114">
        <v>5173</v>
      </c>
      <c r="I38" s="114">
        <v>5300</v>
      </c>
      <c r="J38" s="140">
        <v>5034</v>
      </c>
      <c r="K38" s="114">
        <v>-53</v>
      </c>
      <c r="L38" s="116">
        <v>-1.0528406833531982</v>
      </c>
    </row>
    <row r="39" spans="1:12" s="110" customFormat="1" ht="15" customHeight="1" x14ac:dyDescent="0.2">
      <c r="A39" s="120"/>
      <c r="B39" s="119"/>
      <c r="C39" s="258" t="s">
        <v>106</v>
      </c>
      <c r="E39" s="113">
        <v>39.188917887974306</v>
      </c>
      <c r="F39" s="115">
        <v>1952</v>
      </c>
      <c r="G39" s="114">
        <v>2067</v>
      </c>
      <c r="H39" s="114">
        <v>2069</v>
      </c>
      <c r="I39" s="114">
        <v>2126</v>
      </c>
      <c r="J39" s="140">
        <v>1957</v>
      </c>
      <c r="K39" s="114">
        <v>-5</v>
      </c>
      <c r="L39" s="116">
        <v>-0.2554931016862545</v>
      </c>
    </row>
    <row r="40" spans="1:12" s="110" customFormat="1" ht="15" customHeight="1" x14ac:dyDescent="0.2">
      <c r="A40" s="120"/>
      <c r="B40" s="119"/>
      <c r="C40" s="258" t="s">
        <v>107</v>
      </c>
      <c r="E40" s="113">
        <v>60.811082112025694</v>
      </c>
      <c r="F40" s="115">
        <v>3029</v>
      </c>
      <c r="G40" s="114">
        <v>3119</v>
      </c>
      <c r="H40" s="114">
        <v>3104</v>
      </c>
      <c r="I40" s="114">
        <v>3174</v>
      </c>
      <c r="J40" s="140">
        <v>3077</v>
      </c>
      <c r="K40" s="114">
        <v>-48</v>
      </c>
      <c r="L40" s="116">
        <v>-1.5599610009749756</v>
      </c>
    </row>
    <row r="41" spans="1:12" s="110" customFormat="1" ht="15" customHeight="1" x14ac:dyDescent="0.2">
      <c r="A41" s="120"/>
      <c r="B41" s="320" t="s">
        <v>516</v>
      </c>
      <c r="C41" s="258"/>
      <c r="E41" s="113">
        <v>16.630669546436284</v>
      </c>
      <c r="F41" s="115">
        <v>2002</v>
      </c>
      <c r="G41" s="114">
        <v>2319</v>
      </c>
      <c r="H41" s="114">
        <v>2161</v>
      </c>
      <c r="I41" s="114">
        <v>2346</v>
      </c>
      <c r="J41" s="140">
        <v>2154</v>
      </c>
      <c r="K41" s="114">
        <v>-152</v>
      </c>
      <c r="L41" s="116">
        <v>-7.0566388115134631</v>
      </c>
    </row>
    <row r="42" spans="1:12" s="110" customFormat="1" ht="15" customHeight="1" x14ac:dyDescent="0.2">
      <c r="A42" s="120"/>
      <c r="B42" s="119"/>
      <c r="C42" s="268" t="s">
        <v>106</v>
      </c>
      <c r="D42" s="182"/>
      <c r="E42" s="113">
        <v>45.654345654345654</v>
      </c>
      <c r="F42" s="115">
        <v>914</v>
      </c>
      <c r="G42" s="114">
        <v>1125</v>
      </c>
      <c r="H42" s="114">
        <v>1043</v>
      </c>
      <c r="I42" s="114">
        <v>1135</v>
      </c>
      <c r="J42" s="140">
        <v>1014</v>
      </c>
      <c r="K42" s="114">
        <v>-100</v>
      </c>
      <c r="L42" s="116">
        <v>-9.8619329388560164</v>
      </c>
    </row>
    <row r="43" spans="1:12" s="110" customFormat="1" ht="15" customHeight="1" x14ac:dyDescent="0.2">
      <c r="A43" s="120"/>
      <c r="B43" s="119"/>
      <c r="C43" s="268" t="s">
        <v>107</v>
      </c>
      <c r="D43" s="182"/>
      <c r="E43" s="113">
        <v>54.345654345654346</v>
      </c>
      <c r="F43" s="115">
        <v>1088</v>
      </c>
      <c r="G43" s="114">
        <v>1194</v>
      </c>
      <c r="H43" s="114">
        <v>1118</v>
      </c>
      <c r="I43" s="114">
        <v>1211</v>
      </c>
      <c r="J43" s="140">
        <v>1140</v>
      </c>
      <c r="K43" s="114">
        <v>-52</v>
      </c>
      <c r="L43" s="116">
        <v>-4.5614035087719298</v>
      </c>
    </row>
    <row r="44" spans="1:12" s="110" customFormat="1" ht="15" customHeight="1" x14ac:dyDescent="0.2">
      <c r="A44" s="120"/>
      <c r="B44" s="119" t="s">
        <v>205</v>
      </c>
      <c r="C44" s="268"/>
      <c r="D44" s="182"/>
      <c r="E44" s="113">
        <v>13.174946004319654</v>
      </c>
      <c r="F44" s="115">
        <v>1586</v>
      </c>
      <c r="G44" s="114">
        <v>1712</v>
      </c>
      <c r="H44" s="114">
        <v>1709</v>
      </c>
      <c r="I44" s="114">
        <v>1750</v>
      </c>
      <c r="J44" s="140">
        <v>1766</v>
      </c>
      <c r="K44" s="114">
        <v>-180</v>
      </c>
      <c r="L44" s="116">
        <v>-10.192525481313703</v>
      </c>
    </row>
    <row r="45" spans="1:12" s="110" customFormat="1" ht="15" customHeight="1" x14ac:dyDescent="0.2">
      <c r="A45" s="120"/>
      <c r="B45" s="119"/>
      <c r="C45" s="268" t="s">
        <v>106</v>
      </c>
      <c r="D45" s="182"/>
      <c r="E45" s="113">
        <v>37.137452711223204</v>
      </c>
      <c r="F45" s="115">
        <v>589</v>
      </c>
      <c r="G45" s="114">
        <v>642</v>
      </c>
      <c r="H45" s="114">
        <v>656</v>
      </c>
      <c r="I45" s="114">
        <v>683</v>
      </c>
      <c r="J45" s="140">
        <v>686</v>
      </c>
      <c r="K45" s="114">
        <v>-97</v>
      </c>
      <c r="L45" s="116">
        <v>-14.139941690962099</v>
      </c>
    </row>
    <row r="46" spans="1:12" s="110" customFormat="1" ht="15" customHeight="1" x14ac:dyDescent="0.2">
      <c r="A46" s="123"/>
      <c r="B46" s="124"/>
      <c r="C46" s="260" t="s">
        <v>107</v>
      </c>
      <c r="D46" s="261"/>
      <c r="E46" s="125">
        <v>62.862547288776796</v>
      </c>
      <c r="F46" s="143">
        <v>997</v>
      </c>
      <c r="G46" s="144">
        <v>1070</v>
      </c>
      <c r="H46" s="144">
        <v>1053</v>
      </c>
      <c r="I46" s="144">
        <v>1067</v>
      </c>
      <c r="J46" s="145">
        <v>1080</v>
      </c>
      <c r="K46" s="144">
        <v>-83</v>
      </c>
      <c r="L46" s="146">
        <v>-7.6851851851851851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12038</v>
      </c>
      <c r="E11" s="114">
        <v>13203</v>
      </c>
      <c r="F11" s="114">
        <v>12593</v>
      </c>
      <c r="G11" s="114">
        <v>13255</v>
      </c>
      <c r="H11" s="140">
        <v>12396</v>
      </c>
      <c r="I11" s="115">
        <v>-358</v>
      </c>
      <c r="J11" s="116">
        <v>-2.8880283962568569</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3.0403721548429972</v>
      </c>
      <c r="D14" s="115">
        <v>366</v>
      </c>
      <c r="E14" s="114">
        <v>388</v>
      </c>
      <c r="F14" s="114">
        <v>396</v>
      </c>
      <c r="G14" s="114">
        <v>404</v>
      </c>
      <c r="H14" s="140">
        <v>375</v>
      </c>
      <c r="I14" s="115">
        <v>-9</v>
      </c>
      <c r="J14" s="116">
        <v>-2.4</v>
      </c>
      <c r="K14" s="110"/>
      <c r="L14" s="110"/>
      <c r="M14" s="110"/>
      <c r="N14" s="110"/>
      <c r="O14" s="110"/>
    </row>
    <row r="15" spans="1:15" s="110" customFormat="1" ht="24.95" customHeight="1" x14ac:dyDescent="0.2">
      <c r="A15" s="193" t="s">
        <v>216</v>
      </c>
      <c r="B15" s="199" t="s">
        <v>217</v>
      </c>
      <c r="C15" s="113">
        <v>1.2958963282937366</v>
      </c>
      <c r="D15" s="115">
        <v>156</v>
      </c>
      <c r="E15" s="114">
        <v>167</v>
      </c>
      <c r="F15" s="114">
        <v>171</v>
      </c>
      <c r="G15" s="114">
        <v>172</v>
      </c>
      <c r="H15" s="140">
        <v>138</v>
      </c>
      <c r="I15" s="115">
        <v>18</v>
      </c>
      <c r="J15" s="116">
        <v>13.043478260869565</v>
      </c>
    </row>
    <row r="16" spans="1:15" s="287" customFormat="1" ht="24.95" customHeight="1" x14ac:dyDescent="0.2">
      <c r="A16" s="193" t="s">
        <v>218</v>
      </c>
      <c r="B16" s="199" t="s">
        <v>141</v>
      </c>
      <c r="C16" s="113">
        <v>1.5451071606579165</v>
      </c>
      <c r="D16" s="115">
        <v>186</v>
      </c>
      <c r="E16" s="114">
        <v>189</v>
      </c>
      <c r="F16" s="114">
        <v>186</v>
      </c>
      <c r="G16" s="114">
        <v>192</v>
      </c>
      <c r="H16" s="140">
        <v>195</v>
      </c>
      <c r="I16" s="115">
        <v>-9</v>
      </c>
      <c r="J16" s="116">
        <v>-4.615384615384615</v>
      </c>
      <c r="K16" s="110"/>
      <c r="L16" s="110"/>
      <c r="M16" s="110"/>
      <c r="N16" s="110"/>
      <c r="O16" s="110"/>
    </row>
    <row r="17" spans="1:15" s="110" customFormat="1" ht="24.95" customHeight="1" x14ac:dyDescent="0.2">
      <c r="A17" s="193" t="s">
        <v>142</v>
      </c>
      <c r="B17" s="199" t="s">
        <v>220</v>
      </c>
      <c r="C17" s="113">
        <v>0.19936866589134408</v>
      </c>
      <c r="D17" s="115">
        <v>24</v>
      </c>
      <c r="E17" s="114">
        <v>32</v>
      </c>
      <c r="F17" s="114">
        <v>39</v>
      </c>
      <c r="G17" s="114">
        <v>40</v>
      </c>
      <c r="H17" s="140">
        <v>42</v>
      </c>
      <c r="I17" s="115">
        <v>-18</v>
      </c>
      <c r="J17" s="116">
        <v>-42.857142857142854</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12.236251869081242</v>
      </c>
      <c r="D19" s="115">
        <v>1473</v>
      </c>
      <c r="E19" s="114">
        <v>1599</v>
      </c>
      <c r="F19" s="114">
        <v>1543</v>
      </c>
      <c r="G19" s="114">
        <v>1560</v>
      </c>
      <c r="H19" s="140">
        <v>1564</v>
      </c>
      <c r="I19" s="115">
        <v>-91</v>
      </c>
      <c r="J19" s="116">
        <v>-5.8184143222506393</v>
      </c>
    </row>
    <row r="20" spans="1:15" s="287" customFormat="1" ht="24.95" customHeight="1" x14ac:dyDescent="0.2">
      <c r="A20" s="193" t="s">
        <v>148</v>
      </c>
      <c r="B20" s="199" t="s">
        <v>149</v>
      </c>
      <c r="C20" s="113">
        <v>1.9604585479315502</v>
      </c>
      <c r="D20" s="115">
        <v>236</v>
      </c>
      <c r="E20" s="114">
        <v>280</v>
      </c>
      <c r="F20" s="114">
        <v>296</v>
      </c>
      <c r="G20" s="114">
        <v>337</v>
      </c>
      <c r="H20" s="140">
        <v>336</v>
      </c>
      <c r="I20" s="115">
        <v>-100</v>
      </c>
      <c r="J20" s="116">
        <v>-29.761904761904763</v>
      </c>
      <c r="K20" s="110"/>
      <c r="L20" s="110"/>
      <c r="M20" s="110"/>
      <c r="N20" s="110"/>
      <c r="O20" s="110"/>
    </row>
    <row r="21" spans="1:15" s="110" customFormat="1" ht="24.95" customHeight="1" x14ac:dyDescent="0.2">
      <c r="A21" s="201" t="s">
        <v>150</v>
      </c>
      <c r="B21" s="202" t="s">
        <v>151</v>
      </c>
      <c r="C21" s="113">
        <v>16.589134407708922</v>
      </c>
      <c r="D21" s="115">
        <v>1997</v>
      </c>
      <c r="E21" s="114">
        <v>2166</v>
      </c>
      <c r="F21" s="114">
        <v>2229</v>
      </c>
      <c r="G21" s="114">
        <v>2300</v>
      </c>
      <c r="H21" s="140">
        <v>2201</v>
      </c>
      <c r="I21" s="115">
        <v>-204</v>
      </c>
      <c r="J21" s="116">
        <v>-9.2685143116765101</v>
      </c>
    </row>
    <row r="22" spans="1:15" s="110" customFormat="1" ht="24.95" customHeight="1" x14ac:dyDescent="0.2">
      <c r="A22" s="201" t="s">
        <v>152</v>
      </c>
      <c r="B22" s="199" t="s">
        <v>153</v>
      </c>
      <c r="C22" s="113">
        <v>2.5004153513872738</v>
      </c>
      <c r="D22" s="115">
        <v>301</v>
      </c>
      <c r="E22" s="114">
        <v>321</v>
      </c>
      <c r="F22" s="114">
        <v>309</v>
      </c>
      <c r="G22" s="114">
        <v>322</v>
      </c>
      <c r="H22" s="140">
        <v>316</v>
      </c>
      <c r="I22" s="115">
        <v>-15</v>
      </c>
      <c r="J22" s="116">
        <v>-4.7468354430379751</v>
      </c>
    </row>
    <row r="23" spans="1:15" s="110" customFormat="1" ht="24.95" customHeight="1" x14ac:dyDescent="0.2">
      <c r="A23" s="193" t="s">
        <v>154</v>
      </c>
      <c r="B23" s="199" t="s">
        <v>155</v>
      </c>
      <c r="C23" s="113">
        <v>0.7310184416015949</v>
      </c>
      <c r="D23" s="115">
        <v>88</v>
      </c>
      <c r="E23" s="114">
        <v>81</v>
      </c>
      <c r="F23" s="114">
        <v>75</v>
      </c>
      <c r="G23" s="114">
        <v>78</v>
      </c>
      <c r="H23" s="140">
        <v>79</v>
      </c>
      <c r="I23" s="115">
        <v>9</v>
      </c>
      <c r="J23" s="116">
        <v>11.39240506329114</v>
      </c>
    </row>
    <row r="24" spans="1:15" s="110" customFormat="1" ht="24.95" customHeight="1" x14ac:dyDescent="0.2">
      <c r="A24" s="193" t="s">
        <v>156</v>
      </c>
      <c r="B24" s="199" t="s">
        <v>221</v>
      </c>
      <c r="C24" s="113">
        <v>9.3204851304203356</v>
      </c>
      <c r="D24" s="115">
        <v>1122</v>
      </c>
      <c r="E24" s="114">
        <v>1138</v>
      </c>
      <c r="F24" s="114">
        <v>1114</v>
      </c>
      <c r="G24" s="114">
        <v>1179</v>
      </c>
      <c r="H24" s="140">
        <v>1180</v>
      </c>
      <c r="I24" s="115">
        <v>-58</v>
      </c>
      <c r="J24" s="116">
        <v>-4.9152542372881358</v>
      </c>
    </row>
    <row r="25" spans="1:15" s="110" customFormat="1" ht="24.95" customHeight="1" x14ac:dyDescent="0.2">
      <c r="A25" s="193" t="s">
        <v>222</v>
      </c>
      <c r="B25" s="204" t="s">
        <v>159</v>
      </c>
      <c r="C25" s="113">
        <v>11.945505897989699</v>
      </c>
      <c r="D25" s="115">
        <v>1438</v>
      </c>
      <c r="E25" s="114">
        <v>1474</v>
      </c>
      <c r="F25" s="114">
        <v>1439</v>
      </c>
      <c r="G25" s="114">
        <v>1470</v>
      </c>
      <c r="H25" s="140">
        <v>1182</v>
      </c>
      <c r="I25" s="115">
        <v>256</v>
      </c>
      <c r="J25" s="116">
        <v>21.658206429780034</v>
      </c>
    </row>
    <row r="26" spans="1:15" s="110" customFormat="1" ht="24.95" customHeight="1" x14ac:dyDescent="0.2">
      <c r="A26" s="201">
        <v>782.78300000000002</v>
      </c>
      <c r="B26" s="203" t="s">
        <v>160</v>
      </c>
      <c r="C26" s="113">
        <v>0.77255358032895827</v>
      </c>
      <c r="D26" s="115">
        <v>93</v>
      </c>
      <c r="E26" s="114">
        <v>94</v>
      </c>
      <c r="F26" s="114">
        <v>96</v>
      </c>
      <c r="G26" s="114">
        <v>110</v>
      </c>
      <c r="H26" s="140">
        <v>105</v>
      </c>
      <c r="I26" s="115">
        <v>-12</v>
      </c>
      <c r="J26" s="116">
        <v>-11.428571428571429</v>
      </c>
    </row>
    <row r="27" spans="1:15" s="110" customFormat="1" ht="24.95" customHeight="1" x14ac:dyDescent="0.2">
      <c r="A27" s="193" t="s">
        <v>161</v>
      </c>
      <c r="B27" s="199" t="s">
        <v>162</v>
      </c>
      <c r="C27" s="113">
        <v>0.98022927396577508</v>
      </c>
      <c r="D27" s="115">
        <v>118</v>
      </c>
      <c r="E27" s="114">
        <v>143</v>
      </c>
      <c r="F27" s="114">
        <v>140</v>
      </c>
      <c r="G27" s="114">
        <v>139</v>
      </c>
      <c r="H27" s="140">
        <v>141</v>
      </c>
      <c r="I27" s="115">
        <v>-23</v>
      </c>
      <c r="J27" s="116">
        <v>-16.312056737588652</v>
      </c>
    </row>
    <row r="28" spans="1:15" s="110" customFormat="1" ht="24.95" customHeight="1" x14ac:dyDescent="0.2">
      <c r="A28" s="193" t="s">
        <v>163</v>
      </c>
      <c r="B28" s="199" t="s">
        <v>164</v>
      </c>
      <c r="C28" s="113">
        <v>11.073267984715068</v>
      </c>
      <c r="D28" s="115">
        <v>1333</v>
      </c>
      <c r="E28" s="114">
        <v>1869</v>
      </c>
      <c r="F28" s="114">
        <v>1450</v>
      </c>
      <c r="G28" s="114">
        <v>1824</v>
      </c>
      <c r="H28" s="140">
        <v>1447</v>
      </c>
      <c r="I28" s="115">
        <v>-114</v>
      </c>
      <c r="J28" s="116">
        <v>-7.8783690393918455</v>
      </c>
    </row>
    <row r="29" spans="1:15" s="110" customFormat="1" ht="24.95" customHeight="1" x14ac:dyDescent="0.2">
      <c r="A29" s="193">
        <v>86</v>
      </c>
      <c r="B29" s="199" t="s">
        <v>165</v>
      </c>
      <c r="C29" s="113">
        <v>11.422163150024922</v>
      </c>
      <c r="D29" s="115">
        <v>1375</v>
      </c>
      <c r="E29" s="114">
        <v>1430</v>
      </c>
      <c r="F29" s="114">
        <v>1354</v>
      </c>
      <c r="G29" s="114">
        <v>1369</v>
      </c>
      <c r="H29" s="140">
        <v>1339</v>
      </c>
      <c r="I29" s="115">
        <v>36</v>
      </c>
      <c r="J29" s="116">
        <v>2.68857356235997</v>
      </c>
    </row>
    <row r="30" spans="1:15" s="110" customFormat="1" ht="24.95" customHeight="1" x14ac:dyDescent="0.2">
      <c r="A30" s="193">
        <v>87.88</v>
      </c>
      <c r="B30" s="204" t="s">
        <v>166</v>
      </c>
      <c r="C30" s="113">
        <v>3.54710084731683</v>
      </c>
      <c r="D30" s="115">
        <v>427</v>
      </c>
      <c r="E30" s="114">
        <v>436</v>
      </c>
      <c r="F30" s="114">
        <v>420</v>
      </c>
      <c r="G30" s="114">
        <v>430</v>
      </c>
      <c r="H30" s="140">
        <v>414</v>
      </c>
      <c r="I30" s="115">
        <v>13</v>
      </c>
      <c r="J30" s="116">
        <v>3.1400966183574881</v>
      </c>
    </row>
    <row r="31" spans="1:15" s="110" customFormat="1" ht="24.95" customHeight="1" x14ac:dyDescent="0.2">
      <c r="A31" s="193" t="s">
        <v>167</v>
      </c>
      <c r="B31" s="199" t="s">
        <v>168</v>
      </c>
      <c r="C31" s="113">
        <v>12.07011131417179</v>
      </c>
      <c r="D31" s="115">
        <v>1453</v>
      </c>
      <c r="E31" s="114">
        <v>1567</v>
      </c>
      <c r="F31" s="114">
        <v>1504</v>
      </c>
      <c r="G31" s="114">
        <v>1500</v>
      </c>
      <c r="H31" s="140">
        <v>1490</v>
      </c>
      <c r="I31" s="115">
        <v>-37</v>
      </c>
      <c r="J31" s="116">
        <v>-2.4832214765100673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95.148695796643963</v>
      </c>
      <c r="D36" s="143">
        <v>11454</v>
      </c>
      <c r="E36" s="144">
        <v>12598</v>
      </c>
      <c r="F36" s="144">
        <v>11969</v>
      </c>
      <c r="G36" s="144">
        <v>12618</v>
      </c>
      <c r="H36" s="145">
        <v>11794</v>
      </c>
      <c r="I36" s="143">
        <v>-340</v>
      </c>
      <c r="J36" s="146">
        <v>-2.8828217737832795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12038</v>
      </c>
      <c r="F11" s="264">
        <v>13203</v>
      </c>
      <c r="G11" s="264">
        <v>12593</v>
      </c>
      <c r="H11" s="264">
        <v>13255</v>
      </c>
      <c r="I11" s="265">
        <v>12396</v>
      </c>
      <c r="J11" s="263">
        <v>-358</v>
      </c>
      <c r="K11" s="266">
        <v>-2.8880283962568569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51.927230436949657</v>
      </c>
      <c r="E13" s="115">
        <v>6251</v>
      </c>
      <c r="F13" s="114">
        <v>7016</v>
      </c>
      <c r="G13" s="114">
        <v>6489</v>
      </c>
      <c r="H13" s="114">
        <v>6967</v>
      </c>
      <c r="I13" s="140">
        <v>6196</v>
      </c>
      <c r="J13" s="115">
        <v>55</v>
      </c>
      <c r="K13" s="116">
        <v>0.88766946417043258</v>
      </c>
    </row>
    <row r="14" spans="1:15" ht="15.95" customHeight="1" x14ac:dyDescent="0.2">
      <c r="A14" s="306" t="s">
        <v>230</v>
      </c>
      <c r="B14" s="307"/>
      <c r="C14" s="308"/>
      <c r="D14" s="113">
        <v>35.46270144542283</v>
      </c>
      <c r="E14" s="115">
        <v>4269</v>
      </c>
      <c r="F14" s="114">
        <v>4637</v>
      </c>
      <c r="G14" s="114">
        <v>4609</v>
      </c>
      <c r="H14" s="114">
        <v>4767</v>
      </c>
      <c r="I14" s="140">
        <v>4671</v>
      </c>
      <c r="J14" s="115">
        <v>-402</v>
      </c>
      <c r="K14" s="116">
        <v>-8.6062941554271042</v>
      </c>
    </row>
    <row r="15" spans="1:15" ht="15.95" customHeight="1" x14ac:dyDescent="0.2">
      <c r="A15" s="306" t="s">
        <v>231</v>
      </c>
      <c r="B15" s="307"/>
      <c r="C15" s="308"/>
      <c r="D15" s="113">
        <v>5.2001993686658912</v>
      </c>
      <c r="E15" s="115">
        <v>626</v>
      </c>
      <c r="F15" s="114">
        <v>628</v>
      </c>
      <c r="G15" s="114">
        <v>611</v>
      </c>
      <c r="H15" s="114">
        <v>605</v>
      </c>
      <c r="I15" s="140">
        <v>614</v>
      </c>
      <c r="J15" s="115">
        <v>12</v>
      </c>
      <c r="K15" s="116">
        <v>1.9543973941368078</v>
      </c>
    </row>
    <row r="16" spans="1:15" ht="15.95" customHeight="1" x14ac:dyDescent="0.2">
      <c r="A16" s="306" t="s">
        <v>232</v>
      </c>
      <c r="B16" s="307"/>
      <c r="C16" s="308"/>
      <c r="D16" s="113">
        <v>3.2812759594617047</v>
      </c>
      <c r="E16" s="115">
        <v>395</v>
      </c>
      <c r="F16" s="114">
        <v>412</v>
      </c>
      <c r="G16" s="114">
        <v>394</v>
      </c>
      <c r="H16" s="114">
        <v>406</v>
      </c>
      <c r="I16" s="140">
        <v>417</v>
      </c>
      <c r="J16" s="115">
        <v>-22</v>
      </c>
      <c r="K16" s="116">
        <v>-5.275779376498801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0.24090380461870742</v>
      </c>
      <c r="E18" s="115">
        <v>29</v>
      </c>
      <c r="F18" s="114">
        <v>32</v>
      </c>
      <c r="G18" s="114">
        <v>32</v>
      </c>
      <c r="H18" s="114">
        <v>30</v>
      </c>
      <c r="I18" s="140">
        <v>29</v>
      </c>
      <c r="J18" s="115">
        <v>0</v>
      </c>
      <c r="K18" s="116">
        <v>0</v>
      </c>
    </row>
    <row r="19" spans="1:11" ht="14.1" customHeight="1" x14ac:dyDescent="0.2">
      <c r="A19" s="306" t="s">
        <v>235</v>
      </c>
      <c r="B19" s="307" t="s">
        <v>236</v>
      </c>
      <c r="C19" s="308"/>
      <c r="D19" s="113">
        <v>8.3070277454726699E-2</v>
      </c>
      <c r="E19" s="115">
        <v>10</v>
      </c>
      <c r="F19" s="114">
        <v>10</v>
      </c>
      <c r="G19" s="114">
        <v>11</v>
      </c>
      <c r="H19" s="114">
        <v>11</v>
      </c>
      <c r="I19" s="140">
        <v>12</v>
      </c>
      <c r="J19" s="115">
        <v>-2</v>
      </c>
      <c r="K19" s="116">
        <v>-16.666666666666668</v>
      </c>
    </row>
    <row r="20" spans="1:11" ht="14.1" customHeight="1" x14ac:dyDescent="0.2">
      <c r="A20" s="306">
        <v>12</v>
      </c>
      <c r="B20" s="307" t="s">
        <v>237</v>
      </c>
      <c r="C20" s="308"/>
      <c r="D20" s="113">
        <v>0.34889516530985215</v>
      </c>
      <c r="E20" s="115">
        <v>42</v>
      </c>
      <c r="F20" s="114">
        <v>43</v>
      </c>
      <c r="G20" s="114">
        <v>50</v>
      </c>
      <c r="H20" s="114">
        <v>47</v>
      </c>
      <c r="I20" s="140">
        <v>44</v>
      </c>
      <c r="J20" s="115">
        <v>-2</v>
      </c>
      <c r="K20" s="116">
        <v>-4.5454545454545459</v>
      </c>
    </row>
    <row r="21" spans="1:11" ht="14.1" customHeight="1" x14ac:dyDescent="0.2">
      <c r="A21" s="306">
        <v>21</v>
      </c>
      <c r="B21" s="307" t="s">
        <v>238</v>
      </c>
      <c r="C21" s="308"/>
      <c r="D21" s="113" t="s">
        <v>513</v>
      </c>
      <c r="E21" s="115" t="s">
        <v>513</v>
      </c>
      <c r="F21" s="114">
        <v>7</v>
      </c>
      <c r="G21" s="114" t="s">
        <v>513</v>
      </c>
      <c r="H21" s="114" t="s">
        <v>513</v>
      </c>
      <c r="I21" s="140">
        <v>5</v>
      </c>
      <c r="J21" s="115" t="s">
        <v>513</v>
      </c>
      <c r="K21" s="116" t="s">
        <v>513</v>
      </c>
    </row>
    <row r="22" spans="1:11" ht="14.1" customHeight="1" x14ac:dyDescent="0.2">
      <c r="A22" s="306">
        <v>22</v>
      </c>
      <c r="B22" s="307" t="s">
        <v>239</v>
      </c>
      <c r="C22" s="308"/>
      <c r="D22" s="113">
        <v>0.2492108323641801</v>
      </c>
      <c r="E22" s="115">
        <v>30</v>
      </c>
      <c r="F22" s="114">
        <v>31</v>
      </c>
      <c r="G22" s="114">
        <v>34</v>
      </c>
      <c r="H22" s="114">
        <v>34</v>
      </c>
      <c r="I22" s="140">
        <v>32</v>
      </c>
      <c r="J22" s="115">
        <v>-2</v>
      </c>
      <c r="K22" s="116">
        <v>-6.25</v>
      </c>
    </row>
    <row r="23" spans="1:11" ht="14.1" customHeight="1" x14ac:dyDescent="0.2">
      <c r="A23" s="306">
        <v>23</v>
      </c>
      <c r="B23" s="307" t="s">
        <v>240</v>
      </c>
      <c r="C23" s="308"/>
      <c r="D23" s="113">
        <v>0.24090380461870742</v>
      </c>
      <c r="E23" s="115">
        <v>29</v>
      </c>
      <c r="F23" s="114">
        <v>28</v>
      </c>
      <c r="G23" s="114">
        <v>27</v>
      </c>
      <c r="H23" s="114">
        <v>25</v>
      </c>
      <c r="I23" s="140">
        <v>25</v>
      </c>
      <c r="J23" s="115">
        <v>4</v>
      </c>
      <c r="K23" s="116">
        <v>16</v>
      </c>
    </row>
    <row r="24" spans="1:11" ht="14.1" customHeight="1" x14ac:dyDescent="0.2">
      <c r="A24" s="306">
        <v>24</v>
      </c>
      <c r="B24" s="307" t="s">
        <v>241</v>
      </c>
      <c r="C24" s="308"/>
      <c r="D24" s="113">
        <v>0.3572021930553248</v>
      </c>
      <c r="E24" s="115">
        <v>43</v>
      </c>
      <c r="F24" s="114">
        <v>42</v>
      </c>
      <c r="G24" s="114">
        <v>43</v>
      </c>
      <c r="H24" s="114">
        <v>46</v>
      </c>
      <c r="I24" s="140">
        <v>46</v>
      </c>
      <c r="J24" s="115">
        <v>-3</v>
      </c>
      <c r="K24" s="116">
        <v>-6.5217391304347823</v>
      </c>
    </row>
    <row r="25" spans="1:11" ht="14.1" customHeight="1" x14ac:dyDescent="0.2">
      <c r="A25" s="306">
        <v>25</v>
      </c>
      <c r="B25" s="307" t="s">
        <v>242</v>
      </c>
      <c r="C25" s="308"/>
      <c r="D25" s="113">
        <v>0.73932546934706767</v>
      </c>
      <c r="E25" s="115">
        <v>89</v>
      </c>
      <c r="F25" s="114">
        <v>102</v>
      </c>
      <c r="G25" s="114">
        <v>95</v>
      </c>
      <c r="H25" s="114">
        <v>92</v>
      </c>
      <c r="I25" s="140">
        <v>93</v>
      </c>
      <c r="J25" s="115">
        <v>-4</v>
      </c>
      <c r="K25" s="116">
        <v>-4.301075268817204</v>
      </c>
    </row>
    <row r="26" spans="1:11" ht="14.1" customHeight="1" x14ac:dyDescent="0.2">
      <c r="A26" s="306">
        <v>26</v>
      </c>
      <c r="B26" s="307" t="s">
        <v>243</v>
      </c>
      <c r="C26" s="308"/>
      <c r="D26" s="113">
        <v>0.43196544276457882</v>
      </c>
      <c r="E26" s="115">
        <v>52</v>
      </c>
      <c r="F26" s="114">
        <v>50</v>
      </c>
      <c r="G26" s="114">
        <v>48</v>
      </c>
      <c r="H26" s="114">
        <v>48</v>
      </c>
      <c r="I26" s="140">
        <v>52</v>
      </c>
      <c r="J26" s="115">
        <v>0</v>
      </c>
      <c r="K26" s="116">
        <v>0</v>
      </c>
    </row>
    <row r="27" spans="1:11" ht="14.1" customHeight="1" x14ac:dyDescent="0.2">
      <c r="A27" s="306">
        <v>27</v>
      </c>
      <c r="B27" s="307" t="s">
        <v>244</v>
      </c>
      <c r="C27" s="308"/>
      <c r="D27" s="113">
        <v>0.19936866589134408</v>
      </c>
      <c r="E27" s="115">
        <v>24</v>
      </c>
      <c r="F27" s="114">
        <v>25</v>
      </c>
      <c r="G27" s="114">
        <v>24</v>
      </c>
      <c r="H27" s="114">
        <v>25</v>
      </c>
      <c r="I27" s="140">
        <v>30</v>
      </c>
      <c r="J27" s="115">
        <v>-6</v>
      </c>
      <c r="K27" s="116">
        <v>-20</v>
      </c>
    </row>
    <row r="28" spans="1:11" ht="14.1" customHeight="1" x14ac:dyDescent="0.2">
      <c r="A28" s="306">
        <v>28</v>
      </c>
      <c r="B28" s="307" t="s">
        <v>245</v>
      </c>
      <c r="C28" s="308"/>
      <c r="D28" s="113">
        <v>0.18275461040039873</v>
      </c>
      <c r="E28" s="115">
        <v>22</v>
      </c>
      <c r="F28" s="114">
        <v>25</v>
      </c>
      <c r="G28" s="114">
        <v>25</v>
      </c>
      <c r="H28" s="114">
        <v>25</v>
      </c>
      <c r="I28" s="140">
        <v>25</v>
      </c>
      <c r="J28" s="115">
        <v>-3</v>
      </c>
      <c r="K28" s="116">
        <v>-12</v>
      </c>
    </row>
    <row r="29" spans="1:11" ht="14.1" customHeight="1" x14ac:dyDescent="0.2">
      <c r="A29" s="306">
        <v>29</v>
      </c>
      <c r="B29" s="307" t="s">
        <v>246</v>
      </c>
      <c r="C29" s="308"/>
      <c r="D29" s="113">
        <v>3.2397408207343412</v>
      </c>
      <c r="E29" s="115">
        <v>390</v>
      </c>
      <c r="F29" s="114">
        <v>417</v>
      </c>
      <c r="G29" s="114">
        <v>415</v>
      </c>
      <c r="H29" s="114">
        <v>430</v>
      </c>
      <c r="I29" s="140">
        <v>437</v>
      </c>
      <c r="J29" s="115">
        <v>-47</v>
      </c>
      <c r="K29" s="116">
        <v>-10.755148741418765</v>
      </c>
    </row>
    <row r="30" spans="1:11" ht="14.1" customHeight="1" x14ac:dyDescent="0.2">
      <c r="A30" s="306" t="s">
        <v>247</v>
      </c>
      <c r="B30" s="307" t="s">
        <v>248</v>
      </c>
      <c r="C30" s="308"/>
      <c r="D30" s="113">
        <v>0.26582488785512542</v>
      </c>
      <c r="E30" s="115">
        <v>32</v>
      </c>
      <c r="F30" s="114">
        <v>24</v>
      </c>
      <c r="G30" s="114">
        <v>23</v>
      </c>
      <c r="H30" s="114">
        <v>24</v>
      </c>
      <c r="I30" s="140">
        <v>25</v>
      </c>
      <c r="J30" s="115">
        <v>7</v>
      </c>
      <c r="K30" s="116">
        <v>28</v>
      </c>
    </row>
    <row r="31" spans="1:11" ht="14.1" customHeight="1" x14ac:dyDescent="0.2">
      <c r="A31" s="306" t="s">
        <v>249</v>
      </c>
      <c r="B31" s="307" t="s">
        <v>250</v>
      </c>
      <c r="C31" s="308"/>
      <c r="D31" s="113">
        <v>2.973915932879216</v>
      </c>
      <c r="E31" s="115">
        <v>358</v>
      </c>
      <c r="F31" s="114">
        <v>393</v>
      </c>
      <c r="G31" s="114">
        <v>392</v>
      </c>
      <c r="H31" s="114">
        <v>406</v>
      </c>
      <c r="I31" s="140">
        <v>412</v>
      </c>
      <c r="J31" s="115">
        <v>-54</v>
      </c>
      <c r="K31" s="116">
        <v>-13.106796116504855</v>
      </c>
    </row>
    <row r="32" spans="1:11" ht="14.1" customHeight="1" x14ac:dyDescent="0.2">
      <c r="A32" s="306">
        <v>31</v>
      </c>
      <c r="B32" s="307" t="s">
        <v>251</v>
      </c>
      <c r="C32" s="308"/>
      <c r="D32" s="113">
        <v>9.1377305200199363E-2</v>
      </c>
      <c r="E32" s="115">
        <v>11</v>
      </c>
      <c r="F32" s="114">
        <v>13</v>
      </c>
      <c r="G32" s="114">
        <v>9</v>
      </c>
      <c r="H32" s="114">
        <v>10</v>
      </c>
      <c r="I32" s="140">
        <v>12</v>
      </c>
      <c r="J32" s="115">
        <v>-1</v>
      </c>
      <c r="K32" s="116">
        <v>-8.3333333333333339</v>
      </c>
    </row>
    <row r="33" spans="1:11" ht="14.1" customHeight="1" x14ac:dyDescent="0.2">
      <c r="A33" s="306">
        <v>32</v>
      </c>
      <c r="B33" s="307" t="s">
        <v>252</v>
      </c>
      <c r="C33" s="308"/>
      <c r="D33" s="113">
        <v>4.9842166472836021E-2</v>
      </c>
      <c r="E33" s="115">
        <v>6</v>
      </c>
      <c r="F33" s="114">
        <v>7</v>
      </c>
      <c r="G33" s="114">
        <v>9</v>
      </c>
      <c r="H33" s="114">
        <v>10</v>
      </c>
      <c r="I33" s="140">
        <v>7</v>
      </c>
      <c r="J33" s="115">
        <v>-1</v>
      </c>
      <c r="K33" s="116">
        <v>-14.285714285714286</v>
      </c>
    </row>
    <row r="34" spans="1:11" ht="14.1" customHeight="1" x14ac:dyDescent="0.2">
      <c r="A34" s="306">
        <v>33</v>
      </c>
      <c r="B34" s="307" t="s">
        <v>253</v>
      </c>
      <c r="C34" s="308"/>
      <c r="D34" s="113">
        <v>0.11629838843661738</v>
      </c>
      <c r="E34" s="115">
        <v>14</v>
      </c>
      <c r="F34" s="114">
        <v>18</v>
      </c>
      <c r="G34" s="114">
        <v>15</v>
      </c>
      <c r="H34" s="114">
        <v>13</v>
      </c>
      <c r="I34" s="140">
        <v>15</v>
      </c>
      <c r="J34" s="115">
        <v>-1</v>
      </c>
      <c r="K34" s="116">
        <v>-6.666666666666667</v>
      </c>
    </row>
    <row r="35" spans="1:11" ht="14.1" customHeight="1" x14ac:dyDescent="0.2">
      <c r="A35" s="306">
        <v>34</v>
      </c>
      <c r="B35" s="307" t="s">
        <v>254</v>
      </c>
      <c r="C35" s="308"/>
      <c r="D35" s="113">
        <v>2.2428974912776209</v>
      </c>
      <c r="E35" s="115">
        <v>270</v>
      </c>
      <c r="F35" s="114">
        <v>282</v>
      </c>
      <c r="G35" s="114">
        <v>284</v>
      </c>
      <c r="H35" s="114">
        <v>292</v>
      </c>
      <c r="I35" s="140">
        <v>295</v>
      </c>
      <c r="J35" s="115">
        <v>-25</v>
      </c>
      <c r="K35" s="116">
        <v>-8.4745762711864412</v>
      </c>
    </row>
    <row r="36" spans="1:11" ht="14.1" customHeight="1" x14ac:dyDescent="0.2">
      <c r="A36" s="306">
        <v>41</v>
      </c>
      <c r="B36" s="307" t="s">
        <v>255</v>
      </c>
      <c r="C36" s="308"/>
      <c r="D36" s="113">
        <v>0.20767569363681676</v>
      </c>
      <c r="E36" s="115">
        <v>25</v>
      </c>
      <c r="F36" s="114">
        <v>23</v>
      </c>
      <c r="G36" s="114">
        <v>21</v>
      </c>
      <c r="H36" s="114">
        <v>28</v>
      </c>
      <c r="I36" s="140">
        <v>19</v>
      </c>
      <c r="J36" s="115">
        <v>6</v>
      </c>
      <c r="K36" s="116">
        <v>31.578947368421051</v>
      </c>
    </row>
    <row r="37" spans="1:11" ht="14.1" customHeight="1" x14ac:dyDescent="0.2">
      <c r="A37" s="306">
        <v>42</v>
      </c>
      <c r="B37" s="307" t="s">
        <v>256</v>
      </c>
      <c r="C37" s="308"/>
      <c r="D37" s="113">
        <v>4.9842166472836021E-2</v>
      </c>
      <c r="E37" s="115">
        <v>6</v>
      </c>
      <c r="F37" s="114" t="s">
        <v>513</v>
      </c>
      <c r="G37" s="114">
        <v>7</v>
      </c>
      <c r="H37" s="114">
        <v>6</v>
      </c>
      <c r="I37" s="140" t="s">
        <v>513</v>
      </c>
      <c r="J37" s="115" t="s">
        <v>513</v>
      </c>
      <c r="K37" s="116" t="s">
        <v>513</v>
      </c>
    </row>
    <row r="38" spans="1:11" ht="14.1" customHeight="1" x14ac:dyDescent="0.2">
      <c r="A38" s="306">
        <v>43</v>
      </c>
      <c r="B38" s="307" t="s">
        <v>257</v>
      </c>
      <c r="C38" s="308"/>
      <c r="D38" s="113">
        <v>0.7310184416015949</v>
      </c>
      <c r="E38" s="115">
        <v>88</v>
      </c>
      <c r="F38" s="114">
        <v>95</v>
      </c>
      <c r="G38" s="114">
        <v>103</v>
      </c>
      <c r="H38" s="114">
        <v>102</v>
      </c>
      <c r="I38" s="140">
        <v>106</v>
      </c>
      <c r="J38" s="115">
        <v>-18</v>
      </c>
      <c r="K38" s="116">
        <v>-16.981132075471699</v>
      </c>
    </row>
    <row r="39" spans="1:11" ht="14.1" customHeight="1" x14ac:dyDescent="0.2">
      <c r="A39" s="306">
        <v>51</v>
      </c>
      <c r="B39" s="307" t="s">
        <v>258</v>
      </c>
      <c r="C39" s="308"/>
      <c r="D39" s="113">
        <v>2.3259677687323475</v>
      </c>
      <c r="E39" s="115">
        <v>280</v>
      </c>
      <c r="F39" s="114">
        <v>318</v>
      </c>
      <c r="G39" s="114">
        <v>327</v>
      </c>
      <c r="H39" s="114">
        <v>355</v>
      </c>
      <c r="I39" s="140">
        <v>344</v>
      </c>
      <c r="J39" s="115">
        <v>-64</v>
      </c>
      <c r="K39" s="116">
        <v>-18.604651162790699</v>
      </c>
    </row>
    <row r="40" spans="1:11" ht="14.1" customHeight="1" x14ac:dyDescent="0.2">
      <c r="A40" s="306" t="s">
        <v>259</v>
      </c>
      <c r="B40" s="307" t="s">
        <v>260</v>
      </c>
      <c r="C40" s="308"/>
      <c r="D40" s="113">
        <v>2.2179764080412028</v>
      </c>
      <c r="E40" s="115">
        <v>267</v>
      </c>
      <c r="F40" s="114">
        <v>305</v>
      </c>
      <c r="G40" s="114">
        <v>312</v>
      </c>
      <c r="H40" s="114">
        <v>341</v>
      </c>
      <c r="I40" s="140">
        <v>332</v>
      </c>
      <c r="J40" s="115">
        <v>-65</v>
      </c>
      <c r="K40" s="116">
        <v>-19.578313253012048</v>
      </c>
    </row>
    <row r="41" spans="1:11" ht="14.1" customHeight="1" x14ac:dyDescent="0.2">
      <c r="A41" s="306"/>
      <c r="B41" s="307" t="s">
        <v>261</v>
      </c>
      <c r="C41" s="308"/>
      <c r="D41" s="113">
        <v>1.4537298554577172</v>
      </c>
      <c r="E41" s="115">
        <v>175</v>
      </c>
      <c r="F41" s="114">
        <v>211</v>
      </c>
      <c r="G41" s="114">
        <v>208</v>
      </c>
      <c r="H41" s="114">
        <v>231</v>
      </c>
      <c r="I41" s="140">
        <v>229</v>
      </c>
      <c r="J41" s="115">
        <v>-54</v>
      </c>
      <c r="K41" s="116">
        <v>-23.580786026200872</v>
      </c>
    </row>
    <row r="42" spans="1:11" ht="14.1" customHeight="1" x14ac:dyDescent="0.2">
      <c r="A42" s="306">
        <v>52</v>
      </c>
      <c r="B42" s="307" t="s">
        <v>262</v>
      </c>
      <c r="C42" s="308"/>
      <c r="D42" s="113">
        <v>2.691476989533145</v>
      </c>
      <c r="E42" s="115">
        <v>324</v>
      </c>
      <c r="F42" s="114">
        <v>348</v>
      </c>
      <c r="G42" s="114">
        <v>341</v>
      </c>
      <c r="H42" s="114">
        <v>346</v>
      </c>
      <c r="I42" s="140">
        <v>335</v>
      </c>
      <c r="J42" s="115">
        <v>-11</v>
      </c>
      <c r="K42" s="116">
        <v>-3.283582089552239</v>
      </c>
    </row>
    <row r="43" spans="1:11" ht="14.1" customHeight="1" x14ac:dyDescent="0.2">
      <c r="A43" s="306" t="s">
        <v>263</v>
      </c>
      <c r="B43" s="307" t="s">
        <v>264</v>
      </c>
      <c r="C43" s="308"/>
      <c r="D43" s="113">
        <v>2.6499418508057815</v>
      </c>
      <c r="E43" s="115">
        <v>319</v>
      </c>
      <c r="F43" s="114">
        <v>342</v>
      </c>
      <c r="G43" s="114">
        <v>334</v>
      </c>
      <c r="H43" s="114">
        <v>341</v>
      </c>
      <c r="I43" s="140">
        <v>331</v>
      </c>
      <c r="J43" s="115">
        <v>-12</v>
      </c>
      <c r="K43" s="116">
        <v>-3.6253776435045317</v>
      </c>
    </row>
    <row r="44" spans="1:11" ht="14.1" customHeight="1" x14ac:dyDescent="0.2">
      <c r="A44" s="306">
        <v>53</v>
      </c>
      <c r="B44" s="307" t="s">
        <v>265</v>
      </c>
      <c r="C44" s="308"/>
      <c r="D44" s="113">
        <v>1.5949493271307527</v>
      </c>
      <c r="E44" s="115">
        <v>192</v>
      </c>
      <c r="F44" s="114">
        <v>209</v>
      </c>
      <c r="G44" s="114">
        <v>202</v>
      </c>
      <c r="H44" s="114">
        <v>219</v>
      </c>
      <c r="I44" s="140">
        <v>218</v>
      </c>
      <c r="J44" s="115">
        <v>-26</v>
      </c>
      <c r="K44" s="116">
        <v>-11.926605504587156</v>
      </c>
    </row>
    <row r="45" spans="1:11" ht="14.1" customHeight="1" x14ac:dyDescent="0.2">
      <c r="A45" s="306" t="s">
        <v>266</v>
      </c>
      <c r="B45" s="307" t="s">
        <v>267</v>
      </c>
      <c r="C45" s="308"/>
      <c r="D45" s="113">
        <v>1.5783352716398074</v>
      </c>
      <c r="E45" s="115">
        <v>190</v>
      </c>
      <c r="F45" s="114">
        <v>207</v>
      </c>
      <c r="G45" s="114">
        <v>200</v>
      </c>
      <c r="H45" s="114">
        <v>218</v>
      </c>
      <c r="I45" s="140">
        <v>217</v>
      </c>
      <c r="J45" s="115">
        <v>-27</v>
      </c>
      <c r="K45" s="116">
        <v>-12.442396313364055</v>
      </c>
    </row>
    <row r="46" spans="1:11" ht="14.1" customHeight="1" x14ac:dyDescent="0.2">
      <c r="A46" s="306">
        <v>54</v>
      </c>
      <c r="B46" s="307" t="s">
        <v>268</v>
      </c>
      <c r="C46" s="308"/>
      <c r="D46" s="113">
        <v>15.500913773052002</v>
      </c>
      <c r="E46" s="115">
        <v>1866</v>
      </c>
      <c r="F46" s="114">
        <v>1913</v>
      </c>
      <c r="G46" s="114">
        <v>1885</v>
      </c>
      <c r="H46" s="114">
        <v>1890</v>
      </c>
      <c r="I46" s="140">
        <v>1625</v>
      </c>
      <c r="J46" s="115">
        <v>241</v>
      </c>
      <c r="K46" s="116">
        <v>14.830769230769231</v>
      </c>
    </row>
    <row r="47" spans="1:11" ht="14.1" customHeight="1" x14ac:dyDescent="0.2">
      <c r="A47" s="306">
        <v>61</v>
      </c>
      <c r="B47" s="307" t="s">
        <v>269</v>
      </c>
      <c r="C47" s="308"/>
      <c r="D47" s="113">
        <v>0.7144043861106496</v>
      </c>
      <c r="E47" s="115">
        <v>86</v>
      </c>
      <c r="F47" s="114">
        <v>93</v>
      </c>
      <c r="G47" s="114">
        <v>82</v>
      </c>
      <c r="H47" s="114">
        <v>84</v>
      </c>
      <c r="I47" s="140">
        <v>84</v>
      </c>
      <c r="J47" s="115">
        <v>2</v>
      </c>
      <c r="K47" s="116">
        <v>2.3809523809523809</v>
      </c>
    </row>
    <row r="48" spans="1:11" ht="14.1" customHeight="1" x14ac:dyDescent="0.2">
      <c r="A48" s="306">
        <v>62</v>
      </c>
      <c r="B48" s="307" t="s">
        <v>270</v>
      </c>
      <c r="C48" s="308"/>
      <c r="D48" s="113">
        <v>8.8885196876557568</v>
      </c>
      <c r="E48" s="115">
        <v>1070</v>
      </c>
      <c r="F48" s="114">
        <v>1171</v>
      </c>
      <c r="G48" s="114">
        <v>1140</v>
      </c>
      <c r="H48" s="114">
        <v>1163</v>
      </c>
      <c r="I48" s="140">
        <v>1112</v>
      </c>
      <c r="J48" s="115">
        <v>-42</v>
      </c>
      <c r="K48" s="116">
        <v>-3.7769784172661871</v>
      </c>
    </row>
    <row r="49" spans="1:11" ht="14.1" customHeight="1" x14ac:dyDescent="0.2">
      <c r="A49" s="306">
        <v>63</v>
      </c>
      <c r="B49" s="307" t="s">
        <v>271</v>
      </c>
      <c r="C49" s="308"/>
      <c r="D49" s="113">
        <v>14.794816414686824</v>
      </c>
      <c r="E49" s="115">
        <v>1781</v>
      </c>
      <c r="F49" s="114">
        <v>2006</v>
      </c>
      <c r="G49" s="114">
        <v>2057</v>
      </c>
      <c r="H49" s="114">
        <v>2111</v>
      </c>
      <c r="I49" s="140">
        <v>2031</v>
      </c>
      <c r="J49" s="115">
        <v>-250</v>
      </c>
      <c r="K49" s="116">
        <v>-12.309207287050715</v>
      </c>
    </row>
    <row r="50" spans="1:11" ht="14.1" customHeight="1" x14ac:dyDescent="0.2">
      <c r="A50" s="306" t="s">
        <v>272</v>
      </c>
      <c r="B50" s="307" t="s">
        <v>273</v>
      </c>
      <c r="C50" s="308"/>
      <c r="D50" s="113">
        <v>0.73932546934706767</v>
      </c>
      <c r="E50" s="115">
        <v>89</v>
      </c>
      <c r="F50" s="114">
        <v>93</v>
      </c>
      <c r="G50" s="114">
        <v>102</v>
      </c>
      <c r="H50" s="114">
        <v>95</v>
      </c>
      <c r="I50" s="140">
        <v>93</v>
      </c>
      <c r="J50" s="115">
        <v>-4</v>
      </c>
      <c r="K50" s="116">
        <v>-4.301075268817204</v>
      </c>
    </row>
    <row r="51" spans="1:11" ht="14.1" customHeight="1" x14ac:dyDescent="0.2">
      <c r="A51" s="306" t="s">
        <v>274</v>
      </c>
      <c r="B51" s="307" t="s">
        <v>275</v>
      </c>
      <c r="C51" s="308"/>
      <c r="D51" s="113">
        <v>13.640139558066124</v>
      </c>
      <c r="E51" s="115">
        <v>1642</v>
      </c>
      <c r="F51" s="114">
        <v>1856</v>
      </c>
      <c r="G51" s="114">
        <v>1902</v>
      </c>
      <c r="H51" s="114">
        <v>1961</v>
      </c>
      <c r="I51" s="140">
        <v>1886</v>
      </c>
      <c r="J51" s="115">
        <v>-244</v>
      </c>
      <c r="K51" s="116">
        <v>-12.937433722163309</v>
      </c>
    </row>
    <row r="52" spans="1:11" ht="14.1" customHeight="1" x14ac:dyDescent="0.2">
      <c r="A52" s="306">
        <v>71</v>
      </c>
      <c r="B52" s="307" t="s">
        <v>276</v>
      </c>
      <c r="C52" s="308"/>
      <c r="D52" s="113">
        <v>24.821398903472339</v>
      </c>
      <c r="E52" s="115">
        <v>2988</v>
      </c>
      <c r="F52" s="114">
        <v>3579</v>
      </c>
      <c r="G52" s="114">
        <v>3072</v>
      </c>
      <c r="H52" s="114">
        <v>3546</v>
      </c>
      <c r="I52" s="140">
        <v>3114</v>
      </c>
      <c r="J52" s="115">
        <v>-126</v>
      </c>
      <c r="K52" s="116">
        <v>-4.0462427745664744</v>
      </c>
    </row>
    <row r="53" spans="1:11" ht="14.1" customHeight="1" x14ac:dyDescent="0.2">
      <c r="A53" s="306" t="s">
        <v>277</v>
      </c>
      <c r="B53" s="307" t="s">
        <v>278</v>
      </c>
      <c r="C53" s="308"/>
      <c r="D53" s="113">
        <v>0.7144043861106496</v>
      </c>
      <c r="E53" s="115">
        <v>86</v>
      </c>
      <c r="F53" s="114">
        <v>91</v>
      </c>
      <c r="G53" s="114">
        <v>93</v>
      </c>
      <c r="H53" s="114">
        <v>103</v>
      </c>
      <c r="I53" s="140">
        <v>95</v>
      </c>
      <c r="J53" s="115">
        <v>-9</v>
      </c>
      <c r="K53" s="116">
        <v>-9.473684210526315</v>
      </c>
    </row>
    <row r="54" spans="1:11" ht="14.1" customHeight="1" x14ac:dyDescent="0.2">
      <c r="A54" s="306" t="s">
        <v>279</v>
      </c>
      <c r="B54" s="307" t="s">
        <v>280</v>
      </c>
      <c r="C54" s="308"/>
      <c r="D54" s="113">
        <v>23.716564213324471</v>
      </c>
      <c r="E54" s="115">
        <v>2855</v>
      </c>
      <c r="F54" s="114">
        <v>3437</v>
      </c>
      <c r="G54" s="114">
        <v>2930</v>
      </c>
      <c r="H54" s="114">
        <v>3394</v>
      </c>
      <c r="I54" s="140">
        <v>2967</v>
      </c>
      <c r="J54" s="115">
        <v>-112</v>
      </c>
      <c r="K54" s="116">
        <v>-3.7748567576676777</v>
      </c>
    </row>
    <row r="55" spans="1:11" ht="14.1" customHeight="1" x14ac:dyDescent="0.2">
      <c r="A55" s="306">
        <v>72</v>
      </c>
      <c r="B55" s="307" t="s">
        <v>281</v>
      </c>
      <c r="C55" s="308"/>
      <c r="D55" s="113">
        <v>0.97192224622030232</v>
      </c>
      <c r="E55" s="115">
        <v>117</v>
      </c>
      <c r="F55" s="114">
        <v>116</v>
      </c>
      <c r="G55" s="114">
        <v>117</v>
      </c>
      <c r="H55" s="114">
        <v>115</v>
      </c>
      <c r="I55" s="140">
        <v>114</v>
      </c>
      <c r="J55" s="115">
        <v>3</v>
      </c>
      <c r="K55" s="116">
        <v>2.6315789473684212</v>
      </c>
    </row>
    <row r="56" spans="1:11" ht="14.1" customHeight="1" x14ac:dyDescent="0.2">
      <c r="A56" s="306" t="s">
        <v>282</v>
      </c>
      <c r="B56" s="307" t="s">
        <v>283</v>
      </c>
      <c r="C56" s="308"/>
      <c r="D56" s="113">
        <v>0.14952649941850807</v>
      </c>
      <c r="E56" s="115">
        <v>18</v>
      </c>
      <c r="F56" s="114">
        <v>17</v>
      </c>
      <c r="G56" s="114">
        <v>19</v>
      </c>
      <c r="H56" s="114">
        <v>18</v>
      </c>
      <c r="I56" s="140">
        <v>17</v>
      </c>
      <c r="J56" s="115">
        <v>1</v>
      </c>
      <c r="K56" s="116">
        <v>5.882352941176471</v>
      </c>
    </row>
    <row r="57" spans="1:11" ht="14.1" customHeight="1" x14ac:dyDescent="0.2">
      <c r="A57" s="306" t="s">
        <v>284</v>
      </c>
      <c r="B57" s="307" t="s">
        <v>285</v>
      </c>
      <c r="C57" s="308"/>
      <c r="D57" s="113">
        <v>0.63133410865592288</v>
      </c>
      <c r="E57" s="115">
        <v>76</v>
      </c>
      <c r="F57" s="114">
        <v>77</v>
      </c>
      <c r="G57" s="114">
        <v>77</v>
      </c>
      <c r="H57" s="114">
        <v>75</v>
      </c>
      <c r="I57" s="140">
        <v>76</v>
      </c>
      <c r="J57" s="115">
        <v>0</v>
      </c>
      <c r="K57" s="116">
        <v>0</v>
      </c>
    </row>
    <row r="58" spans="1:11" ht="14.1" customHeight="1" x14ac:dyDescent="0.2">
      <c r="A58" s="306">
        <v>73</v>
      </c>
      <c r="B58" s="307" t="s">
        <v>286</v>
      </c>
      <c r="C58" s="308"/>
      <c r="D58" s="113">
        <v>1.1214487456388105</v>
      </c>
      <c r="E58" s="115">
        <v>135</v>
      </c>
      <c r="F58" s="114">
        <v>139</v>
      </c>
      <c r="G58" s="114">
        <v>135</v>
      </c>
      <c r="H58" s="114">
        <v>129</v>
      </c>
      <c r="I58" s="140">
        <v>120</v>
      </c>
      <c r="J58" s="115">
        <v>15</v>
      </c>
      <c r="K58" s="116">
        <v>12.5</v>
      </c>
    </row>
    <row r="59" spans="1:11" ht="14.1" customHeight="1" x14ac:dyDescent="0.2">
      <c r="A59" s="306" t="s">
        <v>287</v>
      </c>
      <c r="B59" s="307" t="s">
        <v>288</v>
      </c>
      <c r="C59" s="308"/>
      <c r="D59" s="113">
        <v>0.72271141385612225</v>
      </c>
      <c r="E59" s="115">
        <v>87</v>
      </c>
      <c r="F59" s="114">
        <v>89</v>
      </c>
      <c r="G59" s="114">
        <v>85</v>
      </c>
      <c r="H59" s="114">
        <v>80</v>
      </c>
      <c r="I59" s="140">
        <v>76</v>
      </c>
      <c r="J59" s="115">
        <v>11</v>
      </c>
      <c r="K59" s="116">
        <v>14.473684210526315</v>
      </c>
    </row>
    <row r="60" spans="1:11" ht="14.1" customHeight="1" x14ac:dyDescent="0.2">
      <c r="A60" s="306">
        <v>81</v>
      </c>
      <c r="B60" s="307" t="s">
        <v>289</v>
      </c>
      <c r="C60" s="308"/>
      <c r="D60" s="113">
        <v>4.6768566207011135</v>
      </c>
      <c r="E60" s="115">
        <v>563</v>
      </c>
      <c r="F60" s="114">
        <v>564</v>
      </c>
      <c r="G60" s="114">
        <v>542</v>
      </c>
      <c r="H60" s="114">
        <v>562</v>
      </c>
      <c r="I60" s="140">
        <v>551</v>
      </c>
      <c r="J60" s="115">
        <v>12</v>
      </c>
      <c r="K60" s="116">
        <v>2.1778584392014517</v>
      </c>
    </row>
    <row r="61" spans="1:11" ht="14.1" customHeight="1" x14ac:dyDescent="0.2">
      <c r="A61" s="306" t="s">
        <v>290</v>
      </c>
      <c r="B61" s="307" t="s">
        <v>291</v>
      </c>
      <c r="C61" s="308"/>
      <c r="D61" s="113">
        <v>1.6281774381126433</v>
      </c>
      <c r="E61" s="115">
        <v>196</v>
      </c>
      <c r="F61" s="114">
        <v>196</v>
      </c>
      <c r="G61" s="114">
        <v>198</v>
      </c>
      <c r="H61" s="114">
        <v>215</v>
      </c>
      <c r="I61" s="140">
        <v>219</v>
      </c>
      <c r="J61" s="115">
        <v>-23</v>
      </c>
      <c r="K61" s="116">
        <v>-10.502283105022832</v>
      </c>
    </row>
    <row r="62" spans="1:11" ht="14.1" customHeight="1" x14ac:dyDescent="0.2">
      <c r="A62" s="306" t="s">
        <v>292</v>
      </c>
      <c r="B62" s="307" t="s">
        <v>293</v>
      </c>
      <c r="C62" s="308"/>
      <c r="D62" s="113">
        <v>1.3623525502575178</v>
      </c>
      <c r="E62" s="115">
        <v>164</v>
      </c>
      <c r="F62" s="114">
        <v>163</v>
      </c>
      <c r="G62" s="114">
        <v>158</v>
      </c>
      <c r="H62" s="114">
        <v>154</v>
      </c>
      <c r="I62" s="140">
        <v>143</v>
      </c>
      <c r="J62" s="115">
        <v>21</v>
      </c>
      <c r="K62" s="116">
        <v>14.685314685314685</v>
      </c>
    </row>
    <row r="63" spans="1:11" ht="14.1" customHeight="1" x14ac:dyDescent="0.2">
      <c r="A63" s="306"/>
      <c r="B63" s="307" t="s">
        <v>294</v>
      </c>
      <c r="C63" s="308"/>
      <c r="D63" s="113">
        <v>1.1962119953480645</v>
      </c>
      <c r="E63" s="115">
        <v>144</v>
      </c>
      <c r="F63" s="114">
        <v>137</v>
      </c>
      <c r="G63" s="114">
        <v>131</v>
      </c>
      <c r="H63" s="114">
        <v>133</v>
      </c>
      <c r="I63" s="140">
        <v>122</v>
      </c>
      <c r="J63" s="115">
        <v>22</v>
      </c>
      <c r="K63" s="116">
        <v>18.032786885245901</v>
      </c>
    </row>
    <row r="64" spans="1:11" ht="14.1" customHeight="1" x14ac:dyDescent="0.2">
      <c r="A64" s="306" t="s">
        <v>295</v>
      </c>
      <c r="B64" s="307" t="s">
        <v>296</v>
      </c>
      <c r="C64" s="308"/>
      <c r="D64" s="113">
        <v>0.14952649941850807</v>
      </c>
      <c r="E64" s="115">
        <v>18</v>
      </c>
      <c r="F64" s="114">
        <v>18</v>
      </c>
      <c r="G64" s="114">
        <v>17</v>
      </c>
      <c r="H64" s="114">
        <v>17</v>
      </c>
      <c r="I64" s="140">
        <v>16</v>
      </c>
      <c r="J64" s="115">
        <v>2</v>
      </c>
      <c r="K64" s="116">
        <v>12.5</v>
      </c>
    </row>
    <row r="65" spans="1:11" ht="14.1" customHeight="1" x14ac:dyDescent="0.2">
      <c r="A65" s="306" t="s">
        <v>297</v>
      </c>
      <c r="B65" s="307" t="s">
        <v>298</v>
      </c>
      <c r="C65" s="308"/>
      <c r="D65" s="113">
        <v>0.95530819072935702</v>
      </c>
      <c r="E65" s="115">
        <v>115</v>
      </c>
      <c r="F65" s="114">
        <v>111</v>
      </c>
      <c r="G65" s="114">
        <v>103</v>
      </c>
      <c r="H65" s="114">
        <v>110</v>
      </c>
      <c r="I65" s="140">
        <v>108</v>
      </c>
      <c r="J65" s="115">
        <v>7</v>
      </c>
      <c r="K65" s="116">
        <v>6.4814814814814818</v>
      </c>
    </row>
    <row r="66" spans="1:11" ht="14.1" customHeight="1" x14ac:dyDescent="0.2">
      <c r="A66" s="306">
        <v>82</v>
      </c>
      <c r="B66" s="307" t="s">
        <v>299</v>
      </c>
      <c r="C66" s="308"/>
      <c r="D66" s="113">
        <v>1.83585313174946</v>
      </c>
      <c r="E66" s="115">
        <v>221</v>
      </c>
      <c r="F66" s="114">
        <v>227</v>
      </c>
      <c r="G66" s="114">
        <v>220</v>
      </c>
      <c r="H66" s="114">
        <v>218</v>
      </c>
      <c r="I66" s="140">
        <v>222</v>
      </c>
      <c r="J66" s="115">
        <v>-1</v>
      </c>
      <c r="K66" s="116">
        <v>-0.45045045045045046</v>
      </c>
    </row>
    <row r="67" spans="1:11" ht="14.1" customHeight="1" x14ac:dyDescent="0.2">
      <c r="A67" s="306" t="s">
        <v>300</v>
      </c>
      <c r="B67" s="307" t="s">
        <v>301</v>
      </c>
      <c r="C67" s="308"/>
      <c r="D67" s="113">
        <v>0.72271141385612225</v>
      </c>
      <c r="E67" s="115">
        <v>87</v>
      </c>
      <c r="F67" s="114">
        <v>85</v>
      </c>
      <c r="G67" s="114">
        <v>77</v>
      </c>
      <c r="H67" s="114">
        <v>84</v>
      </c>
      <c r="I67" s="140">
        <v>87</v>
      </c>
      <c r="J67" s="115">
        <v>0</v>
      </c>
      <c r="K67" s="116">
        <v>0</v>
      </c>
    </row>
    <row r="68" spans="1:11" ht="14.1" customHeight="1" x14ac:dyDescent="0.2">
      <c r="A68" s="306" t="s">
        <v>302</v>
      </c>
      <c r="B68" s="307" t="s">
        <v>303</v>
      </c>
      <c r="C68" s="308"/>
      <c r="D68" s="113">
        <v>0.65625519189234094</v>
      </c>
      <c r="E68" s="115">
        <v>79</v>
      </c>
      <c r="F68" s="114">
        <v>81</v>
      </c>
      <c r="G68" s="114">
        <v>80</v>
      </c>
      <c r="H68" s="114">
        <v>75</v>
      </c>
      <c r="I68" s="140">
        <v>79</v>
      </c>
      <c r="J68" s="115">
        <v>0</v>
      </c>
      <c r="K68" s="116">
        <v>0</v>
      </c>
    </row>
    <row r="69" spans="1:11" ht="14.1" customHeight="1" x14ac:dyDescent="0.2">
      <c r="A69" s="306">
        <v>83</v>
      </c>
      <c r="B69" s="307" t="s">
        <v>304</v>
      </c>
      <c r="C69" s="308"/>
      <c r="D69" s="113">
        <v>2.4505731849144374</v>
      </c>
      <c r="E69" s="115">
        <v>295</v>
      </c>
      <c r="F69" s="114">
        <v>295</v>
      </c>
      <c r="G69" s="114">
        <v>281</v>
      </c>
      <c r="H69" s="114">
        <v>296</v>
      </c>
      <c r="I69" s="140">
        <v>290</v>
      </c>
      <c r="J69" s="115">
        <v>5</v>
      </c>
      <c r="K69" s="116">
        <v>1.7241379310344827</v>
      </c>
    </row>
    <row r="70" spans="1:11" ht="14.1" customHeight="1" x14ac:dyDescent="0.2">
      <c r="A70" s="306" t="s">
        <v>305</v>
      </c>
      <c r="B70" s="307" t="s">
        <v>306</v>
      </c>
      <c r="C70" s="308"/>
      <c r="D70" s="113">
        <v>2.1265991028410034</v>
      </c>
      <c r="E70" s="115">
        <v>256</v>
      </c>
      <c r="F70" s="114">
        <v>253</v>
      </c>
      <c r="G70" s="114">
        <v>237</v>
      </c>
      <c r="H70" s="114">
        <v>248</v>
      </c>
      <c r="I70" s="140">
        <v>237</v>
      </c>
      <c r="J70" s="115">
        <v>19</v>
      </c>
      <c r="K70" s="116">
        <v>8.0168776371308024</v>
      </c>
    </row>
    <row r="71" spans="1:11" ht="14.1" customHeight="1" x14ac:dyDescent="0.2">
      <c r="A71" s="306"/>
      <c r="B71" s="307" t="s">
        <v>307</v>
      </c>
      <c r="C71" s="308"/>
      <c r="D71" s="113">
        <v>1.2045190230935372</v>
      </c>
      <c r="E71" s="115">
        <v>145</v>
      </c>
      <c r="F71" s="114">
        <v>139</v>
      </c>
      <c r="G71" s="114">
        <v>130</v>
      </c>
      <c r="H71" s="114">
        <v>148</v>
      </c>
      <c r="I71" s="140">
        <v>147</v>
      </c>
      <c r="J71" s="115">
        <v>-2</v>
      </c>
      <c r="K71" s="116">
        <v>-1.3605442176870748</v>
      </c>
    </row>
    <row r="72" spans="1:11" ht="14.1" customHeight="1" x14ac:dyDescent="0.2">
      <c r="A72" s="306">
        <v>84</v>
      </c>
      <c r="B72" s="307" t="s">
        <v>308</v>
      </c>
      <c r="C72" s="308"/>
      <c r="D72" s="113">
        <v>2.442266157168965</v>
      </c>
      <c r="E72" s="115">
        <v>294</v>
      </c>
      <c r="F72" s="114">
        <v>309</v>
      </c>
      <c r="G72" s="114">
        <v>299</v>
      </c>
      <c r="H72" s="114">
        <v>303</v>
      </c>
      <c r="I72" s="140">
        <v>328</v>
      </c>
      <c r="J72" s="115">
        <v>-34</v>
      </c>
      <c r="K72" s="116">
        <v>-10.365853658536585</v>
      </c>
    </row>
    <row r="73" spans="1:11" ht="14.1" customHeight="1" x14ac:dyDescent="0.2">
      <c r="A73" s="306" t="s">
        <v>309</v>
      </c>
      <c r="B73" s="307" t="s">
        <v>310</v>
      </c>
      <c r="C73" s="308"/>
      <c r="D73" s="113">
        <v>0.41535138727363352</v>
      </c>
      <c r="E73" s="115">
        <v>50</v>
      </c>
      <c r="F73" s="114">
        <v>54</v>
      </c>
      <c r="G73" s="114">
        <v>52</v>
      </c>
      <c r="H73" s="114">
        <v>49</v>
      </c>
      <c r="I73" s="140">
        <v>53</v>
      </c>
      <c r="J73" s="115">
        <v>-3</v>
      </c>
      <c r="K73" s="116">
        <v>-5.6603773584905657</v>
      </c>
    </row>
    <row r="74" spans="1:11" ht="14.1" customHeight="1" x14ac:dyDescent="0.2">
      <c r="A74" s="306" t="s">
        <v>311</v>
      </c>
      <c r="B74" s="307" t="s">
        <v>312</v>
      </c>
      <c r="C74" s="308"/>
      <c r="D74" s="113">
        <v>0.1661405549094534</v>
      </c>
      <c r="E74" s="115">
        <v>20</v>
      </c>
      <c r="F74" s="114">
        <v>24</v>
      </c>
      <c r="G74" s="114">
        <v>18</v>
      </c>
      <c r="H74" s="114">
        <v>25</v>
      </c>
      <c r="I74" s="140">
        <v>27</v>
      </c>
      <c r="J74" s="115">
        <v>-7</v>
      </c>
      <c r="K74" s="116">
        <v>-25.925925925925927</v>
      </c>
    </row>
    <row r="75" spans="1:11" ht="14.1" customHeight="1" x14ac:dyDescent="0.2">
      <c r="A75" s="306" t="s">
        <v>313</v>
      </c>
      <c r="B75" s="307" t="s">
        <v>314</v>
      </c>
      <c r="C75" s="308"/>
      <c r="D75" s="113">
        <v>0.47350058149194219</v>
      </c>
      <c r="E75" s="115">
        <v>57</v>
      </c>
      <c r="F75" s="114">
        <v>56</v>
      </c>
      <c r="G75" s="114">
        <v>56</v>
      </c>
      <c r="H75" s="114">
        <v>56</v>
      </c>
      <c r="I75" s="140">
        <v>68</v>
      </c>
      <c r="J75" s="115">
        <v>-11</v>
      </c>
      <c r="K75" s="116">
        <v>-16.176470588235293</v>
      </c>
    </row>
    <row r="76" spans="1:11" ht="14.1" customHeight="1" x14ac:dyDescent="0.2">
      <c r="A76" s="306">
        <v>91</v>
      </c>
      <c r="B76" s="307" t="s">
        <v>315</v>
      </c>
      <c r="C76" s="308"/>
      <c r="D76" s="113">
        <v>0.1661405549094534</v>
      </c>
      <c r="E76" s="115">
        <v>20</v>
      </c>
      <c r="F76" s="114">
        <v>21</v>
      </c>
      <c r="G76" s="114">
        <v>16</v>
      </c>
      <c r="H76" s="114">
        <v>11</v>
      </c>
      <c r="I76" s="140">
        <v>11</v>
      </c>
      <c r="J76" s="115">
        <v>9</v>
      </c>
      <c r="K76" s="116">
        <v>81.818181818181813</v>
      </c>
    </row>
    <row r="77" spans="1:11" ht="14.1" customHeight="1" x14ac:dyDescent="0.2">
      <c r="A77" s="306">
        <v>92</v>
      </c>
      <c r="B77" s="307" t="s">
        <v>316</v>
      </c>
      <c r="C77" s="308"/>
      <c r="D77" s="113">
        <v>0.29074597109154343</v>
      </c>
      <c r="E77" s="115">
        <v>35</v>
      </c>
      <c r="F77" s="114">
        <v>34</v>
      </c>
      <c r="G77" s="114">
        <v>35</v>
      </c>
      <c r="H77" s="114">
        <v>33</v>
      </c>
      <c r="I77" s="140">
        <v>34</v>
      </c>
      <c r="J77" s="115">
        <v>1</v>
      </c>
      <c r="K77" s="116">
        <v>2.9411764705882355</v>
      </c>
    </row>
    <row r="78" spans="1:11" ht="14.1" customHeight="1" x14ac:dyDescent="0.2">
      <c r="A78" s="306">
        <v>93</v>
      </c>
      <c r="B78" s="307" t="s">
        <v>317</v>
      </c>
      <c r="C78" s="308"/>
      <c r="D78" s="113">
        <v>0.10799136069114471</v>
      </c>
      <c r="E78" s="115">
        <v>13</v>
      </c>
      <c r="F78" s="114">
        <v>11</v>
      </c>
      <c r="G78" s="114">
        <v>8</v>
      </c>
      <c r="H78" s="114">
        <v>9</v>
      </c>
      <c r="I78" s="140">
        <v>8</v>
      </c>
      <c r="J78" s="115">
        <v>5</v>
      </c>
      <c r="K78" s="116">
        <v>62.5</v>
      </c>
    </row>
    <row r="79" spans="1:11" ht="14.1" customHeight="1" x14ac:dyDescent="0.2">
      <c r="A79" s="306">
        <v>94</v>
      </c>
      <c r="B79" s="307" t="s">
        <v>318</v>
      </c>
      <c r="C79" s="308"/>
      <c r="D79" s="113">
        <v>0.72271141385612225</v>
      </c>
      <c r="E79" s="115">
        <v>87</v>
      </c>
      <c r="F79" s="114">
        <v>93</v>
      </c>
      <c r="G79" s="114">
        <v>97</v>
      </c>
      <c r="H79" s="114">
        <v>86</v>
      </c>
      <c r="I79" s="140">
        <v>80</v>
      </c>
      <c r="J79" s="115">
        <v>7</v>
      </c>
      <c r="K79" s="116">
        <v>8.75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4.1285927894999173</v>
      </c>
      <c r="E81" s="143">
        <v>497</v>
      </c>
      <c r="F81" s="144">
        <v>510</v>
      </c>
      <c r="G81" s="144">
        <v>490</v>
      </c>
      <c r="H81" s="144">
        <v>510</v>
      </c>
      <c r="I81" s="145">
        <v>498</v>
      </c>
      <c r="J81" s="143">
        <v>-1</v>
      </c>
      <c r="K81" s="146">
        <v>-0.20080321285140562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11519</v>
      </c>
      <c r="G12" s="536">
        <v>5566</v>
      </c>
      <c r="H12" s="536">
        <v>6567</v>
      </c>
      <c r="I12" s="536">
        <v>5208</v>
      </c>
      <c r="J12" s="537">
        <v>5615</v>
      </c>
      <c r="K12" s="538">
        <v>5904</v>
      </c>
      <c r="L12" s="349">
        <v>105.14692787177204</v>
      </c>
    </row>
    <row r="13" spans="1:17" s="110" customFormat="1" ht="15" customHeight="1" x14ac:dyDescent="0.2">
      <c r="A13" s="350" t="s">
        <v>344</v>
      </c>
      <c r="B13" s="351" t="s">
        <v>345</v>
      </c>
      <c r="C13" s="347"/>
      <c r="D13" s="347"/>
      <c r="E13" s="348"/>
      <c r="F13" s="536">
        <v>7348</v>
      </c>
      <c r="G13" s="536">
        <v>2926</v>
      </c>
      <c r="H13" s="536">
        <v>3660</v>
      </c>
      <c r="I13" s="536">
        <v>2934</v>
      </c>
      <c r="J13" s="537">
        <v>3150</v>
      </c>
      <c r="K13" s="538">
        <v>4198</v>
      </c>
      <c r="L13" s="349">
        <v>133.26984126984127</v>
      </c>
    </row>
    <row r="14" spans="1:17" s="110" customFormat="1" ht="22.5" customHeight="1" x14ac:dyDescent="0.2">
      <c r="A14" s="350"/>
      <c r="B14" s="351" t="s">
        <v>346</v>
      </c>
      <c r="C14" s="347"/>
      <c r="D14" s="347"/>
      <c r="E14" s="348"/>
      <c r="F14" s="536">
        <v>4171</v>
      </c>
      <c r="G14" s="536">
        <v>2640</v>
      </c>
      <c r="H14" s="536">
        <v>2907</v>
      </c>
      <c r="I14" s="536">
        <v>2274</v>
      </c>
      <c r="J14" s="537">
        <v>2465</v>
      </c>
      <c r="K14" s="538">
        <v>1706</v>
      </c>
      <c r="L14" s="349">
        <v>69.208924949290065</v>
      </c>
    </row>
    <row r="15" spans="1:17" s="110" customFormat="1" ht="15" customHeight="1" x14ac:dyDescent="0.2">
      <c r="A15" s="350" t="s">
        <v>347</v>
      </c>
      <c r="B15" s="351" t="s">
        <v>108</v>
      </c>
      <c r="C15" s="347"/>
      <c r="D15" s="347"/>
      <c r="E15" s="348"/>
      <c r="F15" s="536">
        <v>1816</v>
      </c>
      <c r="G15" s="536">
        <v>1723</v>
      </c>
      <c r="H15" s="536">
        <v>2712</v>
      </c>
      <c r="I15" s="536">
        <v>1341</v>
      </c>
      <c r="J15" s="537">
        <v>1469</v>
      </c>
      <c r="K15" s="538">
        <v>347</v>
      </c>
      <c r="L15" s="349">
        <v>23.6215112321307</v>
      </c>
    </row>
    <row r="16" spans="1:17" s="110" customFormat="1" ht="15" customHeight="1" x14ac:dyDescent="0.2">
      <c r="A16" s="350"/>
      <c r="B16" s="351" t="s">
        <v>109</v>
      </c>
      <c r="C16" s="347"/>
      <c r="D16" s="347"/>
      <c r="E16" s="348"/>
      <c r="F16" s="536">
        <v>7962</v>
      </c>
      <c r="G16" s="536">
        <v>3548</v>
      </c>
      <c r="H16" s="536">
        <v>3572</v>
      </c>
      <c r="I16" s="536">
        <v>3534</v>
      </c>
      <c r="J16" s="537">
        <v>3746</v>
      </c>
      <c r="K16" s="538">
        <v>4216</v>
      </c>
      <c r="L16" s="349">
        <v>112.54671649759744</v>
      </c>
    </row>
    <row r="17" spans="1:12" s="110" customFormat="1" ht="15" customHeight="1" x14ac:dyDescent="0.2">
      <c r="A17" s="350"/>
      <c r="B17" s="351" t="s">
        <v>110</v>
      </c>
      <c r="C17" s="347"/>
      <c r="D17" s="347"/>
      <c r="E17" s="348"/>
      <c r="F17" s="536">
        <v>1690</v>
      </c>
      <c r="G17" s="536">
        <v>267</v>
      </c>
      <c r="H17" s="536">
        <v>260</v>
      </c>
      <c r="I17" s="536">
        <v>302</v>
      </c>
      <c r="J17" s="537">
        <v>355</v>
      </c>
      <c r="K17" s="538">
        <v>1335</v>
      </c>
      <c r="L17" s="349" t="s">
        <v>514</v>
      </c>
    </row>
    <row r="18" spans="1:12" s="110" customFormat="1" ht="15" customHeight="1" x14ac:dyDescent="0.2">
      <c r="A18" s="350"/>
      <c r="B18" s="351" t="s">
        <v>111</v>
      </c>
      <c r="C18" s="347"/>
      <c r="D18" s="347"/>
      <c r="E18" s="348"/>
      <c r="F18" s="536">
        <v>51</v>
      </c>
      <c r="G18" s="536">
        <v>28</v>
      </c>
      <c r="H18" s="536">
        <v>23</v>
      </c>
      <c r="I18" s="536">
        <v>31</v>
      </c>
      <c r="J18" s="537">
        <v>45</v>
      </c>
      <c r="K18" s="538">
        <v>6</v>
      </c>
      <c r="L18" s="349">
        <v>13.333333333333334</v>
      </c>
    </row>
    <row r="19" spans="1:12" s="110" customFormat="1" ht="15" customHeight="1" x14ac:dyDescent="0.2">
      <c r="A19" s="118" t="s">
        <v>113</v>
      </c>
      <c r="B19" s="119" t="s">
        <v>181</v>
      </c>
      <c r="C19" s="347"/>
      <c r="D19" s="347"/>
      <c r="E19" s="348"/>
      <c r="F19" s="536">
        <v>8313</v>
      </c>
      <c r="G19" s="536">
        <v>3113</v>
      </c>
      <c r="H19" s="536">
        <v>4310</v>
      </c>
      <c r="I19" s="536">
        <v>3021</v>
      </c>
      <c r="J19" s="537">
        <v>3556</v>
      </c>
      <c r="K19" s="538">
        <v>4757</v>
      </c>
      <c r="L19" s="349">
        <v>133.77390326209223</v>
      </c>
    </row>
    <row r="20" spans="1:12" s="110" customFormat="1" ht="15" customHeight="1" x14ac:dyDescent="0.2">
      <c r="A20" s="118"/>
      <c r="B20" s="119" t="s">
        <v>182</v>
      </c>
      <c r="C20" s="347"/>
      <c r="D20" s="347"/>
      <c r="E20" s="348"/>
      <c r="F20" s="536">
        <v>3206</v>
      </c>
      <c r="G20" s="536">
        <v>2453</v>
      </c>
      <c r="H20" s="536">
        <v>2257</v>
      </c>
      <c r="I20" s="536">
        <v>2187</v>
      </c>
      <c r="J20" s="537">
        <v>2059</v>
      </c>
      <c r="K20" s="538">
        <v>1147</v>
      </c>
      <c r="L20" s="349">
        <v>55.706653715395824</v>
      </c>
    </row>
    <row r="21" spans="1:12" s="110" customFormat="1" ht="15" customHeight="1" x14ac:dyDescent="0.2">
      <c r="A21" s="118" t="s">
        <v>113</v>
      </c>
      <c r="B21" s="119" t="s">
        <v>116</v>
      </c>
      <c r="C21" s="347"/>
      <c r="D21" s="347"/>
      <c r="E21" s="348"/>
      <c r="F21" s="536">
        <v>9497</v>
      </c>
      <c r="G21" s="536">
        <v>4032</v>
      </c>
      <c r="H21" s="536">
        <v>4943</v>
      </c>
      <c r="I21" s="536">
        <v>3767</v>
      </c>
      <c r="J21" s="537">
        <v>4200</v>
      </c>
      <c r="K21" s="538">
        <v>5297</v>
      </c>
      <c r="L21" s="349">
        <v>126.11904761904762</v>
      </c>
    </row>
    <row r="22" spans="1:12" s="110" customFormat="1" ht="15" customHeight="1" x14ac:dyDescent="0.2">
      <c r="A22" s="118"/>
      <c r="B22" s="119" t="s">
        <v>117</v>
      </c>
      <c r="C22" s="347"/>
      <c r="D22" s="347"/>
      <c r="E22" s="348"/>
      <c r="F22" s="536">
        <v>2020</v>
      </c>
      <c r="G22" s="536">
        <v>1529</v>
      </c>
      <c r="H22" s="536">
        <v>1619</v>
      </c>
      <c r="I22" s="536">
        <v>1439</v>
      </c>
      <c r="J22" s="537">
        <v>1414</v>
      </c>
      <c r="K22" s="538">
        <v>606</v>
      </c>
      <c r="L22" s="349">
        <v>42.857142857142854</v>
      </c>
    </row>
    <row r="23" spans="1:12" s="110" customFormat="1" ht="15" customHeight="1" x14ac:dyDescent="0.2">
      <c r="A23" s="352" t="s">
        <v>347</v>
      </c>
      <c r="B23" s="353" t="s">
        <v>193</v>
      </c>
      <c r="C23" s="354"/>
      <c r="D23" s="354"/>
      <c r="E23" s="355"/>
      <c r="F23" s="539">
        <v>221</v>
      </c>
      <c r="G23" s="539">
        <v>318</v>
      </c>
      <c r="H23" s="539">
        <v>1012</v>
      </c>
      <c r="I23" s="539">
        <v>104</v>
      </c>
      <c r="J23" s="540">
        <v>205</v>
      </c>
      <c r="K23" s="541">
        <v>16</v>
      </c>
      <c r="L23" s="356">
        <v>7.8048780487804876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24</v>
      </c>
      <c r="G25" s="542">
        <v>47.3</v>
      </c>
      <c r="H25" s="542">
        <v>47.4</v>
      </c>
      <c r="I25" s="542">
        <v>45.9</v>
      </c>
      <c r="J25" s="542">
        <v>43.3</v>
      </c>
      <c r="K25" s="543" t="s">
        <v>349</v>
      </c>
      <c r="L25" s="364">
        <v>-19.299999999999997</v>
      </c>
    </row>
    <row r="26" spans="1:12" s="110" customFormat="1" ht="15" customHeight="1" x14ac:dyDescent="0.2">
      <c r="A26" s="365" t="s">
        <v>105</v>
      </c>
      <c r="B26" s="366" t="s">
        <v>345</v>
      </c>
      <c r="C26" s="362"/>
      <c r="D26" s="362"/>
      <c r="E26" s="363"/>
      <c r="F26" s="542">
        <v>19.600000000000001</v>
      </c>
      <c r="G26" s="542">
        <v>45.6</v>
      </c>
      <c r="H26" s="542">
        <v>44.2</v>
      </c>
      <c r="I26" s="542">
        <v>44.4</v>
      </c>
      <c r="J26" s="544">
        <v>38.700000000000003</v>
      </c>
      <c r="K26" s="543" t="s">
        <v>349</v>
      </c>
      <c r="L26" s="364">
        <v>-19.100000000000001</v>
      </c>
    </row>
    <row r="27" spans="1:12" s="110" customFormat="1" ht="15" customHeight="1" x14ac:dyDescent="0.2">
      <c r="A27" s="365"/>
      <c r="B27" s="366" t="s">
        <v>346</v>
      </c>
      <c r="C27" s="362"/>
      <c r="D27" s="362"/>
      <c r="E27" s="363"/>
      <c r="F27" s="542">
        <v>31.7</v>
      </c>
      <c r="G27" s="542">
        <v>49.3</v>
      </c>
      <c r="H27" s="542">
        <v>51.4</v>
      </c>
      <c r="I27" s="542">
        <v>47.7</v>
      </c>
      <c r="J27" s="542">
        <v>49.4</v>
      </c>
      <c r="K27" s="543" t="s">
        <v>349</v>
      </c>
      <c r="L27" s="364">
        <v>-17.7</v>
      </c>
    </row>
    <row r="28" spans="1:12" s="110" customFormat="1" ht="15" customHeight="1" x14ac:dyDescent="0.2">
      <c r="A28" s="365" t="s">
        <v>113</v>
      </c>
      <c r="B28" s="366" t="s">
        <v>108</v>
      </c>
      <c r="C28" s="362"/>
      <c r="D28" s="362"/>
      <c r="E28" s="363"/>
      <c r="F28" s="542">
        <v>61.4</v>
      </c>
      <c r="G28" s="542">
        <v>62.9</v>
      </c>
      <c r="H28" s="542">
        <v>62.3</v>
      </c>
      <c r="I28" s="542">
        <v>63.2</v>
      </c>
      <c r="J28" s="542">
        <v>61.3</v>
      </c>
      <c r="K28" s="543" t="s">
        <v>349</v>
      </c>
      <c r="L28" s="364">
        <v>0.10000000000000142</v>
      </c>
    </row>
    <row r="29" spans="1:12" s="110" customFormat="1" ht="11.25" x14ac:dyDescent="0.2">
      <c r="A29" s="365"/>
      <c r="B29" s="366" t="s">
        <v>109</v>
      </c>
      <c r="C29" s="362"/>
      <c r="D29" s="362"/>
      <c r="E29" s="363"/>
      <c r="F29" s="542">
        <v>20.3</v>
      </c>
      <c r="G29" s="542">
        <v>42.3</v>
      </c>
      <c r="H29" s="542">
        <v>41.7</v>
      </c>
      <c r="I29" s="542">
        <v>41.4</v>
      </c>
      <c r="J29" s="544">
        <v>38.9</v>
      </c>
      <c r="K29" s="543" t="s">
        <v>349</v>
      </c>
      <c r="L29" s="364">
        <v>-18.599999999999998</v>
      </c>
    </row>
    <row r="30" spans="1:12" s="110" customFormat="1" ht="15" customHeight="1" x14ac:dyDescent="0.2">
      <c r="A30" s="365"/>
      <c r="B30" s="366" t="s">
        <v>110</v>
      </c>
      <c r="C30" s="362"/>
      <c r="D30" s="362"/>
      <c r="E30" s="363"/>
      <c r="F30" s="542">
        <v>6.3</v>
      </c>
      <c r="G30" s="542">
        <v>30.7</v>
      </c>
      <c r="H30" s="542">
        <v>31.9</v>
      </c>
      <c r="I30" s="542">
        <v>25.8</v>
      </c>
      <c r="J30" s="542">
        <v>22.5</v>
      </c>
      <c r="K30" s="543" t="s">
        <v>349</v>
      </c>
      <c r="L30" s="364">
        <v>-16.2</v>
      </c>
    </row>
    <row r="31" spans="1:12" s="110" customFormat="1" ht="15" customHeight="1" x14ac:dyDescent="0.2">
      <c r="A31" s="365"/>
      <c r="B31" s="366" t="s">
        <v>111</v>
      </c>
      <c r="C31" s="362"/>
      <c r="D31" s="362"/>
      <c r="E31" s="363"/>
      <c r="F31" s="542">
        <v>21.6</v>
      </c>
      <c r="G31" s="542">
        <v>60.7</v>
      </c>
      <c r="H31" s="542">
        <v>47.8</v>
      </c>
      <c r="I31" s="542">
        <v>51.6</v>
      </c>
      <c r="J31" s="542">
        <v>53.3</v>
      </c>
      <c r="K31" s="543" t="s">
        <v>349</v>
      </c>
      <c r="L31" s="364">
        <v>-31.699999999999996</v>
      </c>
    </row>
    <row r="32" spans="1:12" s="110" customFormat="1" ht="15" customHeight="1" x14ac:dyDescent="0.2">
      <c r="A32" s="367" t="s">
        <v>113</v>
      </c>
      <c r="B32" s="368" t="s">
        <v>181</v>
      </c>
      <c r="C32" s="362"/>
      <c r="D32" s="362"/>
      <c r="E32" s="363"/>
      <c r="F32" s="542">
        <v>12.4</v>
      </c>
      <c r="G32" s="542">
        <v>32.799999999999997</v>
      </c>
      <c r="H32" s="542">
        <v>34.299999999999997</v>
      </c>
      <c r="I32" s="542">
        <v>32.299999999999997</v>
      </c>
      <c r="J32" s="544">
        <v>30.4</v>
      </c>
      <c r="K32" s="543" t="s">
        <v>349</v>
      </c>
      <c r="L32" s="364">
        <v>-18</v>
      </c>
    </row>
    <row r="33" spans="1:12" s="110" customFormat="1" ht="15" customHeight="1" x14ac:dyDescent="0.2">
      <c r="A33" s="367"/>
      <c r="B33" s="368" t="s">
        <v>182</v>
      </c>
      <c r="C33" s="362"/>
      <c r="D33" s="362"/>
      <c r="E33" s="363"/>
      <c r="F33" s="542">
        <v>53.2</v>
      </c>
      <c r="G33" s="542">
        <v>63.5</v>
      </c>
      <c r="H33" s="542">
        <v>65.5</v>
      </c>
      <c r="I33" s="542">
        <v>63.7</v>
      </c>
      <c r="J33" s="542">
        <v>64</v>
      </c>
      <c r="K33" s="543" t="s">
        <v>349</v>
      </c>
      <c r="L33" s="364">
        <v>-10.799999999999997</v>
      </c>
    </row>
    <row r="34" spans="1:12" s="369" customFormat="1" ht="15" customHeight="1" x14ac:dyDescent="0.2">
      <c r="A34" s="367" t="s">
        <v>113</v>
      </c>
      <c r="B34" s="368" t="s">
        <v>116</v>
      </c>
      <c r="C34" s="362"/>
      <c r="D34" s="362"/>
      <c r="E34" s="363"/>
      <c r="F34" s="542">
        <v>20.9</v>
      </c>
      <c r="G34" s="542">
        <v>46.7</v>
      </c>
      <c r="H34" s="542">
        <v>47.3</v>
      </c>
      <c r="I34" s="542">
        <v>44.7</v>
      </c>
      <c r="J34" s="542">
        <v>41.4</v>
      </c>
      <c r="K34" s="543" t="s">
        <v>349</v>
      </c>
      <c r="L34" s="364">
        <v>-20.5</v>
      </c>
    </row>
    <row r="35" spans="1:12" s="369" customFormat="1" ht="11.25" x14ac:dyDescent="0.2">
      <c r="A35" s="370"/>
      <c r="B35" s="371" t="s">
        <v>117</v>
      </c>
      <c r="C35" s="372"/>
      <c r="D35" s="372"/>
      <c r="E35" s="373"/>
      <c r="F35" s="545">
        <v>38</v>
      </c>
      <c r="G35" s="545">
        <v>49</v>
      </c>
      <c r="H35" s="545">
        <v>47.7</v>
      </c>
      <c r="I35" s="545">
        <v>48.8</v>
      </c>
      <c r="J35" s="546">
        <v>48.7</v>
      </c>
      <c r="K35" s="547" t="s">
        <v>349</v>
      </c>
      <c r="L35" s="374">
        <v>-10.700000000000003</v>
      </c>
    </row>
    <row r="36" spans="1:12" s="369" customFormat="1" ht="15.95" customHeight="1" x14ac:dyDescent="0.2">
      <c r="A36" s="375" t="s">
        <v>350</v>
      </c>
      <c r="B36" s="376"/>
      <c r="C36" s="377"/>
      <c r="D36" s="376"/>
      <c r="E36" s="378"/>
      <c r="F36" s="548">
        <v>11248</v>
      </c>
      <c r="G36" s="548">
        <v>5130</v>
      </c>
      <c r="H36" s="548">
        <v>5297</v>
      </c>
      <c r="I36" s="548">
        <v>5025</v>
      </c>
      <c r="J36" s="548">
        <v>5354</v>
      </c>
      <c r="K36" s="549">
        <v>5894</v>
      </c>
      <c r="L36" s="380">
        <v>110.08591707134852</v>
      </c>
    </row>
    <row r="37" spans="1:12" s="369" customFormat="1" ht="15.95" customHeight="1" x14ac:dyDescent="0.2">
      <c r="A37" s="381"/>
      <c r="B37" s="382" t="s">
        <v>113</v>
      </c>
      <c r="C37" s="382" t="s">
        <v>351</v>
      </c>
      <c r="D37" s="382"/>
      <c r="E37" s="383"/>
      <c r="F37" s="548">
        <v>2695</v>
      </c>
      <c r="G37" s="548">
        <v>2428</v>
      </c>
      <c r="H37" s="548">
        <v>2510</v>
      </c>
      <c r="I37" s="548">
        <v>2304</v>
      </c>
      <c r="J37" s="548">
        <v>2317</v>
      </c>
      <c r="K37" s="549">
        <v>378</v>
      </c>
      <c r="L37" s="380">
        <v>16.314199395770391</v>
      </c>
    </row>
    <row r="38" spans="1:12" s="369" customFormat="1" ht="15.95" customHeight="1" x14ac:dyDescent="0.2">
      <c r="A38" s="381"/>
      <c r="B38" s="384" t="s">
        <v>105</v>
      </c>
      <c r="C38" s="384" t="s">
        <v>106</v>
      </c>
      <c r="D38" s="385"/>
      <c r="E38" s="383"/>
      <c r="F38" s="548">
        <v>7200</v>
      </c>
      <c r="G38" s="548">
        <v>2789</v>
      </c>
      <c r="H38" s="548">
        <v>2977</v>
      </c>
      <c r="I38" s="548">
        <v>2871</v>
      </c>
      <c r="J38" s="550">
        <v>3055</v>
      </c>
      <c r="K38" s="549">
        <v>4145</v>
      </c>
      <c r="L38" s="380">
        <v>135.67921440261867</v>
      </c>
    </row>
    <row r="39" spans="1:12" s="369" customFormat="1" ht="15.95" customHeight="1" x14ac:dyDescent="0.2">
      <c r="A39" s="381"/>
      <c r="B39" s="385"/>
      <c r="C39" s="382" t="s">
        <v>352</v>
      </c>
      <c r="D39" s="385"/>
      <c r="E39" s="383"/>
      <c r="F39" s="548">
        <v>1412</v>
      </c>
      <c r="G39" s="548">
        <v>1273</v>
      </c>
      <c r="H39" s="548">
        <v>1317</v>
      </c>
      <c r="I39" s="548">
        <v>1276</v>
      </c>
      <c r="J39" s="548">
        <v>1182</v>
      </c>
      <c r="K39" s="549">
        <v>230</v>
      </c>
      <c r="L39" s="380">
        <v>19.458544839255499</v>
      </c>
    </row>
    <row r="40" spans="1:12" s="369" customFormat="1" ht="15.95" customHeight="1" x14ac:dyDescent="0.2">
      <c r="A40" s="381"/>
      <c r="B40" s="384"/>
      <c r="C40" s="384" t="s">
        <v>107</v>
      </c>
      <c r="D40" s="385"/>
      <c r="E40" s="383"/>
      <c r="F40" s="548">
        <v>4048</v>
      </c>
      <c r="G40" s="548">
        <v>2341</v>
      </c>
      <c r="H40" s="548">
        <v>2320</v>
      </c>
      <c r="I40" s="548">
        <v>2154</v>
      </c>
      <c r="J40" s="548">
        <v>2299</v>
      </c>
      <c r="K40" s="549">
        <v>1749</v>
      </c>
      <c r="L40" s="380">
        <v>76.076555023923447</v>
      </c>
    </row>
    <row r="41" spans="1:12" s="369" customFormat="1" ht="24" customHeight="1" x14ac:dyDescent="0.2">
      <c r="A41" s="381"/>
      <c r="B41" s="385"/>
      <c r="C41" s="382" t="s">
        <v>352</v>
      </c>
      <c r="D41" s="385"/>
      <c r="E41" s="383"/>
      <c r="F41" s="548">
        <v>1283</v>
      </c>
      <c r="G41" s="548">
        <v>1155</v>
      </c>
      <c r="H41" s="548">
        <v>1193</v>
      </c>
      <c r="I41" s="548">
        <v>1028</v>
      </c>
      <c r="J41" s="550">
        <v>1135</v>
      </c>
      <c r="K41" s="549">
        <v>148</v>
      </c>
      <c r="L41" s="380">
        <v>13.039647577092511</v>
      </c>
    </row>
    <row r="42" spans="1:12" s="110" customFormat="1" ht="15" customHeight="1" x14ac:dyDescent="0.2">
      <c r="A42" s="381"/>
      <c r="B42" s="384" t="s">
        <v>113</v>
      </c>
      <c r="C42" s="384" t="s">
        <v>353</v>
      </c>
      <c r="D42" s="385"/>
      <c r="E42" s="383"/>
      <c r="F42" s="548">
        <v>1583</v>
      </c>
      <c r="G42" s="548">
        <v>1378</v>
      </c>
      <c r="H42" s="548">
        <v>1567</v>
      </c>
      <c r="I42" s="548">
        <v>1221</v>
      </c>
      <c r="J42" s="548">
        <v>1269</v>
      </c>
      <c r="K42" s="549">
        <v>314</v>
      </c>
      <c r="L42" s="380">
        <v>24.743892828999211</v>
      </c>
    </row>
    <row r="43" spans="1:12" s="110" customFormat="1" ht="15" customHeight="1" x14ac:dyDescent="0.2">
      <c r="A43" s="381"/>
      <c r="B43" s="385"/>
      <c r="C43" s="382" t="s">
        <v>352</v>
      </c>
      <c r="D43" s="385"/>
      <c r="E43" s="383"/>
      <c r="F43" s="548">
        <v>972</v>
      </c>
      <c r="G43" s="548">
        <v>867</v>
      </c>
      <c r="H43" s="548">
        <v>977</v>
      </c>
      <c r="I43" s="548">
        <v>772</v>
      </c>
      <c r="J43" s="548">
        <v>778</v>
      </c>
      <c r="K43" s="549">
        <v>194</v>
      </c>
      <c r="L43" s="380">
        <v>24.935732647814909</v>
      </c>
    </row>
    <row r="44" spans="1:12" s="110" customFormat="1" ht="15" customHeight="1" x14ac:dyDescent="0.2">
      <c r="A44" s="381"/>
      <c r="B44" s="384"/>
      <c r="C44" s="366" t="s">
        <v>109</v>
      </c>
      <c r="D44" s="385"/>
      <c r="E44" s="383"/>
      <c r="F44" s="548">
        <v>7924</v>
      </c>
      <c r="G44" s="548">
        <v>3457</v>
      </c>
      <c r="H44" s="548">
        <v>3447</v>
      </c>
      <c r="I44" s="548">
        <v>3471</v>
      </c>
      <c r="J44" s="550">
        <v>3685</v>
      </c>
      <c r="K44" s="549">
        <v>4239</v>
      </c>
      <c r="L44" s="380">
        <v>115.03392130257802</v>
      </c>
    </row>
    <row r="45" spans="1:12" s="110" customFormat="1" ht="15" customHeight="1" x14ac:dyDescent="0.2">
      <c r="A45" s="381"/>
      <c r="B45" s="385"/>
      <c r="C45" s="382" t="s">
        <v>352</v>
      </c>
      <c r="D45" s="385"/>
      <c r="E45" s="383"/>
      <c r="F45" s="548">
        <v>1605</v>
      </c>
      <c r="G45" s="548">
        <v>1462</v>
      </c>
      <c r="H45" s="548">
        <v>1439</v>
      </c>
      <c r="I45" s="548">
        <v>1438</v>
      </c>
      <c r="J45" s="548">
        <v>1435</v>
      </c>
      <c r="K45" s="549">
        <v>170</v>
      </c>
      <c r="L45" s="380">
        <v>11.846689895470384</v>
      </c>
    </row>
    <row r="46" spans="1:12" s="110" customFormat="1" ht="15" customHeight="1" x14ac:dyDescent="0.2">
      <c r="A46" s="381"/>
      <c r="B46" s="384"/>
      <c r="C46" s="366" t="s">
        <v>110</v>
      </c>
      <c r="D46" s="385"/>
      <c r="E46" s="383"/>
      <c r="F46" s="548">
        <v>1690</v>
      </c>
      <c r="G46" s="548">
        <v>267</v>
      </c>
      <c r="H46" s="548">
        <v>260</v>
      </c>
      <c r="I46" s="548">
        <v>302</v>
      </c>
      <c r="J46" s="548">
        <v>355</v>
      </c>
      <c r="K46" s="549">
        <v>1335</v>
      </c>
      <c r="L46" s="380" t="s">
        <v>514</v>
      </c>
    </row>
    <row r="47" spans="1:12" s="110" customFormat="1" ht="15" customHeight="1" x14ac:dyDescent="0.2">
      <c r="A47" s="381"/>
      <c r="B47" s="385"/>
      <c r="C47" s="382" t="s">
        <v>352</v>
      </c>
      <c r="D47" s="385"/>
      <c r="E47" s="383"/>
      <c r="F47" s="548">
        <v>107</v>
      </c>
      <c r="G47" s="548">
        <v>82</v>
      </c>
      <c r="H47" s="548">
        <v>83</v>
      </c>
      <c r="I47" s="548">
        <v>78</v>
      </c>
      <c r="J47" s="550">
        <v>80</v>
      </c>
      <c r="K47" s="549">
        <v>27</v>
      </c>
      <c r="L47" s="380">
        <v>33.75</v>
      </c>
    </row>
    <row r="48" spans="1:12" s="110" customFormat="1" ht="15" customHeight="1" x14ac:dyDescent="0.2">
      <c r="A48" s="381"/>
      <c r="B48" s="385"/>
      <c r="C48" s="366" t="s">
        <v>111</v>
      </c>
      <c r="D48" s="386"/>
      <c r="E48" s="387"/>
      <c r="F48" s="548">
        <v>51</v>
      </c>
      <c r="G48" s="548">
        <v>28</v>
      </c>
      <c r="H48" s="548">
        <v>23</v>
      </c>
      <c r="I48" s="548">
        <v>31</v>
      </c>
      <c r="J48" s="548">
        <v>45</v>
      </c>
      <c r="K48" s="549">
        <v>6</v>
      </c>
      <c r="L48" s="380">
        <v>13.333333333333334</v>
      </c>
    </row>
    <row r="49" spans="1:12" s="110" customFormat="1" ht="15" customHeight="1" x14ac:dyDescent="0.2">
      <c r="A49" s="381"/>
      <c r="B49" s="385"/>
      <c r="C49" s="382" t="s">
        <v>352</v>
      </c>
      <c r="D49" s="385"/>
      <c r="E49" s="383"/>
      <c r="F49" s="548">
        <v>11</v>
      </c>
      <c r="G49" s="548">
        <v>17</v>
      </c>
      <c r="H49" s="548">
        <v>11</v>
      </c>
      <c r="I49" s="548">
        <v>16</v>
      </c>
      <c r="J49" s="548">
        <v>24</v>
      </c>
      <c r="K49" s="549">
        <v>-13</v>
      </c>
      <c r="L49" s="380">
        <v>-54.166666666666664</v>
      </c>
    </row>
    <row r="50" spans="1:12" s="110" customFormat="1" ht="15" customHeight="1" x14ac:dyDescent="0.2">
      <c r="A50" s="381"/>
      <c r="B50" s="384" t="s">
        <v>113</v>
      </c>
      <c r="C50" s="382" t="s">
        <v>181</v>
      </c>
      <c r="D50" s="385"/>
      <c r="E50" s="383"/>
      <c r="F50" s="548">
        <v>8058</v>
      </c>
      <c r="G50" s="548">
        <v>2697</v>
      </c>
      <c r="H50" s="548">
        <v>3078</v>
      </c>
      <c r="I50" s="548">
        <v>2853</v>
      </c>
      <c r="J50" s="550">
        <v>3301</v>
      </c>
      <c r="K50" s="549">
        <v>4757</v>
      </c>
      <c r="L50" s="380">
        <v>144.10784610724022</v>
      </c>
    </row>
    <row r="51" spans="1:12" s="110" customFormat="1" ht="15" customHeight="1" x14ac:dyDescent="0.2">
      <c r="A51" s="381"/>
      <c r="B51" s="385"/>
      <c r="C51" s="382" t="s">
        <v>352</v>
      </c>
      <c r="D51" s="385"/>
      <c r="E51" s="383"/>
      <c r="F51" s="548">
        <v>997</v>
      </c>
      <c r="G51" s="548">
        <v>884</v>
      </c>
      <c r="H51" s="548">
        <v>1056</v>
      </c>
      <c r="I51" s="548">
        <v>921</v>
      </c>
      <c r="J51" s="548">
        <v>1004</v>
      </c>
      <c r="K51" s="549">
        <v>-7</v>
      </c>
      <c r="L51" s="380">
        <v>-0.6972111553784861</v>
      </c>
    </row>
    <row r="52" spans="1:12" s="110" customFormat="1" ht="15" customHeight="1" x14ac:dyDescent="0.2">
      <c r="A52" s="381"/>
      <c r="B52" s="384"/>
      <c r="C52" s="382" t="s">
        <v>182</v>
      </c>
      <c r="D52" s="385"/>
      <c r="E52" s="383"/>
      <c r="F52" s="548">
        <v>3190</v>
      </c>
      <c r="G52" s="548">
        <v>2433</v>
      </c>
      <c r="H52" s="548">
        <v>2219</v>
      </c>
      <c r="I52" s="548">
        <v>2172</v>
      </c>
      <c r="J52" s="548">
        <v>2053</v>
      </c>
      <c r="K52" s="549">
        <v>1137</v>
      </c>
      <c r="L52" s="380">
        <v>55.382367267413542</v>
      </c>
    </row>
    <row r="53" spans="1:12" s="269" customFormat="1" ht="11.25" customHeight="1" x14ac:dyDescent="0.2">
      <c r="A53" s="381"/>
      <c r="B53" s="385"/>
      <c r="C53" s="382" t="s">
        <v>352</v>
      </c>
      <c r="D53" s="385"/>
      <c r="E53" s="383"/>
      <c r="F53" s="548">
        <v>1698</v>
      </c>
      <c r="G53" s="548">
        <v>1544</v>
      </c>
      <c r="H53" s="548">
        <v>1454</v>
      </c>
      <c r="I53" s="548">
        <v>1383</v>
      </c>
      <c r="J53" s="550">
        <v>1313</v>
      </c>
      <c r="K53" s="549">
        <v>385</v>
      </c>
      <c r="L53" s="380">
        <v>29.322162985529321</v>
      </c>
    </row>
    <row r="54" spans="1:12" s="151" customFormat="1" ht="12.75" customHeight="1" x14ac:dyDescent="0.2">
      <c r="A54" s="381"/>
      <c r="B54" s="384" t="s">
        <v>113</v>
      </c>
      <c r="C54" s="384" t="s">
        <v>116</v>
      </c>
      <c r="D54" s="385"/>
      <c r="E54" s="383"/>
      <c r="F54" s="548">
        <v>9259</v>
      </c>
      <c r="G54" s="548">
        <v>3677</v>
      </c>
      <c r="H54" s="548">
        <v>3858</v>
      </c>
      <c r="I54" s="548">
        <v>3627</v>
      </c>
      <c r="J54" s="548">
        <v>3988</v>
      </c>
      <c r="K54" s="549">
        <v>5271</v>
      </c>
      <c r="L54" s="380">
        <v>132.17151454363091</v>
      </c>
    </row>
    <row r="55" spans="1:12" ht="11.25" x14ac:dyDescent="0.2">
      <c r="A55" s="381"/>
      <c r="B55" s="385"/>
      <c r="C55" s="382" t="s">
        <v>352</v>
      </c>
      <c r="D55" s="385"/>
      <c r="E55" s="383"/>
      <c r="F55" s="548">
        <v>1938</v>
      </c>
      <c r="G55" s="548">
        <v>1716</v>
      </c>
      <c r="H55" s="548">
        <v>1823</v>
      </c>
      <c r="I55" s="548">
        <v>1621</v>
      </c>
      <c r="J55" s="548">
        <v>1651</v>
      </c>
      <c r="K55" s="549">
        <v>287</v>
      </c>
      <c r="L55" s="380">
        <v>17.383403997577226</v>
      </c>
    </row>
    <row r="56" spans="1:12" ht="14.25" customHeight="1" x14ac:dyDescent="0.2">
      <c r="A56" s="381"/>
      <c r="B56" s="385"/>
      <c r="C56" s="384" t="s">
        <v>117</v>
      </c>
      <c r="D56" s="385"/>
      <c r="E56" s="383"/>
      <c r="F56" s="548">
        <v>1987</v>
      </c>
      <c r="G56" s="548">
        <v>1448</v>
      </c>
      <c r="H56" s="548">
        <v>1434</v>
      </c>
      <c r="I56" s="548">
        <v>1397</v>
      </c>
      <c r="J56" s="548">
        <v>1365</v>
      </c>
      <c r="K56" s="549">
        <v>622</v>
      </c>
      <c r="L56" s="380">
        <v>45.567765567765569</v>
      </c>
    </row>
    <row r="57" spans="1:12" ht="18.75" customHeight="1" x14ac:dyDescent="0.2">
      <c r="A57" s="388"/>
      <c r="B57" s="389"/>
      <c r="C57" s="390" t="s">
        <v>352</v>
      </c>
      <c r="D57" s="389"/>
      <c r="E57" s="391"/>
      <c r="F57" s="551">
        <v>756</v>
      </c>
      <c r="G57" s="552">
        <v>710</v>
      </c>
      <c r="H57" s="552">
        <v>684</v>
      </c>
      <c r="I57" s="552">
        <v>682</v>
      </c>
      <c r="J57" s="552">
        <v>665</v>
      </c>
      <c r="K57" s="553">
        <f t="shared" ref="K57" si="0">IF(OR(F57=".",J57=".")=TRUE,".",IF(OR(F57="*",J57="*")=TRUE,"*",IF(AND(F57="-",J57="-")=TRUE,"-",IF(AND(ISNUMBER(J57),ISNUMBER(F57))=TRUE,IF(F57-J57=0,0,F57-J57),IF(ISNUMBER(F57)=TRUE,F57,-J57)))))</f>
        <v>91</v>
      </c>
      <c r="L57" s="392">
        <f t="shared" ref="L57" si="1">IF(K57 =".",".",IF(K57 ="*","*",IF(K57="-","-",IF(K57=0,0,IF(OR(J57="-",J57=".",F57="-",F57=".")=TRUE,"X",IF(J57=0,"0,0",IF(ABS(K57*100/J57)&gt;250,".X",(K57*100/J57))))))))</f>
        <v>13.684210526315789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11519</v>
      </c>
      <c r="E11" s="114">
        <v>5566</v>
      </c>
      <c r="F11" s="114">
        <v>6567</v>
      </c>
      <c r="G11" s="114">
        <v>5208</v>
      </c>
      <c r="H11" s="140">
        <v>5615</v>
      </c>
      <c r="I11" s="115">
        <v>5904</v>
      </c>
      <c r="J11" s="116">
        <v>105.14692787177204</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6.5891136383366611</v>
      </c>
      <c r="D14" s="115">
        <v>759</v>
      </c>
      <c r="E14" s="114">
        <v>759</v>
      </c>
      <c r="F14" s="114">
        <v>1005</v>
      </c>
      <c r="G14" s="114">
        <v>900</v>
      </c>
      <c r="H14" s="140">
        <v>958</v>
      </c>
      <c r="I14" s="115">
        <v>-199</v>
      </c>
      <c r="J14" s="116">
        <v>-20.772442588726513</v>
      </c>
      <c r="K14" s="110"/>
      <c r="L14" s="110"/>
      <c r="M14" s="110"/>
      <c r="N14" s="110"/>
      <c r="O14" s="110"/>
    </row>
    <row r="15" spans="1:15" s="110" customFormat="1" ht="24.95" customHeight="1" x14ac:dyDescent="0.2">
      <c r="A15" s="193" t="s">
        <v>216</v>
      </c>
      <c r="B15" s="199" t="s">
        <v>217</v>
      </c>
      <c r="C15" s="113">
        <v>0.83340567757617845</v>
      </c>
      <c r="D15" s="115">
        <v>96</v>
      </c>
      <c r="E15" s="114">
        <v>69</v>
      </c>
      <c r="F15" s="114">
        <v>75</v>
      </c>
      <c r="G15" s="114">
        <v>54</v>
      </c>
      <c r="H15" s="140">
        <v>61</v>
      </c>
      <c r="I15" s="115">
        <v>35</v>
      </c>
      <c r="J15" s="116">
        <v>57.377049180327866</v>
      </c>
    </row>
    <row r="16" spans="1:15" s="287" customFormat="1" ht="24.95" customHeight="1" x14ac:dyDescent="0.2">
      <c r="A16" s="193" t="s">
        <v>218</v>
      </c>
      <c r="B16" s="199" t="s">
        <v>141</v>
      </c>
      <c r="C16" s="113">
        <v>5.5560378505078569</v>
      </c>
      <c r="D16" s="115">
        <v>640</v>
      </c>
      <c r="E16" s="114">
        <v>659</v>
      </c>
      <c r="F16" s="114">
        <v>898</v>
      </c>
      <c r="G16" s="114">
        <v>824</v>
      </c>
      <c r="H16" s="140">
        <v>867</v>
      </c>
      <c r="I16" s="115">
        <v>-227</v>
      </c>
      <c r="J16" s="116">
        <v>-26.182237600922722</v>
      </c>
      <c r="K16" s="110"/>
      <c r="L16" s="110"/>
      <c r="M16" s="110"/>
      <c r="N16" s="110"/>
      <c r="O16" s="110"/>
    </row>
    <row r="17" spans="1:15" s="110" customFormat="1" ht="24.95" customHeight="1" x14ac:dyDescent="0.2">
      <c r="A17" s="193" t="s">
        <v>142</v>
      </c>
      <c r="B17" s="199" t="s">
        <v>220</v>
      </c>
      <c r="C17" s="113">
        <v>0.1996701102526261</v>
      </c>
      <c r="D17" s="115">
        <v>23</v>
      </c>
      <c r="E17" s="114">
        <v>31</v>
      </c>
      <c r="F17" s="114">
        <v>32</v>
      </c>
      <c r="G17" s="114">
        <v>22</v>
      </c>
      <c r="H17" s="140">
        <v>30</v>
      </c>
      <c r="I17" s="115">
        <v>-7</v>
      </c>
      <c r="J17" s="116">
        <v>-23.333333333333332</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4.2972480250021707</v>
      </c>
      <c r="D19" s="115">
        <v>495</v>
      </c>
      <c r="E19" s="114">
        <v>578</v>
      </c>
      <c r="F19" s="114">
        <v>659</v>
      </c>
      <c r="G19" s="114">
        <v>327</v>
      </c>
      <c r="H19" s="140">
        <v>473</v>
      </c>
      <c r="I19" s="115">
        <v>22</v>
      </c>
      <c r="J19" s="116">
        <v>4.6511627906976747</v>
      </c>
    </row>
    <row r="20" spans="1:15" s="287" customFormat="1" ht="24.95" customHeight="1" x14ac:dyDescent="0.2">
      <c r="A20" s="193" t="s">
        <v>148</v>
      </c>
      <c r="B20" s="199" t="s">
        <v>149</v>
      </c>
      <c r="C20" s="113">
        <v>1.0504384061116416</v>
      </c>
      <c r="D20" s="115">
        <v>121</v>
      </c>
      <c r="E20" s="114">
        <v>144</v>
      </c>
      <c r="F20" s="114">
        <v>163</v>
      </c>
      <c r="G20" s="114">
        <v>87</v>
      </c>
      <c r="H20" s="140">
        <v>222</v>
      </c>
      <c r="I20" s="115">
        <v>-101</v>
      </c>
      <c r="J20" s="116">
        <v>-45.495495495495497</v>
      </c>
      <c r="K20" s="110"/>
      <c r="L20" s="110"/>
      <c r="M20" s="110"/>
      <c r="N20" s="110"/>
      <c r="O20" s="110"/>
    </row>
    <row r="21" spans="1:15" s="110" customFormat="1" ht="24.95" customHeight="1" x14ac:dyDescent="0.2">
      <c r="A21" s="201" t="s">
        <v>150</v>
      </c>
      <c r="B21" s="202" t="s">
        <v>151</v>
      </c>
      <c r="C21" s="113">
        <v>2.5957114332841393</v>
      </c>
      <c r="D21" s="115">
        <v>299</v>
      </c>
      <c r="E21" s="114">
        <v>414</v>
      </c>
      <c r="F21" s="114">
        <v>355</v>
      </c>
      <c r="G21" s="114">
        <v>342</v>
      </c>
      <c r="H21" s="140">
        <v>374</v>
      </c>
      <c r="I21" s="115">
        <v>-75</v>
      </c>
      <c r="J21" s="116">
        <v>-20.053475935828878</v>
      </c>
    </row>
    <row r="22" spans="1:15" s="110" customFormat="1" ht="24.95" customHeight="1" x14ac:dyDescent="0.2">
      <c r="A22" s="201" t="s">
        <v>152</v>
      </c>
      <c r="B22" s="199" t="s">
        <v>153</v>
      </c>
      <c r="C22" s="113">
        <v>2.3786787047486762</v>
      </c>
      <c r="D22" s="115">
        <v>274</v>
      </c>
      <c r="E22" s="114">
        <v>238</v>
      </c>
      <c r="F22" s="114">
        <v>276</v>
      </c>
      <c r="G22" s="114">
        <v>274</v>
      </c>
      <c r="H22" s="140">
        <v>303</v>
      </c>
      <c r="I22" s="115">
        <v>-29</v>
      </c>
      <c r="J22" s="116">
        <v>-9.5709570957095718</v>
      </c>
    </row>
    <row r="23" spans="1:15" s="110" customFormat="1" ht="24.95" customHeight="1" x14ac:dyDescent="0.2">
      <c r="A23" s="193" t="s">
        <v>154</v>
      </c>
      <c r="B23" s="199" t="s">
        <v>155</v>
      </c>
      <c r="C23" s="113">
        <v>0.53824116676794864</v>
      </c>
      <c r="D23" s="115">
        <v>62</v>
      </c>
      <c r="E23" s="114">
        <v>36</v>
      </c>
      <c r="F23" s="114">
        <v>72</v>
      </c>
      <c r="G23" s="114">
        <v>34</v>
      </c>
      <c r="H23" s="140">
        <v>55</v>
      </c>
      <c r="I23" s="115">
        <v>7</v>
      </c>
      <c r="J23" s="116">
        <v>12.727272727272727</v>
      </c>
    </row>
    <row r="24" spans="1:15" s="110" customFormat="1" ht="24.95" customHeight="1" x14ac:dyDescent="0.2">
      <c r="A24" s="193" t="s">
        <v>156</v>
      </c>
      <c r="B24" s="199" t="s">
        <v>221</v>
      </c>
      <c r="C24" s="113">
        <v>6.9103220765691464</v>
      </c>
      <c r="D24" s="115">
        <v>796</v>
      </c>
      <c r="E24" s="114">
        <v>703</v>
      </c>
      <c r="F24" s="114">
        <v>946</v>
      </c>
      <c r="G24" s="114">
        <v>773</v>
      </c>
      <c r="H24" s="140">
        <v>754</v>
      </c>
      <c r="I24" s="115">
        <v>42</v>
      </c>
      <c r="J24" s="116">
        <v>5.5702917771883289</v>
      </c>
    </row>
    <row r="25" spans="1:15" s="110" customFormat="1" ht="24.95" customHeight="1" x14ac:dyDescent="0.2">
      <c r="A25" s="193" t="s">
        <v>222</v>
      </c>
      <c r="B25" s="204" t="s">
        <v>159</v>
      </c>
      <c r="C25" s="113">
        <v>3.4204358017188992</v>
      </c>
      <c r="D25" s="115">
        <v>394</v>
      </c>
      <c r="E25" s="114">
        <v>309</v>
      </c>
      <c r="F25" s="114">
        <v>403</v>
      </c>
      <c r="G25" s="114">
        <v>312</v>
      </c>
      <c r="H25" s="140">
        <v>332</v>
      </c>
      <c r="I25" s="115">
        <v>62</v>
      </c>
      <c r="J25" s="116">
        <v>18.674698795180724</v>
      </c>
    </row>
    <row r="26" spans="1:15" s="110" customFormat="1" ht="24.95" customHeight="1" x14ac:dyDescent="0.2">
      <c r="A26" s="201">
        <v>782.78300000000002</v>
      </c>
      <c r="B26" s="203" t="s">
        <v>160</v>
      </c>
      <c r="C26" s="113">
        <v>3.5419741296987586</v>
      </c>
      <c r="D26" s="115">
        <v>408</v>
      </c>
      <c r="E26" s="114">
        <v>483</v>
      </c>
      <c r="F26" s="114">
        <v>512</v>
      </c>
      <c r="G26" s="114">
        <v>442</v>
      </c>
      <c r="H26" s="140">
        <v>466</v>
      </c>
      <c r="I26" s="115">
        <v>-58</v>
      </c>
      <c r="J26" s="116">
        <v>-12.446351931330472</v>
      </c>
    </row>
    <row r="27" spans="1:15" s="110" customFormat="1" ht="24.95" customHeight="1" x14ac:dyDescent="0.2">
      <c r="A27" s="193" t="s">
        <v>161</v>
      </c>
      <c r="B27" s="199" t="s">
        <v>162</v>
      </c>
      <c r="C27" s="113">
        <v>1.2067019706571751</v>
      </c>
      <c r="D27" s="115">
        <v>139</v>
      </c>
      <c r="E27" s="114">
        <v>111</v>
      </c>
      <c r="F27" s="114">
        <v>201</v>
      </c>
      <c r="G27" s="114">
        <v>102</v>
      </c>
      <c r="H27" s="140">
        <v>90</v>
      </c>
      <c r="I27" s="115">
        <v>49</v>
      </c>
      <c r="J27" s="116">
        <v>54.444444444444443</v>
      </c>
    </row>
    <row r="28" spans="1:15" s="110" customFormat="1" ht="24.95" customHeight="1" x14ac:dyDescent="0.2">
      <c r="A28" s="193" t="s">
        <v>163</v>
      </c>
      <c r="B28" s="199" t="s">
        <v>164</v>
      </c>
      <c r="C28" s="113">
        <v>4.1149405330323816</v>
      </c>
      <c r="D28" s="115">
        <v>474</v>
      </c>
      <c r="E28" s="114">
        <v>456</v>
      </c>
      <c r="F28" s="114">
        <v>493</v>
      </c>
      <c r="G28" s="114">
        <v>423</v>
      </c>
      <c r="H28" s="140">
        <v>363</v>
      </c>
      <c r="I28" s="115">
        <v>111</v>
      </c>
      <c r="J28" s="116">
        <v>30.578512396694215</v>
      </c>
    </row>
    <row r="29" spans="1:15" s="110" customFormat="1" ht="24.95" customHeight="1" x14ac:dyDescent="0.2">
      <c r="A29" s="193">
        <v>86</v>
      </c>
      <c r="B29" s="199" t="s">
        <v>165</v>
      </c>
      <c r="C29" s="113">
        <v>5.2608733396996268</v>
      </c>
      <c r="D29" s="115">
        <v>606</v>
      </c>
      <c r="E29" s="114">
        <v>801</v>
      </c>
      <c r="F29" s="114">
        <v>653</v>
      </c>
      <c r="G29" s="114">
        <v>551</v>
      </c>
      <c r="H29" s="140">
        <v>579</v>
      </c>
      <c r="I29" s="115">
        <v>27</v>
      </c>
      <c r="J29" s="116">
        <v>4.6632124352331603</v>
      </c>
    </row>
    <row r="30" spans="1:15" s="110" customFormat="1" ht="24.95" customHeight="1" x14ac:dyDescent="0.2">
      <c r="A30" s="193">
        <v>87.88</v>
      </c>
      <c r="B30" s="204" t="s">
        <v>166</v>
      </c>
      <c r="C30" s="113">
        <v>1.8751627745464017</v>
      </c>
      <c r="D30" s="115">
        <v>216</v>
      </c>
      <c r="E30" s="114">
        <v>219</v>
      </c>
      <c r="F30" s="114">
        <v>405</v>
      </c>
      <c r="G30" s="114">
        <v>263</v>
      </c>
      <c r="H30" s="140">
        <v>192</v>
      </c>
      <c r="I30" s="115">
        <v>24</v>
      </c>
      <c r="J30" s="116">
        <v>12.5</v>
      </c>
    </row>
    <row r="31" spans="1:15" s="110" customFormat="1" ht="24.95" customHeight="1" x14ac:dyDescent="0.2">
      <c r="A31" s="193" t="s">
        <v>167</v>
      </c>
      <c r="B31" s="199" t="s">
        <v>168</v>
      </c>
      <c r="C31" s="113">
        <v>1.5105477906068234</v>
      </c>
      <c r="D31" s="115">
        <v>174</v>
      </c>
      <c r="E31" s="114">
        <v>172</v>
      </c>
      <c r="F31" s="114">
        <v>185</v>
      </c>
      <c r="G31" s="114">
        <v>205</v>
      </c>
      <c r="H31" s="140">
        <v>189</v>
      </c>
      <c r="I31" s="115">
        <v>-15</v>
      </c>
      <c r="J31" s="116">
        <v>-7.9365079365079367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38.701276152443789</v>
      </c>
      <c r="D36" s="143">
        <v>4458</v>
      </c>
      <c r="E36" s="144">
        <v>4664</v>
      </c>
      <c r="F36" s="144">
        <v>5323</v>
      </c>
      <c r="G36" s="144">
        <v>4135</v>
      </c>
      <c r="H36" s="145">
        <v>4392</v>
      </c>
      <c r="I36" s="143">
        <v>66</v>
      </c>
      <c r="J36" s="146">
        <v>1.5027322404371584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11519</v>
      </c>
      <c r="F11" s="264">
        <v>5566</v>
      </c>
      <c r="G11" s="264">
        <v>6567</v>
      </c>
      <c r="H11" s="264">
        <v>5208</v>
      </c>
      <c r="I11" s="265">
        <v>5615</v>
      </c>
      <c r="J11" s="263">
        <v>5904</v>
      </c>
      <c r="K11" s="266">
        <v>105.14692787177204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17.032728535463146</v>
      </c>
      <c r="E13" s="115">
        <v>1962</v>
      </c>
      <c r="F13" s="114">
        <v>1877</v>
      </c>
      <c r="G13" s="114">
        <v>1926</v>
      </c>
      <c r="H13" s="114">
        <v>1745</v>
      </c>
      <c r="I13" s="140">
        <v>1599</v>
      </c>
      <c r="J13" s="115">
        <v>363</v>
      </c>
      <c r="K13" s="116">
        <v>22.701688555347094</v>
      </c>
    </row>
    <row r="14" spans="1:15" ht="15.95" customHeight="1" x14ac:dyDescent="0.2">
      <c r="A14" s="306" t="s">
        <v>230</v>
      </c>
      <c r="B14" s="307"/>
      <c r="C14" s="308"/>
      <c r="D14" s="113">
        <v>23.309315044708743</v>
      </c>
      <c r="E14" s="115">
        <v>2685</v>
      </c>
      <c r="F14" s="114">
        <v>2171</v>
      </c>
      <c r="G14" s="114">
        <v>2977</v>
      </c>
      <c r="H14" s="114">
        <v>1830</v>
      </c>
      <c r="I14" s="140">
        <v>2242</v>
      </c>
      <c r="J14" s="115">
        <v>443</v>
      </c>
      <c r="K14" s="116">
        <v>19.759143621766281</v>
      </c>
    </row>
    <row r="15" spans="1:15" ht="15.95" customHeight="1" x14ac:dyDescent="0.2">
      <c r="A15" s="306" t="s">
        <v>231</v>
      </c>
      <c r="B15" s="307"/>
      <c r="C15" s="308"/>
      <c r="D15" s="113">
        <v>24.411841305668894</v>
      </c>
      <c r="E15" s="115">
        <v>2812</v>
      </c>
      <c r="F15" s="114">
        <v>488</v>
      </c>
      <c r="G15" s="114">
        <v>553</v>
      </c>
      <c r="H15" s="114">
        <v>573</v>
      </c>
      <c r="I15" s="140">
        <v>647</v>
      </c>
      <c r="J15" s="115">
        <v>2165</v>
      </c>
      <c r="K15" s="116" t="s">
        <v>514</v>
      </c>
    </row>
    <row r="16" spans="1:15" ht="15.95" customHeight="1" x14ac:dyDescent="0.2">
      <c r="A16" s="306" t="s">
        <v>232</v>
      </c>
      <c r="B16" s="307"/>
      <c r="C16" s="308"/>
      <c r="D16" s="113">
        <v>35.185345950169285</v>
      </c>
      <c r="E16" s="115">
        <v>4053</v>
      </c>
      <c r="F16" s="114">
        <v>1018</v>
      </c>
      <c r="G16" s="114">
        <v>1080</v>
      </c>
      <c r="H16" s="114">
        <v>1051</v>
      </c>
      <c r="I16" s="140">
        <v>1121</v>
      </c>
      <c r="J16" s="115">
        <v>2932</v>
      </c>
      <c r="K16" s="116" t="s">
        <v>514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0.16494487368695199</v>
      </c>
      <c r="E18" s="115">
        <v>19</v>
      </c>
      <c r="F18" s="114">
        <v>8</v>
      </c>
      <c r="G18" s="114">
        <v>19</v>
      </c>
      <c r="H18" s="114">
        <v>29</v>
      </c>
      <c r="I18" s="140">
        <v>21</v>
      </c>
      <c r="J18" s="115">
        <v>-2</v>
      </c>
      <c r="K18" s="116">
        <v>-9.5238095238095237</v>
      </c>
    </row>
    <row r="19" spans="1:11" ht="14.1" customHeight="1" x14ac:dyDescent="0.2">
      <c r="A19" s="306" t="s">
        <v>235</v>
      </c>
      <c r="B19" s="307" t="s">
        <v>236</v>
      </c>
      <c r="C19" s="308"/>
      <c r="D19" s="113">
        <v>0.11285701883844083</v>
      </c>
      <c r="E19" s="115">
        <v>13</v>
      </c>
      <c r="F19" s="114">
        <v>3</v>
      </c>
      <c r="G19" s="114">
        <v>10</v>
      </c>
      <c r="H19" s="114">
        <v>22</v>
      </c>
      <c r="I19" s="140">
        <v>15</v>
      </c>
      <c r="J19" s="115">
        <v>-2</v>
      </c>
      <c r="K19" s="116">
        <v>-13.333333333333334</v>
      </c>
    </row>
    <row r="20" spans="1:11" ht="14.1" customHeight="1" x14ac:dyDescent="0.2">
      <c r="A20" s="306">
        <v>12</v>
      </c>
      <c r="B20" s="307" t="s">
        <v>237</v>
      </c>
      <c r="C20" s="308"/>
      <c r="D20" s="113">
        <v>0.30384581994964843</v>
      </c>
      <c r="E20" s="115">
        <v>35</v>
      </c>
      <c r="F20" s="114">
        <v>10</v>
      </c>
      <c r="G20" s="114">
        <v>25</v>
      </c>
      <c r="H20" s="114">
        <v>40</v>
      </c>
      <c r="I20" s="140">
        <v>42</v>
      </c>
      <c r="J20" s="115">
        <v>-7</v>
      </c>
      <c r="K20" s="116">
        <v>-16.666666666666668</v>
      </c>
    </row>
    <row r="21" spans="1:11" ht="14.1" customHeight="1" x14ac:dyDescent="0.2">
      <c r="A21" s="306">
        <v>21</v>
      </c>
      <c r="B21" s="307" t="s">
        <v>238</v>
      </c>
      <c r="C21" s="308"/>
      <c r="D21" s="113">
        <v>0.13021963712127788</v>
      </c>
      <c r="E21" s="115">
        <v>15</v>
      </c>
      <c r="F21" s="114">
        <v>5</v>
      </c>
      <c r="G21" s="114">
        <v>3</v>
      </c>
      <c r="H21" s="114">
        <v>5</v>
      </c>
      <c r="I21" s="140">
        <v>11</v>
      </c>
      <c r="J21" s="115">
        <v>4</v>
      </c>
      <c r="K21" s="116">
        <v>36.363636363636367</v>
      </c>
    </row>
    <row r="22" spans="1:11" ht="14.1" customHeight="1" x14ac:dyDescent="0.2">
      <c r="A22" s="306">
        <v>22</v>
      </c>
      <c r="B22" s="307" t="s">
        <v>239</v>
      </c>
      <c r="C22" s="308"/>
      <c r="D22" s="113">
        <v>0.27780189252539284</v>
      </c>
      <c r="E22" s="115">
        <v>32</v>
      </c>
      <c r="F22" s="114">
        <v>30</v>
      </c>
      <c r="G22" s="114">
        <v>45</v>
      </c>
      <c r="H22" s="114">
        <v>30</v>
      </c>
      <c r="I22" s="140">
        <v>30</v>
      </c>
      <c r="J22" s="115">
        <v>2</v>
      </c>
      <c r="K22" s="116">
        <v>6.666666666666667</v>
      </c>
    </row>
    <row r="23" spans="1:11" ht="14.1" customHeight="1" x14ac:dyDescent="0.2">
      <c r="A23" s="306">
        <v>23</v>
      </c>
      <c r="B23" s="307" t="s">
        <v>240</v>
      </c>
      <c r="C23" s="308"/>
      <c r="D23" s="113">
        <v>7.8131782272766737E-2</v>
      </c>
      <c r="E23" s="115">
        <v>9</v>
      </c>
      <c r="F23" s="114">
        <v>10</v>
      </c>
      <c r="G23" s="114">
        <v>23</v>
      </c>
      <c r="H23" s="114">
        <v>7</v>
      </c>
      <c r="I23" s="140">
        <v>15</v>
      </c>
      <c r="J23" s="115">
        <v>-6</v>
      </c>
      <c r="K23" s="116">
        <v>-40</v>
      </c>
    </row>
    <row r="24" spans="1:11" ht="14.1" customHeight="1" x14ac:dyDescent="0.2">
      <c r="A24" s="306">
        <v>24</v>
      </c>
      <c r="B24" s="307" t="s">
        <v>241</v>
      </c>
      <c r="C24" s="308"/>
      <c r="D24" s="113">
        <v>0.41670283878808922</v>
      </c>
      <c r="E24" s="115">
        <v>48</v>
      </c>
      <c r="F24" s="114">
        <v>57</v>
      </c>
      <c r="G24" s="114">
        <v>82</v>
      </c>
      <c r="H24" s="114">
        <v>70</v>
      </c>
      <c r="I24" s="140">
        <v>65</v>
      </c>
      <c r="J24" s="115">
        <v>-17</v>
      </c>
      <c r="K24" s="116">
        <v>-26.153846153846153</v>
      </c>
    </row>
    <row r="25" spans="1:11" ht="14.1" customHeight="1" x14ac:dyDescent="0.2">
      <c r="A25" s="306">
        <v>25</v>
      </c>
      <c r="B25" s="307" t="s">
        <v>242</v>
      </c>
      <c r="C25" s="308"/>
      <c r="D25" s="113">
        <v>3.6808750759614548</v>
      </c>
      <c r="E25" s="115">
        <v>424</v>
      </c>
      <c r="F25" s="114">
        <v>147</v>
      </c>
      <c r="G25" s="114">
        <v>275</v>
      </c>
      <c r="H25" s="114">
        <v>211</v>
      </c>
      <c r="I25" s="140">
        <v>239</v>
      </c>
      <c r="J25" s="115">
        <v>185</v>
      </c>
      <c r="K25" s="116">
        <v>77.405857740585773</v>
      </c>
    </row>
    <row r="26" spans="1:11" ht="14.1" customHeight="1" x14ac:dyDescent="0.2">
      <c r="A26" s="306">
        <v>26</v>
      </c>
      <c r="B26" s="307" t="s">
        <v>243</v>
      </c>
      <c r="C26" s="308"/>
      <c r="D26" s="113">
        <v>3.3770292560118067</v>
      </c>
      <c r="E26" s="115">
        <v>389</v>
      </c>
      <c r="F26" s="114">
        <v>75</v>
      </c>
      <c r="G26" s="114">
        <v>128</v>
      </c>
      <c r="H26" s="114">
        <v>111</v>
      </c>
      <c r="I26" s="140">
        <v>143</v>
      </c>
      <c r="J26" s="115">
        <v>246</v>
      </c>
      <c r="K26" s="116">
        <v>172.02797202797203</v>
      </c>
    </row>
    <row r="27" spans="1:11" ht="14.1" customHeight="1" x14ac:dyDescent="0.2">
      <c r="A27" s="306">
        <v>27</v>
      </c>
      <c r="B27" s="307" t="s">
        <v>244</v>
      </c>
      <c r="C27" s="308"/>
      <c r="D27" s="113">
        <v>6.3547182915183607</v>
      </c>
      <c r="E27" s="115">
        <v>732</v>
      </c>
      <c r="F27" s="114">
        <v>121</v>
      </c>
      <c r="G27" s="114">
        <v>146</v>
      </c>
      <c r="H27" s="114">
        <v>158</v>
      </c>
      <c r="I27" s="140">
        <v>194</v>
      </c>
      <c r="J27" s="115">
        <v>538</v>
      </c>
      <c r="K27" s="116" t="s">
        <v>514</v>
      </c>
    </row>
    <row r="28" spans="1:11" ht="14.1" customHeight="1" x14ac:dyDescent="0.2">
      <c r="A28" s="306">
        <v>28</v>
      </c>
      <c r="B28" s="307" t="s">
        <v>245</v>
      </c>
      <c r="C28" s="308"/>
      <c r="D28" s="113">
        <v>8.6813091414185264E-2</v>
      </c>
      <c r="E28" s="115">
        <v>10</v>
      </c>
      <c r="F28" s="114" t="s">
        <v>513</v>
      </c>
      <c r="G28" s="114">
        <v>4</v>
      </c>
      <c r="H28" s="114">
        <v>5</v>
      </c>
      <c r="I28" s="140" t="s">
        <v>513</v>
      </c>
      <c r="J28" s="115" t="s">
        <v>513</v>
      </c>
      <c r="K28" s="116" t="s">
        <v>513</v>
      </c>
    </row>
    <row r="29" spans="1:11" ht="14.1" customHeight="1" x14ac:dyDescent="0.2">
      <c r="A29" s="306">
        <v>29</v>
      </c>
      <c r="B29" s="307" t="s">
        <v>246</v>
      </c>
      <c r="C29" s="308"/>
      <c r="D29" s="113">
        <v>1.9012067019706571</v>
      </c>
      <c r="E29" s="115">
        <v>219</v>
      </c>
      <c r="F29" s="114">
        <v>264</v>
      </c>
      <c r="G29" s="114">
        <v>224</v>
      </c>
      <c r="H29" s="114">
        <v>177</v>
      </c>
      <c r="I29" s="140">
        <v>169</v>
      </c>
      <c r="J29" s="115">
        <v>50</v>
      </c>
      <c r="K29" s="116">
        <v>29.585798816568047</v>
      </c>
    </row>
    <row r="30" spans="1:11" ht="14.1" customHeight="1" x14ac:dyDescent="0.2">
      <c r="A30" s="306" t="s">
        <v>247</v>
      </c>
      <c r="B30" s="307" t="s">
        <v>248</v>
      </c>
      <c r="C30" s="308"/>
      <c r="D30" s="113" t="s">
        <v>513</v>
      </c>
      <c r="E30" s="115" t="s">
        <v>513</v>
      </c>
      <c r="F30" s="114">
        <v>113</v>
      </c>
      <c r="G30" s="114" t="s">
        <v>513</v>
      </c>
      <c r="H30" s="114">
        <v>48</v>
      </c>
      <c r="I30" s="140">
        <v>44</v>
      </c>
      <c r="J30" s="115" t="s">
        <v>513</v>
      </c>
      <c r="K30" s="116" t="s">
        <v>513</v>
      </c>
    </row>
    <row r="31" spans="1:11" ht="14.1" customHeight="1" x14ac:dyDescent="0.2">
      <c r="A31" s="306" t="s">
        <v>249</v>
      </c>
      <c r="B31" s="307" t="s">
        <v>250</v>
      </c>
      <c r="C31" s="308"/>
      <c r="D31" s="113">
        <v>1.2067019706571751</v>
      </c>
      <c r="E31" s="115">
        <v>139</v>
      </c>
      <c r="F31" s="114">
        <v>151</v>
      </c>
      <c r="G31" s="114">
        <v>149</v>
      </c>
      <c r="H31" s="114">
        <v>129</v>
      </c>
      <c r="I31" s="140">
        <v>125</v>
      </c>
      <c r="J31" s="115">
        <v>14</v>
      </c>
      <c r="K31" s="116">
        <v>11.2</v>
      </c>
    </row>
    <row r="32" spans="1:11" ht="14.1" customHeight="1" x14ac:dyDescent="0.2">
      <c r="A32" s="306">
        <v>31</v>
      </c>
      <c r="B32" s="307" t="s">
        <v>251</v>
      </c>
      <c r="C32" s="308"/>
      <c r="D32" s="113">
        <v>0.27780189252539284</v>
      </c>
      <c r="E32" s="115">
        <v>32</v>
      </c>
      <c r="F32" s="114">
        <v>25</v>
      </c>
      <c r="G32" s="114">
        <v>17</v>
      </c>
      <c r="H32" s="114">
        <v>25</v>
      </c>
      <c r="I32" s="140">
        <v>31</v>
      </c>
      <c r="J32" s="115">
        <v>1</v>
      </c>
      <c r="K32" s="116">
        <v>3.225806451612903</v>
      </c>
    </row>
    <row r="33" spans="1:11" ht="14.1" customHeight="1" x14ac:dyDescent="0.2">
      <c r="A33" s="306">
        <v>32</v>
      </c>
      <c r="B33" s="307" t="s">
        <v>252</v>
      </c>
      <c r="C33" s="308"/>
      <c r="D33" s="113">
        <v>0.55560378505078567</v>
      </c>
      <c r="E33" s="115">
        <v>64</v>
      </c>
      <c r="F33" s="114">
        <v>56</v>
      </c>
      <c r="G33" s="114">
        <v>82</v>
      </c>
      <c r="H33" s="114">
        <v>40</v>
      </c>
      <c r="I33" s="140">
        <v>53</v>
      </c>
      <c r="J33" s="115">
        <v>11</v>
      </c>
      <c r="K33" s="116">
        <v>20.754716981132077</v>
      </c>
    </row>
    <row r="34" spans="1:11" ht="14.1" customHeight="1" x14ac:dyDescent="0.2">
      <c r="A34" s="306">
        <v>33</v>
      </c>
      <c r="B34" s="307" t="s">
        <v>253</v>
      </c>
      <c r="C34" s="308"/>
      <c r="D34" s="113">
        <v>0.23439534681830021</v>
      </c>
      <c r="E34" s="115">
        <v>27</v>
      </c>
      <c r="F34" s="114">
        <v>20</v>
      </c>
      <c r="G34" s="114">
        <v>41</v>
      </c>
      <c r="H34" s="114">
        <v>29</v>
      </c>
      <c r="I34" s="140">
        <v>24</v>
      </c>
      <c r="J34" s="115">
        <v>3</v>
      </c>
      <c r="K34" s="116">
        <v>12.5</v>
      </c>
    </row>
    <row r="35" spans="1:11" ht="14.1" customHeight="1" x14ac:dyDescent="0.2">
      <c r="A35" s="306">
        <v>34</v>
      </c>
      <c r="B35" s="307" t="s">
        <v>254</v>
      </c>
      <c r="C35" s="308"/>
      <c r="D35" s="113">
        <v>0.72922996787915617</v>
      </c>
      <c r="E35" s="115">
        <v>84</v>
      </c>
      <c r="F35" s="114">
        <v>33</v>
      </c>
      <c r="G35" s="114">
        <v>84</v>
      </c>
      <c r="H35" s="114">
        <v>64</v>
      </c>
      <c r="I35" s="140">
        <v>110</v>
      </c>
      <c r="J35" s="115">
        <v>-26</v>
      </c>
      <c r="K35" s="116">
        <v>-23.636363636363637</v>
      </c>
    </row>
    <row r="36" spans="1:11" ht="14.1" customHeight="1" x14ac:dyDescent="0.2">
      <c r="A36" s="306">
        <v>41</v>
      </c>
      <c r="B36" s="307" t="s">
        <v>255</v>
      </c>
      <c r="C36" s="308"/>
      <c r="D36" s="113">
        <v>0.47747200277801893</v>
      </c>
      <c r="E36" s="115">
        <v>55</v>
      </c>
      <c r="F36" s="114">
        <v>59</v>
      </c>
      <c r="G36" s="114">
        <v>48</v>
      </c>
      <c r="H36" s="114">
        <v>48</v>
      </c>
      <c r="I36" s="140">
        <v>44</v>
      </c>
      <c r="J36" s="115">
        <v>11</v>
      </c>
      <c r="K36" s="116">
        <v>25</v>
      </c>
    </row>
    <row r="37" spans="1:11" ht="14.1" customHeight="1" x14ac:dyDescent="0.2">
      <c r="A37" s="306">
        <v>42</v>
      </c>
      <c r="B37" s="307" t="s">
        <v>256</v>
      </c>
      <c r="C37" s="308"/>
      <c r="D37" s="113">
        <v>6.9450473131348209E-2</v>
      </c>
      <c r="E37" s="115">
        <v>8</v>
      </c>
      <c r="F37" s="114" t="s">
        <v>513</v>
      </c>
      <c r="G37" s="114">
        <v>4</v>
      </c>
      <c r="H37" s="114" t="s">
        <v>513</v>
      </c>
      <c r="I37" s="140" t="s">
        <v>513</v>
      </c>
      <c r="J37" s="115" t="s">
        <v>513</v>
      </c>
      <c r="K37" s="116" t="s">
        <v>513</v>
      </c>
    </row>
    <row r="38" spans="1:11" ht="14.1" customHeight="1" x14ac:dyDescent="0.2">
      <c r="A38" s="306">
        <v>43</v>
      </c>
      <c r="B38" s="307" t="s">
        <v>257</v>
      </c>
      <c r="C38" s="308"/>
      <c r="D38" s="113">
        <v>11.007899991318691</v>
      </c>
      <c r="E38" s="115">
        <v>1268</v>
      </c>
      <c r="F38" s="114">
        <v>245</v>
      </c>
      <c r="G38" s="114">
        <v>299</v>
      </c>
      <c r="H38" s="114">
        <v>288</v>
      </c>
      <c r="I38" s="140">
        <v>320</v>
      </c>
      <c r="J38" s="115">
        <v>948</v>
      </c>
      <c r="K38" s="116" t="s">
        <v>514</v>
      </c>
    </row>
    <row r="39" spans="1:11" ht="14.1" customHeight="1" x14ac:dyDescent="0.2">
      <c r="A39" s="306">
        <v>51</v>
      </c>
      <c r="B39" s="307" t="s">
        <v>258</v>
      </c>
      <c r="C39" s="308"/>
      <c r="D39" s="113">
        <v>3.3683479468703879</v>
      </c>
      <c r="E39" s="115">
        <v>388</v>
      </c>
      <c r="F39" s="114">
        <v>429</v>
      </c>
      <c r="G39" s="114">
        <v>368</v>
      </c>
      <c r="H39" s="114">
        <v>236</v>
      </c>
      <c r="I39" s="140">
        <v>268</v>
      </c>
      <c r="J39" s="115">
        <v>120</v>
      </c>
      <c r="K39" s="116">
        <v>44.776119402985074</v>
      </c>
    </row>
    <row r="40" spans="1:11" ht="14.1" customHeight="1" x14ac:dyDescent="0.2">
      <c r="A40" s="306" t="s">
        <v>259</v>
      </c>
      <c r="B40" s="307" t="s">
        <v>260</v>
      </c>
      <c r="C40" s="308"/>
      <c r="D40" s="113">
        <v>2.4741731053042799</v>
      </c>
      <c r="E40" s="115">
        <v>285</v>
      </c>
      <c r="F40" s="114">
        <v>409</v>
      </c>
      <c r="G40" s="114">
        <v>345</v>
      </c>
      <c r="H40" s="114">
        <v>227</v>
      </c>
      <c r="I40" s="140">
        <v>251</v>
      </c>
      <c r="J40" s="115">
        <v>34</v>
      </c>
      <c r="K40" s="116">
        <v>13.545816733067729</v>
      </c>
    </row>
    <row r="41" spans="1:11" ht="14.1" customHeight="1" x14ac:dyDescent="0.2">
      <c r="A41" s="306"/>
      <c r="B41" s="307" t="s">
        <v>261</v>
      </c>
      <c r="C41" s="308"/>
      <c r="D41" s="113">
        <v>2.0140637208090979</v>
      </c>
      <c r="E41" s="115">
        <v>232</v>
      </c>
      <c r="F41" s="114">
        <v>337</v>
      </c>
      <c r="G41" s="114">
        <v>235</v>
      </c>
      <c r="H41" s="114">
        <v>174</v>
      </c>
      <c r="I41" s="140">
        <v>206</v>
      </c>
      <c r="J41" s="115">
        <v>26</v>
      </c>
      <c r="K41" s="116">
        <v>12.621359223300971</v>
      </c>
    </row>
    <row r="42" spans="1:11" ht="14.1" customHeight="1" x14ac:dyDescent="0.2">
      <c r="A42" s="306">
        <v>52</v>
      </c>
      <c r="B42" s="307" t="s">
        <v>262</v>
      </c>
      <c r="C42" s="308"/>
      <c r="D42" s="113">
        <v>0.96362531469745638</v>
      </c>
      <c r="E42" s="115">
        <v>111</v>
      </c>
      <c r="F42" s="114">
        <v>114</v>
      </c>
      <c r="G42" s="114">
        <v>79</v>
      </c>
      <c r="H42" s="114">
        <v>81</v>
      </c>
      <c r="I42" s="140">
        <v>198</v>
      </c>
      <c r="J42" s="115">
        <v>-87</v>
      </c>
      <c r="K42" s="116">
        <v>-43.939393939393938</v>
      </c>
    </row>
    <row r="43" spans="1:11" ht="14.1" customHeight="1" x14ac:dyDescent="0.2">
      <c r="A43" s="306" t="s">
        <v>263</v>
      </c>
      <c r="B43" s="307" t="s">
        <v>264</v>
      </c>
      <c r="C43" s="308"/>
      <c r="D43" s="113">
        <v>0.80736175015192291</v>
      </c>
      <c r="E43" s="115">
        <v>93</v>
      </c>
      <c r="F43" s="114">
        <v>108</v>
      </c>
      <c r="G43" s="114">
        <v>66</v>
      </c>
      <c r="H43" s="114">
        <v>63</v>
      </c>
      <c r="I43" s="140">
        <v>180</v>
      </c>
      <c r="J43" s="115">
        <v>-87</v>
      </c>
      <c r="K43" s="116">
        <v>-48.333333333333336</v>
      </c>
    </row>
    <row r="44" spans="1:11" ht="14.1" customHeight="1" x14ac:dyDescent="0.2">
      <c r="A44" s="306">
        <v>53</v>
      </c>
      <c r="B44" s="307" t="s">
        <v>265</v>
      </c>
      <c r="C44" s="308"/>
      <c r="D44" s="113">
        <v>0.67714211303064498</v>
      </c>
      <c r="E44" s="115">
        <v>78</v>
      </c>
      <c r="F44" s="114">
        <v>39</v>
      </c>
      <c r="G44" s="114">
        <v>61</v>
      </c>
      <c r="H44" s="114">
        <v>43</v>
      </c>
      <c r="I44" s="140">
        <v>40</v>
      </c>
      <c r="J44" s="115">
        <v>38</v>
      </c>
      <c r="K44" s="116">
        <v>95</v>
      </c>
    </row>
    <row r="45" spans="1:11" ht="14.1" customHeight="1" x14ac:dyDescent="0.2">
      <c r="A45" s="306" t="s">
        <v>266</v>
      </c>
      <c r="B45" s="307" t="s">
        <v>267</v>
      </c>
      <c r="C45" s="308"/>
      <c r="D45" s="113">
        <v>0.65109818560638943</v>
      </c>
      <c r="E45" s="115">
        <v>75</v>
      </c>
      <c r="F45" s="114">
        <v>37</v>
      </c>
      <c r="G45" s="114">
        <v>58</v>
      </c>
      <c r="H45" s="114">
        <v>39</v>
      </c>
      <c r="I45" s="140">
        <v>38</v>
      </c>
      <c r="J45" s="115">
        <v>37</v>
      </c>
      <c r="K45" s="116">
        <v>97.368421052631575</v>
      </c>
    </row>
    <row r="46" spans="1:11" ht="14.1" customHeight="1" x14ac:dyDescent="0.2">
      <c r="A46" s="306">
        <v>54</v>
      </c>
      <c r="B46" s="307" t="s">
        <v>268</v>
      </c>
      <c r="C46" s="308"/>
      <c r="D46" s="113">
        <v>2.0053824116676795</v>
      </c>
      <c r="E46" s="115">
        <v>231</v>
      </c>
      <c r="F46" s="114">
        <v>181</v>
      </c>
      <c r="G46" s="114">
        <v>241</v>
      </c>
      <c r="H46" s="114">
        <v>196</v>
      </c>
      <c r="I46" s="140">
        <v>184</v>
      </c>
      <c r="J46" s="115">
        <v>47</v>
      </c>
      <c r="K46" s="116">
        <v>25.543478260869566</v>
      </c>
    </row>
    <row r="47" spans="1:11" ht="14.1" customHeight="1" x14ac:dyDescent="0.2">
      <c r="A47" s="306">
        <v>61</v>
      </c>
      <c r="B47" s="307" t="s">
        <v>269</v>
      </c>
      <c r="C47" s="308"/>
      <c r="D47" s="113">
        <v>6.4328500737911281</v>
      </c>
      <c r="E47" s="115">
        <v>741</v>
      </c>
      <c r="F47" s="114">
        <v>114</v>
      </c>
      <c r="G47" s="114">
        <v>135</v>
      </c>
      <c r="H47" s="114">
        <v>111</v>
      </c>
      <c r="I47" s="140">
        <v>135</v>
      </c>
      <c r="J47" s="115">
        <v>606</v>
      </c>
      <c r="K47" s="116" t="s">
        <v>514</v>
      </c>
    </row>
    <row r="48" spans="1:11" ht="14.1" customHeight="1" x14ac:dyDescent="0.2">
      <c r="A48" s="306">
        <v>62</v>
      </c>
      <c r="B48" s="307" t="s">
        <v>270</v>
      </c>
      <c r="C48" s="308"/>
      <c r="D48" s="113">
        <v>2.8214254709610209</v>
      </c>
      <c r="E48" s="115">
        <v>325</v>
      </c>
      <c r="F48" s="114">
        <v>370</v>
      </c>
      <c r="G48" s="114">
        <v>421</v>
      </c>
      <c r="H48" s="114">
        <v>235</v>
      </c>
      <c r="I48" s="140">
        <v>299</v>
      </c>
      <c r="J48" s="115">
        <v>26</v>
      </c>
      <c r="K48" s="116">
        <v>8.695652173913043</v>
      </c>
    </row>
    <row r="49" spans="1:11" ht="14.1" customHeight="1" x14ac:dyDescent="0.2">
      <c r="A49" s="306">
        <v>63</v>
      </c>
      <c r="B49" s="307" t="s">
        <v>271</v>
      </c>
      <c r="C49" s="308"/>
      <c r="D49" s="113">
        <v>1.5973608820210088</v>
      </c>
      <c r="E49" s="115">
        <v>184</v>
      </c>
      <c r="F49" s="114">
        <v>298</v>
      </c>
      <c r="G49" s="114">
        <v>274</v>
      </c>
      <c r="H49" s="114">
        <v>243</v>
      </c>
      <c r="I49" s="140">
        <v>250</v>
      </c>
      <c r="J49" s="115">
        <v>-66</v>
      </c>
      <c r="K49" s="116">
        <v>-26.4</v>
      </c>
    </row>
    <row r="50" spans="1:11" ht="14.1" customHeight="1" x14ac:dyDescent="0.2">
      <c r="A50" s="306" t="s">
        <v>272</v>
      </c>
      <c r="B50" s="307" t="s">
        <v>273</v>
      </c>
      <c r="C50" s="308"/>
      <c r="D50" s="113">
        <v>0.35593367479815957</v>
      </c>
      <c r="E50" s="115">
        <v>41</v>
      </c>
      <c r="F50" s="114">
        <v>45</v>
      </c>
      <c r="G50" s="114">
        <v>52</v>
      </c>
      <c r="H50" s="114">
        <v>35</v>
      </c>
      <c r="I50" s="140">
        <v>49</v>
      </c>
      <c r="J50" s="115">
        <v>-8</v>
      </c>
      <c r="K50" s="116">
        <v>-16.326530612244898</v>
      </c>
    </row>
    <row r="51" spans="1:11" ht="14.1" customHeight="1" x14ac:dyDescent="0.2">
      <c r="A51" s="306" t="s">
        <v>274</v>
      </c>
      <c r="B51" s="307" t="s">
        <v>275</v>
      </c>
      <c r="C51" s="308"/>
      <c r="D51" s="113">
        <v>1.1893393523743381</v>
      </c>
      <c r="E51" s="115">
        <v>137</v>
      </c>
      <c r="F51" s="114">
        <v>237</v>
      </c>
      <c r="G51" s="114">
        <v>193</v>
      </c>
      <c r="H51" s="114">
        <v>197</v>
      </c>
      <c r="I51" s="140">
        <v>186</v>
      </c>
      <c r="J51" s="115">
        <v>-49</v>
      </c>
      <c r="K51" s="116">
        <v>-26.344086021505376</v>
      </c>
    </row>
    <row r="52" spans="1:11" ht="14.1" customHeight="1" x14ac:dyDescent="0.2">
      <c r="A52" s="306">
        <v>71</v>
      </c>
      <c r="B52" s="307" t="s">
        <v>276</v>
      </c>
      <c r="C52" s="308"/>
      <c r="D52" s="113">
        <v>31.313482073096623</v>
      </c>
      <c r="E52" s="115">
        <v>3607</v>
      </c>
      <c r="F52" s="114">
        <v>1249</v>
      </c>
      <c r="G52" s="114">
        <v>1455</v>
      </c>
      <c r="H52" s="114">
        <v>1281</v>
      </c>
      <c r="I52" s="140">
        <v>1257</v>
      </c>
      <c r="J52" s="115">
        <v>2350</v>
      </c>
      <c r="K52" s="116">
        <v>186.95306284805091</v>
      </c>
    </row>
    <row r="53" spans="1:11" ht="14.1" customHeight="1" x14ac:dyDescent="0.2">
      <c r="A53" s="306" t="s">
        <v>277</v>
      </c>
      <c r="B53" s="307" t="s">
        <v>278</v>
      </c>
      <c r="C53" s="308"/>
      <c r="D53" s="113">
        <v>17.423387446826982</v>
      </c>
      <c r="E53" s="115">
        <v>2007</v>
      </c>
      <c r="F53" s="114">
        <v>258</v>
      </c>
      <c r="G53" s="114">
        <v>408</v>
      </c>
      <c r="H53" s="114">
        <v>249</v>
      </c>
      <c r="I53" s="140">
        <v>305</v>
      </c>
      <c r="J53" s="115">
        <v>1702</v>
      </c>
      <c r="K53" s="116" t="s">
        <v>514</v>
      </c>
    </row>
    <row r="54" spans="1:11" ht="14.1" customHeight="1" x14ac:dyDescent="0.2">
      <c r="A54" s="306" t="s">
        <v>279</v>
      </c>
      <c r="B54" s="307" t="s">
        <v>280</v>
      </c>
      <c r="C54" s="308"/>
      <c r="D54" s="113">
        <v>12.761524437885233</v>
      </c>
      <c r="E54" s="115">
        <v>1470</v>
      </c>
      <c r="F54" s="114">
        <v>950</v>
      </c>
      <c r="G54" s="114">
        <v>1007</v>
      </c>
      <c r="H54" s="114">
        <v>1002</v>
      </c>
      <c r="I54" s="140">
        <v>894</v>
      </c>
      <c r="J54" s="115">
        <v>576</v>
      </c>
      <c r="K54" s="116">
        <v>64.429530201342288</v>
      </c>
    </row>
    <row r="55" spans="1:11" ht="14.1" customHeight="1" x14ac:dyDescent="0.2">
      <c r="A55" s="306">
        <v>72</v>
      </c>
      <c r="B55" s="307" t="s">
        <v>281</v>
      </c>
      <c r="C55" s="308"/>
      <c r="D55" s="113">
        <v>6.6412014931851724</v>
      </c>
      <c r="E55" s="115">
        <v>765</v>
      </c>
      <c r="F55" s="114">
        <v>106</v>
      </c>
      <c r="G55" s="114">
        <v>159</v>
      </c>
      <c r="H55" s="114">
        <v>227</v>
      </c>
      <c r="I55" s="140">
        <v>145</v>
      </c>
      <c r="J55" s="115">
        <v>620</v>
      </c>
      <c r="K55" s="116" t="s">
        <v>514</v>
      </c>
    </row>
    <row r="56" spans="1:11" ht="14.1" customHeight="1" x14ac:dyDescent="0.2">
      <c r="A56" s="306" t="s">
        <v>282</v>
      </c>
      <c r="B56" s="307" t="s">
        <v>283</v>
      </c>
      <c r="C56" s="308"/>
      <c r="D56" s="113">
        <v>2.856150707526695</v>
      </c>
      <c r="E56" s="115">
        <v>329</v>
      </c>
      <c r="F56" s="114">
        <v>38</v>
      </c>
      <c r="G56" s="114">
        <v>82</v>
      </c>
      <c r="H56" s="114">
        <v>127</v>
      </c>
      <c r="I56" s="140">
        <v>69</v>
      </c>
      <c r="J56" s="115">
        <v>260</v>
      </c>
      <c r="K56" s="116" t="s">
        <v>514</v>
      </c>
    </row>
    <row r="57" spans="1:11" ht="14.1" customHeight="1" x14ac:dyDescent="0.2">
      <c r="A57" s="306" t="s">
        <v>284</v>
      </c>
      <c r="B57" s="307" t="s">
        <v>285</v>
      </c>
      <c r="C57" s="308"/>
      <c r="D57" s="113">
        <v>3.4377984200017364</v>
      </c>
      <c r="E57" s="115">
        <v>396</v>
      </c>
      <c r="F57" s="114">
        <v>56</v>
      </c>
      <c r="G57" s="114">
        <v>53</v>
      </c>
      <c r="H57" s="114">
        <v>70</v>
      </c>
      <c r="I57" s="140">
        <v>61</v>
      </c>
      <c r="J57" s="115">
        <v>335</v>
      </c>
      <c r="K57" s="116" t="s">
        <v>514</v>
      </c>
    </row>
    <row r="58" spans="1:11" ht="14.1" customHeight="1" x14ac:dyDescent="0.2">
      <c r="A58" s="306">
        <v>73</v>
      </c>
      <c r="B58" s="307" t="s">
        <v>286</v>
      </c>
      <c r="C58" s="308"/>
      <c r="D58" s="113">
        <v>1.9098880111120757</v>
      </c>
      <c r="E58" s="115">
        <v>220</v>
      </c>
      <c r="F58" s="114">
        <v>66</v>
      </c>
      <c r="G58" s="114">
        <v>100</v>
      </c>
      <c r="H58" s="114">
        <v>57</v>
      </c>
      <c r="I58" s="140">
        <v>68</v>
      </c>
      <c r="J58" s="115">
        <v>152</v>
      </c>
      <c r="K58" s="116">
        <v>223.52941176470588</v>
      </c>
    </row>
    <row r="59" spans="1:11" ht="14.1" customHeight="1" x14ac:dyDescent="0.2">
      <c r="A59" s="306" t="s">
        <v>287</v>
      </c>
      <c r="B59" s="307" t="s">
        <v>288</v>
      </c>
      <c r="C59" s="308"/>
      <c r="D59" s="113">
        <v>0.61637294904071538</v>
      </c>
      <c r="E59" s="115">
        <v>71</v>
      </c>
      <c r="F59" s="114">
        <v>38</v>
      </c>
      <c r="G59" s="114">
        <v>68</v>
      </c>
      <c r="H59" s="114">
        <v>38</v>
      </c>
      <c r="I59" s="140">
        <v>41</v>
      </c>
      <c r="J59" s="115">
        <v>30</v>
      </c>
      <c r="K59" s="116">
        <v>73.170731707317074</v>
      </c>
    </row>
    <row r="60" spans="1:11" ht="14.1" customHeight="1" x14ac:dyDescent="0.2">
      <c r="A60" s="306">
        <v>81</v>
      </c>
      <c r="B60" s="307" t="s">
        <v>289</v>
      </c>
      <c r="C60" s="308"/>
      <c r="D60" s="113">
        <v>3.4985675839916661</v>
      </c>
      <c r="E60" s="115">
        <v>403</v>
      </c>
      <c r="F60" s="114">
        <v>656</v>
      </c>
      <c r="G60" s="114">
        <v>504</v>
      </c>
      <c r="H60" s="114">
        <v>413</v>
      </c>
      <c r="I60" s="140">
        <v>448</v>
      </c>
      <c r="J60" s="115">
        <v>-45</v>
      </c>
      <c r="K60" s="116">
        <v>-10.044642857142858</v>
      </c>
    </row>
    <row r="61" spans="1:11" ht="14.1" customHeight="1" x14ac:dyDescent="0.2">
      <c r="A61" s="306" t="s">
        <v>290</v>
      </c>
      <c r="B61" s="307" t="s">
        <v>291</v>
      </c>
      <c r="C61" s="308"/>
      <c r="D61" s="113">
        <v>1.0157131695459676</v>
      </c>
      <c r="E61" s="115">
        <v>117</v>
      </c>
      <c r="F61" s="114">
        <v>85</v>
      </c>
      <c r="G61" s="114">
        <v>170</v>
      </c>
      <c r="H61" s="114">
        <v>97</v>
      </c>
      <c r="I61" s="140">
        <v>89</v>
      </c>
      <c r="J61" s="115">
        <v>28</v>
      </c>
      <c r="K61" s="116">
        <v>31.460674157303369</v>
      </c>
    </row>
    <row r="62" spans="1:11" ht="14.1" customHeight="1" x14ac:dyDescent="0.2">
      <c r="A62" s="306" t="s">
        <v>292</v>
      </c>
      <c r="B62" s="307" t="s">
        <v>293</v>
      </c>
      <c r="C62" s="308"/>
      <c r="D62" s="113">
        <v>1.4758225540411494</v>
      </c>
      <c r="E62" s="115">
        <v>170</v>
      </c>
      <c r="F62" s="114">
        <v>422</v>
      </c>
      <c r="G62" s="114">
        <v>217</v>
      </c>
      <c r="H62" s="114">
        <v>187</v>
      </c>
      <c r="I62" s="140">
        <v>120</v>
      </c>
      <c r="J62" s="115">
        <v>50</v>
      </c>
      <c r="K62" s="116">
        <v>41.666666666666664</v>
      </c>
    </row>
    <row r="63" spans="1:11" ht="14.1" customHeight="1" x14ac:dyDescent="0.2">
      <c r="A63" s="306"/>
      <c r="B63" s="307" t="s">
        <v>294</v>
      </c>
      <c r="C63" s="308"/>
      <c r="D63" s="113">
        <v>1.35428422606129</v>
      </c>
      <c r="E63" s="115">
        <v>156</v>
      </c>
      <c r="F63" s="114">
        <v>322</v>
      </c>
      <c r="G63" s="114">
        <v>184</v>
      </c>
      <c r="H63" s="114">
        <v>168</v>
      </c>
      <c r="I63" s="140">
        <v>106</v>
      </c>
      <c r="J63" s="115">
        <v>50</v>
      </c>
      <c r="K63" s="116">
        <v>47.169811320754718</v>
      </c>
    </row>
    <row r="64" spans="1:11" ht="14.1" customHeight="1" x14ac:dyDescent="0.2">
      <c r="A64" s="306" t="s">
        <v>295</v>
      </c>
      <c r="B64" s="307" t="s">
        <v>296</v>
      </c>
      <c r="C64" s="308"/>
      <c r="D64" s="113">
        <v>0.35593367479815957</v>
      </c>
      <c r="E64" s="115">
        <v>41</v>
      </c>
      <c r="F64" s="114">
        <v>41</v>
      </c>
      <c r="G64" s="114">
        <v>32</v>
      </c>
      <c r="H64" s="114">
        <v>34</v>
      </c>
      <c r="I64" s="140">
        <v>41</v>
      </c>
      <c r="J64" s="115">
        <v>0</v>
      </c>
      <c r="K64" s="116">
        <v>0</v>
      </c>
    </row>
    <row r="65" spans="1:11" ht="14.1" customHeight="1" x14ac:dyDescent="0.2">
      <c r="A65" s="306" t="s">
        <v>297</v>
      </c>
      <c r="B65" s="307" t="s">
        <v>298</v>
      </c>
      <c r="C65" s="308"/>
      <c r="D65" s="113">
        <v>0.23439534681830021</v>
      </c>
      <c r="E65" s="115">
        <v>27</v>
      </c>
      <c r="F65" s="114">
        <v>39</v>
      </c>
      <c r="G65" s="114">
        <v>30</v>
      </c>
      <c r="H65" s="114">
        <v>31</v>
      </c>
      <c r="I65" s="140">
        <v>53</v>
      </c>
      <c r="J65" s="115">
        <v>-26</v>
      </c>
      <c r="K65" s="116">
        <v>-49.056603773584904</v>
      </c>
    </row>
    <row r="66" spans="1:11" ht="14.1" customHeight="1" x14ac:dyDescent="0.2">
      <c r="A66" s="306">
        <v>82</v>
      </c>
      <c r="B66" s="307" t="s">
        <v>299</v>
      </c>
      <c r="C66" s="308"/>
      <c r="D66" s="113">
        <v>1.024394478687386</v>
      </c>
      <c r="E66" s="115">
        <v>118</v>
      </c>
      <c r="F66" s="114">
        <v>131</v>
      </c>
      <c r="G66" s="114">
        <v>222</v>
      </c>
      <c r="H66" s="114">
        <v>102</v>
      </c>
      <c r="I66" s="140">
        <v>151</v>
      </c>
      <c r="J66" s="115">
        <v>-33</v>
      </c>
      <c r="K66" s="116">
        <v>-21.85430463576159</v>
      </c>
    </row>
    <row r="67" spans="1:11" ht="14.1" customHeight="1" x14ac:dyDescent="0.2">
      <c r="A67" s="306" t="s">
        <v>300</v>
      </c>
      <c r="B67" s="307" t="s">
        <v>301</v>
      </c>
      <c r="C67" s="308"/>
      <c r="D67" s="113">
        <v>0.46879069363660042</v>
      </c>
      <c r="E67" s="115">
        <v>54</v>
      </c>
      <c r="F67" s="114">
        <v>77</v>
      </c>
      <c r="G67" s="114">
        <v>123</v>
      </c>
      <c r="H67" s="114">
        <v>57</v>
      </c>
      <c r="I67" s="140">
        <v>62</v>
      </c>
      <c r="J67" s="115">
        <v>-8</v>
      </c>
      <c r="K67" s="116">
        <v>-12.903225806451612</v>
      </c>
    </row>
    <row r="68" spans="1:11" ht="14.1" customHeight="1" x14ac:dyDescent="0.2">
      <c r="A68" s="306" t="s">
        <v>302</v>
      </c>
      <c r="B68" s="307" t="s">
        <v>303</v>
      </c>
      <c r="C68" s="308"/>
      <c r="D68" s="113">
        <v>0.3732962930809966</v>
      </c>
      <c r="E68" s="115">
        <v>43</v>
      </c>
      <c r="F68" s="114">
        <v>38</v>
      </c>
      <c r="G68" s="114">
        <v>51</v>
      </c>
      <c r="H68" s="114">
        <v>33</v>
      </c>
      <c r="I68" s="140">
        <v>59</v>
      </c>
      <c r="J68" s="115">
        <v>-16</v>
      </c>
      <c r="K68" s="116">
        <v>-27.118644067796609</v>
      </c>
    </row>
    <row r="69" spans="1:11" ht="14.1" customHeight="1" x14ac:dyDescent="0.2">
      <c r="A69" s="306">
        <v>83</v>
      </c>
      <c r="B69" s="307" t="s">
        <v>304</v>
      </c>
      <c r="C69" s="308"/>
      <c r="D69" s="113">
        <v>1.2674711346471048</v>
      </c>
      <c r="E69" s="115">
        <v>146</v>
      </c>
      <c r="F69" s="114">
        <v>147</v>
      </c>
      <c r="G69" s="114">
        <v>355</v>
      </c>
      <c r="H69" s="114">
        <v>164</v>
      </c>
      <c r="I69" s="140">
        <v>146</v>
      </c>
      <c r="J69" s="115">
        <v>0</v>
      </c>
      <c r="K69" s="116">
        <v>0</v>
      </c>
    </row>
    <row r="70" spans="1:11" ht="14.1" customHeight="1" x14ac:dyDescent="0.2">
      <c r="A70" s="306" t="s">
        <v>305</v>
      </c>
      <c r="B70" s="307" t="s">
        <v>306</v>
      </c>
      <c r="C70" s="308"/>
      <c r="D70" s="113">
        <v>1.1025262609601527</v>
      </c>
      <c r="E70" s="115">
        <v>127</v>
      </c>
      <c r="F70" s="114">
        <v>133</v>
      </c>
      <c r="G70" s="114">
        <v>334</v>
      </c>
      <c r="H70" s="114">
        <v>138</v>
      </c>
      <c r="I70" s="140">
        <v>120</v>
      </c>
      <c r="J70" s="115">
        <v>7</v>
      </c>
      <c r="K70" s="116">
        <v>5.833333333333333</v>
      </c>
    </row>
    <row r="71" spans="1:11" ht="14.1" customHeight="1" x14ac:dyDescent="0.2">
      <c r="A71" s="306"/>
      <c r="B71" s="307" t="s">
        <v>307</v>
      </c>
      <c r="C71" s="308"/>
      <c r="D71" s="113">
        <v>0.48615331191943745</v>
      </c>
      <c r="E71" s="115">
        <v>56</v>
      </c>
      <c r="F71" s="114">
        <v>50</v>
      </c>
      <c r="G71" s="114">
        <v>213</v>
      </c>
      <c r="H71" s="114">
        <v>27</v>
      </c>
      <c r="I71" s="140">
        <v>56</v>
      </c>
      <c r="J71" s="115">
        <v>0</v>
      </c>
      <c r="K71" s="116">
        <v>0</v>
      </c>
    </row>
    <row r="72" spans="1:11" ht="14.1" customHeight="1" x14ac:dyDescent="0.2">
      <c r="A72" s="306">
        <v>84</v>
      </c>
      <c r="B72" s="307" t="s">
        <v>308</v>
      </c>
      <c r="C72" s="308"/>
      <c r="D72" s="113">
        <v>3.4464797291431548</v>
      </c>
      <c r="E72" s="115">
        <v>397</v>
      </c>
      <c r="F72" s="114">
        <v>356</v>
      </c>
      <c r="G72" s="114">
        <v>477</v>
      </c>
      <c r="H72" s="114">
        <v>326</v>
      </c>
      <c r="I72" s="140">
        <v>351</v>
      </c>
      <c r="J72" s="115">
        <v>46</v>
      </c>
      <c r="K72" s="116">
        <v>13.105413105413106</v>
      </c>
    </row>
    <row r="73" spans="1:11" ht="14.1" customHeight="1" x14ac:dyDescent="0.2">
      <c r="A73" s="306" t="s">
        <v>309</v>
      </c>
      <c r="B73" s="307" t="s">
        <v>310</v>
      </c>
      <c r="C73" s="308"/>
      <c r="D73" s="113">
        <v>0.16494487368695199</v>
      </c>
      <c r="E73" s="115">
        <v>19</v>
      </c>
      <c r="F73" s="114">
        <v>13</v>
      </c>
      <c r="G73" s="114">
        <v>57</v>
      </c>
      <c r="H73" s="114">
        <v>6</v>
      </c>
      <c r="I73" s="140">
        <v>21</v>
      </c>
      <c r="J73" s="115">
        <v>-2</v>
      </c>
      <c r="K73" s="116">
        <v>-9.5238095238095237</v>
      </c>
    </row>
    <row r="74" spans="1:11" ht="14.1" customHeight="1" x14ac:dyDescent="0.2">
      <c r="A74" s="306" t="s">
        <v>311</v>
      </c>
      <c r="B74" s="307" t="s">
        <v>312</v>
      </c>
      <c r="C74" s="308"/>
      <c r="D74" s="113">
        <v>6.0769163989929681E-2</v>
      </c>
      <c r="E74" s="115">
        <v>7</v>
      </c>
      <c r="F74" s="114" t="s">
        <v>513</v>
      </c>
      <c r="G74" s="114">
        <v>10</v>
      </c>
      <c r="H74" s="114">
        <v>8</v>
      </c>
      <c r="I74" s="140">
        <v>9</v>
      </c>
      <c r="J74" s="115">
        <v>-2</v>
      </c>
      <c r="K74" s="116">
        <v>-22.222222222222221</v>
      </c>
    </row>
    <row r="75" spans="1:11" ht="14.1" customHeight="1" x14ac:dyDescent="0.2">
      <c r="A75" s="306" t="s">
        <v>313</v>
      </c>
      <c r="B75" s="307" t="s">
        <v>314</v>
      </c>
      <c r="C75" s="308"/>
      <c r="D75" s="113">
        <v>2.4741731053042799</v>
      </c>
      <c r="E75" s="115">
        <v>285</v>
      </c>
      <c r="F75" s="114">
        <v>316</v>
      </c>
      <c r="G75" s="114">
        <v>240</v>
      </c>
      <c r="H75" s="114">
        <v>302</v>
      </c>
      <c r="I75" s="140">
        <v>299</v>
      </c>
      <c r="J75" s="115">
        <v>-14</v>
      </c>
      <c r="K75" s="116">
        <v>-4.6822742474916392</v>
      </c>
    </row>
    <row r="76" spans="1:11" ht="14.1" customHeight="1" x14ac:dyDescent="0.2">
      <c r="A76" s="306">
        <v>91</v>
      </c>
      <c r="B76" s="307" t="s">
        <v>315</v>
      </c>
      <c r="C76" s="308"/>
      <c r="D76" s="113">
        <v>0.18230749196978904</v>
      </c>
      <c r="E76" s="115">
        <v>21</v>
      </c>
      <c r="F76" s="114">
        <v>11</v>
      </c>
      <c r="G76" s="114">
        <v>10</v>
      </c>
      <c r="H76" s="114">
        <v>20</v>
      </c>
      <c r="I76" s="140">
        <v>6</v>
      </c>
      <c r="J76" s="115">
        <v>15</v>
      </c>
      <c r="K76" s="116">
        <v>250</v>
      </c>
    </row>
    <row r="77" spans="1:11" ht="14.1" customHeight="1" x14ac:dyDescent="0.2">
      <c r="A77" s="306">
        <v>92</v>
      </c>
      <c r="B77" s="307" t="s">
        <v>316</v>
      </c>
      <c r="C77" s="308"/>
      <c r="D77" s="113">
        <v>2.4394478687386059</v>
      </c>
      <c r="E77" s="115">
        <v>281</v>
      </c>
      <c r="F77" s="114">
        <v>91</v>
      </c>
      <c r="G77" s="114">
        <v>93</v>
      </c>
      <c r="H77" s="114">
        <v>87</v>
      </c>
      <c r="I77" s="140">
        <v>109</v>
      </c>
      <c r="J77" s="115">
        <v>172</v>
      </c>
      <c r="K77" s="116">
        <v>157.79816513761469</v>
      </c>
    </row>
    <row r="78" spans="1:11" ht="14.1" customHeight="1" x14ac:dyDescent="0.2">
      <c r="A78" s="306">
        <v>93</v>
      </c>
      <c r="B78" s="307" t="s">
        <v>317</v>
      </c>
      <c r="C78" s="308"/>
      <c r="D78" s="113">
        <v>8.6813091414185264E-2</v>
      </c>
      <c r="E78" s="115">
        <v>10</v>
      </c>
      <c r="F78" s="114">
        <v>5</v>
      </c>
      <c r="G78" s="114">
        <v>6</v>
      </c>
      <c r="H78" s="114" t="s">
        <v>513</v>
      </c>
      <c r="I78" s="140">
        <v>6</v>
      </c>
      <c r="J78" s="115">
        <v>4</v>
      </c>
      <c r="K78" s="116">
        <v>66.666666666666671</v>
      </c>
    </row>
    <row r="79" spans="1:11" ht="14.1" customHeight="1" x14ac:dyDescent="0.2">
      <c r="A79" s="306">
        <v>94</v>
      </c>
      <c r="B79" s="307" t="s">
        <v>318</v>
      </c>
      <c r="C79" s="308"/>
      <c r="D79" s="113">
        <v>0.13890094626269642</v>
      </c>
      <c r="E79" s="115">
        <v>16</v>
      </c>
      <c r="F79" s="114">
        <v>21</v>
      </c>
      <c r="G79" s="114">
        <v>27</v>
      </c>
      <c r="H79" s="114">
        <v>34</v>
      </c>
      <c r="I79" s="140">
        <v>33</v>
      </c>
      <c r="J79" s="115">
        <v>-17</v>
      </c>
      <c r="K79" s="116">
        <v>-51.515151515151516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6.0769163989929681E-2</v>
      </c>
      <c r="E81" s="143">
        <v>7</v>
      </c>
      <c r="F81" s="144">
        <v>12</v>
      </c>
      <c r="G81" s="144">
        <v>31</v>
      </c>
      <c r="H81" s="144">
        <v>9</v>
      </c>
      <c r="I81" s="145">
        <v>6</v>
      </c>
      <c r="J81" s="143">
        <v>1</v>
      </c>
      <c r="K81" s="146">
        <v>16.666666666666668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11874</v>
      </c>
      <c r="E11" s="114">
        <v>5372</v>
      </c>
      <c r="F11" s="114">
        <v>6203</v>
      </c>
      <c r="G11" s="114">
        <v>4937</v>
      </c>
      <c r="H11" s="140">
        <v>5915</v>
      </c>
      <c r="I11" s="115">
        <v>5959</v>
      </c>
      <c r="J11" s="116">
        <v>100.74387151310228</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56.417382516422435</v>
      </c>
      <c r="D14" s="115">
        <v>6699</v>
      </c>
      <c r="E14" s="114">
        <v>1061</v>
      </c>
      <c r="F14" s="114">
        <v>1099</v>
      </c>
      <c r="G14" s="114">
        <v>808</v>
      </c>
      <c r="H14" s="140">
        <v>979</v>
      </c>
      <c r="I14" s="115">
        <v>5720</v>
      </c>
      <c r="J14" s="116" t="s">
        <v>514</v>
      </c>
      <c r="K14" s="110"/>
      <c r="L14" s="110"/>
      <c r="M14" s="110"/>
      <c r="N14" s="110"/>
      <c r="O14" s="110"/>
    </row>
    <row r="15" spans="1:15" s="110" customFormat="1" ht="24.95" customHeight="1" x14ac:dyDescent="0.2">
      <c r="A15" s="193" t="s">
        <v>216</v>
      </c>
      <c r="B15" s="199" t="s">
        <v>217</v>
      </c>
      <c r="C15" s="113">
        <v>1.0021896580764695</v>
      </c>
      <c r="D15" s="115">
        <v>119</v>
      </c>
      <c r="E15" s="114">
        <v>140</v>
      </c>
      <c r="F15" s="114">
        <v>89</v>
      </c>
      <c r="G15" s="114">
        <v>59</v>
      </c>
      <c r="H15" s="140">
        <v>78</v>
      </c>
      <c r="I15" s="115">
        <v>41</v>
      </c>
      <c r="J15" s="116">
        <v>52.564102564102562</v>
      </c>
    </row>
    <row r="16" spans="1:15" s="287" customFormat="1" ht="24.95" customHeight="1" x14ac:dyDescent="0.2">
      <c r="A16" s="193" t="s">
        <v>218</v>
      </c>
      <c r="B16" s="199" t="s">
        <v>141</v>
      </c>
      <c r="C16" s="113">
        <v>55.20464881253158</v>
      </c>
      <c r="D16" s="115">
        <v>6555</v>
      </c>
      <c r="E16" s="114">
        <v>873</v>
      </c>
      <c r="F16" s="114">
        <v>982</v>
      </c>
      <c r="G16" s="114">
        <v>726</v>
      </c>
      <c r="H16" s="140">
        <v>873</v>
      </c>
      <c r="I16" s="115">
        <v>5682</v>
      </c>
      <c r="J16" s="116" t="s">
        <v>514</v>
      </c>
      <c r="K16" s="110"/>
      <c r="L16" s="110"/>
      <c r="M16" s="110"/>
      <c r="N16" s="110"/>
      <c r="O16" s="110"/>
    </row>
    <row r="17" spans="1:15" s="110" customFormat="1" ht="24.95" customHeight="1" x14ac:dyDescent="0.2">
      <c r="A17" s="193" t="s">
        <v>142</v>
      </c>
      <c r="B17" s="199" t="s">
        <v>220</v>
      </c>
      <c r="C17" s="113">
        <v>0.21054404581438438</v>
      </c>
      <c r="D17" s="115">
        <v>25</v>
      </c>
      <c r="E17" s="114">
        <v>48</v>
      </c>
      <c r="F17" s="114">
        <v>28</v>
      </c>
      <c r="G17" s="114">
        <v>23</v>
      </c>
      <c r="H17" s="140">
        <v>28</v>
      </c>
      <c r="I17" s="115">
        <v>-3</v>
      </c>
      <c r="J17" s="116">
        <v>-10.714285714285714</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4.3624726292740439</v>
      </c>
      <c r="D19" s="115">
        <v>518</v>
      </c>
      <c r="E19" s="114">
        <v>506</v>
      </c>
      <c r="F19" s="114">
        <v>583</v>
      </c>
      <c r="G19" s="114">
        <v>445</v>
      </c>
      <c r="H19" s="140">
        <v>557</v>
      </c>
      <c r="I19" s="115">
        <v>-39</v>
      </c>
      <c r="J19" s="116">
        <v>-7.001795332136445</v>
      </c>
    </row>
    <row r="20" spans="1:15" s="287" customFormat="1" ht="24.95" customHeight="1" x14ac:dyDescent="0.2">
      <c r="A20" s="193" t="s">
        <v>148</v>
      </c>
      <c r="B20" s="199" t="s">
        <v>149</v>
      </c>
      <c r="C20" s="113">
        <v>1.2716860367188816</v>
      </c>
      <c r="D20" s="115">
        <v>151</v>
      </c>
      <c r="E20" s="114">
        <v>126</v>
      </c>
      <c r="F20" s="114">
        <v>167</v>
      </c>
      <c r="G20" s="114">
        <v>65</v>
      </c>
      <c r="H20" s="140">
        <v>194</v>
      </c>
      <c r="I20" s="115">
        <v>-43</v>
      </c>
      <c r="J20" s="116">
        <v>-22.164948453608247</v>
      </c>
      <c r="K20" s="110"/>
      <c r="L20" s="110"/>
      <c r="M20" s="110"/>
      <c r="N20" s="110"/>
      <c r="O20" s="110"/>
    </row>
    <row r="21" spans="1:15" s="110" customFormat="1" ht="24.95" customHeight="1" x14ac:dyDescent="0.2">
      <c r="A21" s="201" t="s">
        <v>150</v>
      </c>
      <c r="B21" s="202" t="s">
        <v>151</v>
      </c>
      <c r="C21" s="113">
        <v>3.0234124978945593</v>
      </c>
      <c r="D21" s="115">
        <v>359</v>
      </c>
      <c r="E21" s="114">
        <v>385</v>
      </c>
      <c r="F21" s="114">
        <v>358</v>
      </c>
      <c r="G21" s="114">
        <v>365</v>
      </c>
      <c r="H21" s="140">
        <v>323</v>
      </c>
      <c r="I21" s="115">
        <v>36</v>
      </c>
      <c r="J21" s="116">
        <v>11.145510835913313</v>
      </c>
    </row>
    <row r="22" spans="1:15" s="110" customFormat="1" ht="24.95" customHeight="1" x14ac:dyDescent="0.2">
      <c r="A22" s="201" t="s">
        <v>152</v>
      </c>
      <c r="B22" s="199" t="s">
        <v>153</v>
      </c>
      <c r="C22" s="113">
        <v>3.0992083543877378</v>
      </c>
      <c r="D22" s="115">
        <v>368</v>
      </c>
      <c r="E22" s="114">
        <v>184</v>
      </c>
      <c r="F22" s="114">
        <v>245</v>
      </c>
      <c r="G22" s="114">
        <v>194</v>
      </c>
      <c r="H22" s="140">
        <v>247</v>
      </c>
      <c r="I22" s="115">
        <v>121</v>
      </c>
      <c r="J22" s="116">
        <v>48.987854251012145</v>
      </c>
    </row>
    <row r="23" spans="1:15" s="110" customFormat="1" ht="24.95" customHeight="1" x14ac:dyDescent="0.2">
      <c r="A23" s="193" t="s">
        <v>154</v>
      </c>
      <c r="B23" s="199" t="s">
        <v>155</v>
      </c>
      <c r="C23" s="113">
        <v>0.83375442142496214</v>
      </c>
      <c r="D23" s="115">
        <v>99</v>
      </c>
      <c r="E23" s="114">
        <v>48</v>
      </c>
      <c r="F23" s="114">
        <v>44</v>
      </c>
      <c r="G23" s="114">
        <v>148</v>
      </c>
      <c r="H23" s="140">
        <v>74</v>
      </c>
      <c r="I23" s="115">
        <v>25</v>
      </c>
      <c r="J23" s="116">
        <v>33.783783783783782</v>
      </c>
    </row>
    <row r="24" spans="1:15" s="110" customFormat="1" ht="24.95" customHeight="1" x14ac:dyDescent="0.2">
      <c r="A24" s="193" t="s">
        <v>156</v>
      </c>
      <c r="B24" s="199" t="s">
        <v>221</v>
      </c>
      <c r="C24" s="113">
        <v>6.990062321037561</v>
      </c>
      <c r="D24" s="115">
        <v>830</v>
      </c>
      <c r="E24" s="114">
        <v>607</v>
      </c>
      <c r="F24" s="114">
        <v>812</v>
      </c>
      <c r="G24" s="114">
        <v>578</v>
      </c>
      <c r="H24" s="140">
        <v>760</v>
      </c>
      <c r="I24" s="115">
        <v>70</v>
      </c>
      <c r="J24" s="116">
        <v>9.2105263157894743</v>
      </c>
    </row>
    <row r="25" spans="1:15" s="110" customFormat="1" ht="24.95" customHeight="1" x14ac:dyDescent="0.2">
      <c r="A25" s="193" t="s">
        <v>222</v>
      </c>
      <c r="B25" s="204" t="s">
        <v>159</v>
      </c>
      <c r="C25" s="113">
        <v>3.0823648307225873</v>
      </c>
      <c r="D25" s="115">
        <v>366</v>
      </c>
      <c r="E25" s="114">
        <v>346</v>
      </c>
      <c r="F25" s="114">
        <v>390</v>
      </c>
      <c r="G25" s="114">
        <v>278</v>
      </c>
      <c r="H25" s="140">
        <v>302</v>
      </c>
      <c r="I25" s="115">
        <v>64</v>
      </c>
      <c r="J25" s="116">
        <v>21.192052980132452</v>
      </c>
    </row>
    <row r="26" spans="1:15" s="110" customFormat="1" ht="24.95" customHeight="1" x14ac:dyDescent="0.2">
      <c r="A26" s="201">
        <v>782.78300000000002</v>
      </c>
      <c r="B26" s="203" t="s">
        <v>160</v>
      </c>
      <c r="C26" s="113">
        <v>4.6151254842513056</v>
      </c>
      <c r="D26" s="115">
        <v>548</v>
      </c>
      <c r="E26" s="114">
        <v>494</v>
      </c>
      <c r="F26" s="114">
        <v>541</v>
      </c>
      <c r="G26" s="114">
        <v>508</v>
      </c>
      <c r="H26" s="140">
        <v>585</v>
      </c>
      <c r="I26" s="115">
        <v>-37</v>
      </c>
      <c r="J26" s="116">
        <v>-6.3247863247863245</v>
      </c>
    </row>
    <row r="27" spans="1:15" s="110" customFormat="1" ht="24.95" customHeight="1" x14ac:dyDescent="0.2">
      <c r="A27" s="193" t="s">
        <v>161</v>
      </c>
      <c r="B27" s="199" t="s">
        <v>162</v>
      </c>
      <c r="C27" s="113">
        <v>0.85059794509011288</v>
      </c>
      <c r="D27" s="115">
        <v>101</v>
      </c>
      <c r="E27" s="114">
        <v>101</v>
      </c>
      <c r="F27" s="114">
        <v>134</v>
      </c>
      <c r="G27" s="114">
        <v>93</v>
      </c>
      <c r="H27" s="140">
        <v>91</v>
      </c>
      <c r="I27" s="115">
        <v>10</v>
      </c>
      <c r="J27" s="116">
        <v>10.989010989010989</v>
      </c>
    </row>
    <row r="28" spans="1:15" s="110" customFormat="1" ht="24.95" customHeight="1" x14ac:dyDescent="0.2">
      <c r="A28" s="193" t="s">
        <v>163</v>
      </c>
      <c r="B28" s="199" t="s">
        <v>164</v>
      </c>
      <c r="C28" s="113">
        <v>4.2193026781202629</v>
      </c>
      <c r="D28" s="115">
        <v>501</v>
      </c>
      <c r="E28" s="114">
        <v>349</v>
      </c>
      <c r="F28" s="114">
        <v>532</v>
      </c>
      <c r="G28" s="114">
        <v>347</v>
      </c>
      <c r="H28" s="140">
        <v>514</v>
      </c>
      <c r="I28" s="115">
        <v>-13</v>
      </c>
      <c r="J28" s="116">
        <v>-2.5291828793774318</v>
      </c>
    </row>
    <row r="29" spans="1:15" s="110" customFormat="1" ht="24.95" customHeight="1" x14ac:dyDescent="0.2">
      <c r="A29" s="193">
        <v>86</v>
      </c>
      <c r="B29" s="199" t="s">
        <v>165</v>
      </c>
      <c r="C29" s="113">
        <v>4.9435741957217454</v>
      </c>
      <c r="D29" s="115">
        <v>587</v>
      </c>
      <c r="E29" s="114">
        <v>630</v>
      </c>
      <c r="F29" s="114">
        <v>610</v>
      </c>
      <c r="G29" s="114">
        <v>549</v>
      </c>
      <c r="H29" s="140">
        <v>578</v>
      </c>
      <c r="I29" s="115">
        <v>9</v>
      </c>
      <c r="J29" s="116">
        <v>1.5570934256055364</v>
      </c>
    </row>
    <row r="30" spans="1:15" s="110" customFormat="1" ht="24.95" customHeight="1" x14ac:dyDescent="0.2">
      <c r="A30" s="193">
        <v>87.88</v>
      </c>
      <c r="B30" s="204" t="s">
        <v>166</v>
      </c>
      <c r="C30" s="113">
        <v>1.9622705069900623</v>
      </c>
      <c r="D30" s="115">
        <v>233</v>
      </c>
      <c r="E30" s="114">
        <v>219</v>
      </c>
      <c r="F30" s="114">
        <v>316</v>
      </c>
      <c r="G30" s="114">
        <v>275</v>
      </c>
      <c r="H30" s="140">
        <v>210</v>
      </c>
      <c r="I30" s="115">
        <v>23</v>
      </c>
      <c r="J30" s="116">
        <v>10.952380952380953</v>
      </c>
    </row>
    <row r="31" spans="1:15" s="110" customFormat="1" ht="24.95" customHeight="1" x14ac:dyDescent="0.2">
      <c r="A31" s="193" t="s">
        <v>167</v>
      </c>
      <c r="B31" s="199" t="s">
        <v>168</v>
      </c>
      <c r="C31" s="113">
        <v>1.5748694626915951</v>
      </c>
      <c r="D31" s="115">
        <v>187</v>
      </c>
      <c r="E31" s="114">
        <v>160</v>
      </c>
      <c r="F31" s="114">
        <v>172</v>
      </c>
      <c r="G31" s="114">
        <v>147</v>
      </c>
      <c r="H31" s="140">
        <v>228</v>
      </c>
      <c r="I31" s="115">
        <v>-41</v>
      </c>
      <c r="J31" s="116">
        <v>-17.982456140350877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40.828701364325418</v>
      </c>
      <c r="D36" s="143">
        <v>4848</v>
      </c>
      <c r="E36" s="144">
        <v>4155</v>
      </c>
      <c r="F36" s="144">
        <v>4904</v>
      </c>
      <c r="G36" s="144">
        <v>3992</v>
      </c>
      <c r="H36" s="145">
        <v>4663</v>
      </c>
      <c r="I36" s="143">
        <v>185</v>
      </c>
      <c r="J36" s="146">
        <v>3.9674029594681537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11874</v>
      </c>
      <c r="F11" s="264">
        <v>5372</v>
      </c>
      <c r="G11" s="264">
        <v>6203</v>
      </c>
      <c r="H11" s="264">
        <v>4937</v>
      </c>
      <c r="I11" s="265">
        <v>5915</v>
      </c>
      <c r="J11" s="263">
        <v>5959</v>
      </c>
      <c r="K11" s="266">
        <v>100.74387151310228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16.178204480377296</v>
      </c>
      <c r="E13" s="115">
        <v>1921</v>
      </c>
      <c r="F13" s="114">
        <v>1807</v>
      </c>
      <c r="G13" s="114">
        <v>2052</v>
      </c>
      <c r="H13" s="114">
        <v>1485</v>
      </c>
      <c r="I13" s="140">
        <v>1772</v>
      </c>
      <c r="J13" s="115">
        <v>149</v>
      </c>
      <c r="K13" s="116">
        <v>8.4085778781038378</v>
      </c>
    </row>
    <row r="14" spans="1:17" ht="15.95" customHeight="1" x14ac:dyDescent="0.2">
      <c r="A14" s="306" t="s">
        <v>230</v>
      </c>
      <c r="B14" s="307"/>
      <c r="C14" s="308"/>
      <c r="D14" s="113">
        <v>25.332659592386726</v>
      </c>
      <c r="E14" s="115">
        <v>3008</v>
      </c>
      <c r="F14" s="114">
        <v>2140</v>
      </c>
      <c r="G14" s="114">
        <v>2587</v>
      </c>
      <c r="H14" s="114">
        <v>2016</v>
      </c>
      <c r="I14" s="140">
        <v>2415</v>
      </c>
      <c r="J14" s="115">
        <v>593</v>
      </c>
      <c r="K14" s="116">
        <v>24.554865424430641</v>
      </c>
    </row>
    <row r="15" spans="1:17" ht="15.95" customHeight="1" x14ac:dyDescent="0.2">
      <c r="A15" s="306" t="s">
        <v>231</v>
      </c>
      <c r="B15" s="307"/>
      <c r="C15" s="308"/>
      <c r="D15" s="113">
        <v>24.220987030486778</v>
      </c>
      <c r="E15" s="115">
        <v>2876</v>
      </c>
      <c r="F15" s="114">
        <v>534</v>
      </c>
      <c r="G15" s="114">
        <v>562</v>
      </c>
      <c r="H15" s="114">
        <v>558</v>
      </c>
      <c r="I15" s="140">
        <v>568</v>
      </c>
      <c r="J15" s="115">
        <v>2308</v>
      </c>
      <c r="K15" s="116" t="s">
        <v>514</v>
      </c>
    </row>
    <row r="16" spans="1:17" ht="15.95" customHeight="1" x14ac:dyDescent="0.2">
      <c r="A16" s="306" t="s">
        <v>232</v>
      </c>
      <c r="B16" s="307"/>
      <c r="C16" s="308"/>
      <c r="D16" s="113">
        <v>34.099713660097692</v>
      </c>
      <c r="E16" s="115">
        <v>4049</v>
      </c>
      <c r="F16" s="114">
        <v>871</v>
      </c>
      <c r="G16" s="114">
        <v>978</v>
      </c>
      <c r="H16" s="114">
        <v>862</v>
      </c>
      <c r="I16" s="140">
        <v>1148</v>
      </c>
      <c r="J16" s="115">
        <v>2901</v>
      </c>
      <c r="K16" s="116" t="s">
        <v>514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7.5795856493178368E-2</v>
      </c>
      <c r="E18" s="115">
        <v>9</v>
      </c>
      <c r="F18" s="114">
        <v>22</v>
      </c>
      <c r="G18" s="114">
        <v>29</v>
      </c>
      <c r="H18" s="114">
        <v>13</v>
      </c>
      <c r="I18" s="140">
        <v>4</v>
      </c>
      <c r="J18" s="115">
        <v>5</v>
      </c>
      <c r="K18" s="116">
        <v>125</v>
      </c>
    </row>
    <row r="19" spans="1:11" ht="14.1" customHeight="1" x14ac:dyDescent="0.2">
      <c r="A19" s="306" t="s">
        <v>235</v>
      </c>
      <c r="B19" s="307" t="s">
        <v>236</v>
      </c>
      <c r="C19" s="308"/>
      <c r="D19" s="113">
        <v>2.5265285497726123E-2</v>
      </c>
      <c r="E19" s="115">
        <v>3</v>
      </c>
      <c r="F19" s="114">
        <v>17</v>
      </c>
      <c r="G19" s="114">
        <v>21</v>
      </c>
      <c r="H19" s="114">
        <v>7</v>
      </c>
      <c r="I19" s="140" t="s">
        <v>513</v>
      </c>
      <c r="J19" s="115" t="s">
        <v>513</v>
      </c>
      <c r="K19" s="116" t="s">
        <v>513</v>
      </c>
    </row>
    <row r="20" spans="1:11" ht="14.1" customHeight="1" x14ac:dyDescent="0.2">
      <c r="A20" s="306">
        <v>12</v>
      </c>
      <c r="B20" s="307" t="s">
        <v>237</v>
      </c>
      <c r="C20" s="308"/>
      <c r="D20" s="113">
        <v>0.18527876031665824</v>
      </c>
      <c r="E20" s="115">
        <v>22</v>
      </c>
      <c r="F20" s="114">
        <v>58</v>
      </c>
      <c r="G20" s="114">
        <v>27</v>
      </c>
      <c r="H20" s="114">
        <v>19</v>
      </c>
      <c r="I20" s="140">
        <v>12</v>
      </c>
      <c r="J20" s="115">
        <v>10</v>
      </c>
      <c r="K20" s="116">
        <v>83.333333333333329</v>
      </c>
    </row>
    <row r="21" spans="1:11" ht="14.1" customHeight="1" x14ac:dyDescent="0.2">
      <c r="A21" s="306">
        <v>21</v>
      </c>
      <c r="B21" s="307" t="s">
        <v>238</v>
      </c>
      <c r="C21" s="308"/>
      <c r="D21" s="113" t="s">
        <v>513</v>
      </c>
      <c r="E21" s="115" t="s">
        <v>513</v>
      </c>
      <c r="F21" s="114">
        <v>10</v>
      </c>
      <c r="G21" s="114" t="s">
        <v>513</v>
      </c>
      <c r="H21" s="114">
        <v>4</v>
      </c>
      <c r="I21" s="140" t="s">
        <v>513</v>
      </c>
      <c r="J21" s="115" t="s">
        <v>513</v>
      </c>
      <c r="K21" s="116" t="s">
        <v>513</v>
      </c>
    </row>
    <row r="22" spans="1:11" ht="14.1" customHeight="1" x14ac:dyDescent="0.2">
      <c r="A22" s="306">
        <v>22</v>
      </c>
      <c r="B22" s="307" t="s">
        <v>239</v>
      </c>
      <c r="C22" s="308"/>
      <c r="D22" s="113">
        <v>0.26949637864241199</v>
      </c>
      <c r="E22" s="115">
        <v>32</v>
      </c>
      <c r="F22" s="114">
        <v>19</v>
      </c>
      <c r="G22" s="114">
        <v>47</v>
      </c>
      <c r="H22" s="114">
        <v>36</v>
      </c>
      <c r="I22" s="140">
        <v>32</v>
      </c>
      <c r="J22" s="115">
        <v>0</v>
      </c>
      <c r="K22" s="116">
        <v>0</v>
      </c>
    </row>
    <row r="23" spans="1:11" ht="14.1" customHeight="1" x14ac:dyDescent="0.2">
      <c r="A23" s="306">
        <v>23</v>
      </c>
      <c r="B23" s="307" t="s">
        <v>240</v>
      </c>
      <c r="C23" s="308"/>
      <c r="D23" s="113">
        <v>0.15159171298635674</v>
      </c>
      <c r="E23" s="115">
        <v>18</v>
      </c>
      <c r="F23" s="114">
        <v>16</v>
      </c>
      <c r="G23" s="114">
        <v>26</v>
      </c>
      <c r="H23" s="114">
        <v>16</v>
      </c>
      <c r="I23" s="140">
        <v>25</v>
      </c>
      <c r="J23" s="115">
        <v>-7</v>
      </c>
      <c r="K23" s="116">
        <v>-28</v>
      </c>
    </row>
    <row r="24" spans="1:11" ht="14.1" customHeight="1" x14ac:dyDescent="0.2">
      <c r="A24" s="306">
        <v>24</v>
      </c>
      <c r="B24" s="307" t="s">
        <v>241</v>
      </c>
      <c r="C24" s="308"/>
      <c r="D24" s="113">
        <v>0.65689742294087927</v>
      </c>
      <c r="E24" s="115">
        <v>78</v>
      </c>
      <c r="F24" s="114">
        <v>70</v>
      </c>
      <c r="G24" s="114">
        <v>116</v>
      </c>
      <c r="H24" s="114">
        <v>80</v>
      </c>
      <c r="I24" s="140">
        <v>130</v>
      </c>
      <c r="J24" s="115">
        <v>-52</v>
      </c>
      <c r="K24" s="116">
        <v>-40</v>
      </c>
    </row>
    <row r="25" spans="1:11" ht="14.1" customHeight="1" x14ac:dyDescent="0.2">
      <c r="A25" s="306">
        <v>25</v>
      </c>
      <c r="B25" s="307" t="s">
        <v>242</v>
      </c>
      <c r="C25" s="308"/>
      <c r="D25" s="113">
        <v>3.4023917803604515</v>
      </c>
      <c r="E25" s="115">
        <v>404</v>
      </c>
      <c r="F25" s="114">
        <v>183</v>
      </c>
      <c r="G25" s="114">
        <v>212</v>
      </c>
      <c r="H25" s="114">
        <v>192</v>
      </c>
      <c r="I25" s="140">
        <v>236</v>
      </c>
      <c r="J25" s="115">
        <v>168</v>
      </c>
      <c r="K25" s="116">
        <v>71.186440677966104</v>
      </c>
    </row>
    <row r="26" spans="1:11" ht="14.1" customHeight="1" x14ac:dyDescent="0.2">
      <c r="A26" s="306">
        <v>26</v>
      </c>
      <c r="B26" s="307" t="s">
        <v>243</v>
      </c>
      <c r="C26" s="308"/>
      <c r="D26" s="113">
        <v>3.1413171635506147</v>
      </c>
      <c r="E26" s="115">
        <v>373</v>
      </c>
      <c r="F26" s="114">
        <v>101</v>
      </c>
      <c r="G26" s="114">
        <v>114</v>
      </c>
      <c r="H26" s="114">
        <v>120</v>
      </c>
      <c r="I26" s="140">
        <v>131</v>
      </c>
      <c r="J26" s="115">
        <v>242</v>
      </c>
      <c r="K26" s="116">
        <v>184.73282442748092</v>
      </c>
    </row>
    <row r="27" spans="1:11" ht="14.1" customHeight="1" x14ac:dyDescent="0.2">
      <c r="A27" s="306">
        <v>27</v>
      </c>
      <c r="B27" s="307" t="s">
        <v>244</v>
      </c>
      <c r="C27" s="308"/>
      <c r="D27" s="113">
        <v>6.0889338049519957</v>
      </c>
      <c r="E27" s="115">
        <v>723</v>
      </c>
      <c r="F27" s="114">
        <v>165</v>
      </c>
      <c r="G27" s="114">
        <v>125</v>
      </c>
      <c r="H27" s="114">
        <v>114</v>
      </c>
      <c r="I27" s="140">
        <v>161</v>
      </c>
      <c r="J27" s="115">
        <v>562</v>
      </c>
      <c r="K27" s="116" t="s">
        <v>514</v>
      </c>
    </row>
    <row r="28" spans="1:11" ht="14.1" customHeight="1" x14ac:dyDescent="0.2">
      <c r="A28" s="306">
        <v>28</v>
      </c>
      <c r="B28" s="307" t="s">
        <v>245</v>
      </c>
      <c r="C28" s="308"/>
      <c r="D28" s="113">
        <v>6.7374094660602998E-2</v>
      </c>
      <c r="E28" s="115">
        <v>8</v>
      </c>
      <c r="F28" s="114">
        <v>8</v>
      </c>
      <c r="G28" s="114">
        <v>3</v>
      </c>
      <c r="H28" s="114">
        <v>6</v>
      </c>
      <c r="I28" s="140">
        <v>7</v>
      </c>
      <c r="J28" s="115">
        <v>1</v>
      </c>
      <c r="K28" s="116">
        <v>14.285714285714286</v>
      </c>
    </row>
    <row r="29" spans="1:11" ht="14.1" customHeight="1" x14ac:dyDescent="0.2">
      <c r="A29" s="306">
        <v>29</v>
      </c>
      <c r="B29" s="307" t="s">
        <v>246</v>
      </c>
      <c r="C29" s="308"/>
      <c r="D29" s="113">
        <v>1.9622705069900623</v>
      </c>
      <c r="E29" s="115">
        <v>233</v>
      </c>
      <c r="F29" s="114">
        <v>260</v>
      </c>
      <c r="G29" s="114">
        <v>207</v>
      </c>
      <c r="H29" s="114">
        <v>182</v>
      </c>
      <c r="I29" s="140">
        <v>185</v>
      </c>
      <c r="J29" s="115">
        <v>48</v>
      </c>
      <c r="K29" s="116">
        <v>25.945945945945947</v>
      </c>
    </row>
    <row r="30" spans="1:11" ht="14.1" customHeight="1" x14ac:dyDescent="0.2">
      <c r="A30" s="306" t="s">
        <v>247</v>
      </c>
      <c r="B30" s="307" t="s">
        <v>248</v>
      </c>
      <c r="C30" s="308"/>
      <c r="D30" s="113" t="s">
        <v>513</v>
      </c>
      <c r="E30" s="115" t="s">
        <v>513</v>
      </c>
      <c r="F30" s="114">
        <v>103</v>
      </c>
      <c r="G30" s="114" t="s">
        <v>513</v>
      </c>
      <c r="H30" s="114">
        <v>48</v>
      </c>
      <c r="I30" s="140" t="s">
        <v>513</v>
      </c>
      <c r="J30" s="115" t="s">
        <v>513</v>
      </c>
      <c r="K30" s="116" t="s">
        <v>513</v>
      </c>
    </row>
    <row r="31" spans="1:11" ht="14.1" customHeight="1" x14ac:dyDescent="0.2">
      <c r="A31" s="306" t="s">
        <v>249</v>
      </c>
      <c r="B31" s="307" t="s">
        <v>250</v>
      </c>
      <c r="C31" s="308"/>
      <c r="D31" s="113">
        <v>1.1622031328954017</v>
      </c>
      <c r="E31" s="115">
        <v>138</v>
      </c>
      <c r="F31" s="114">
        <v>157</v>
      </c>
      <c r="G31" s="114">
        <v>142</v>
      </c>
      <c r="H31" s="114">
        <v>128</v>
      </c>
      <c r="I31" s="140">
        <v>115</v>
      </c>
      <c r="J31" s="115">
        <v>23</v>
      </c>
      <c r="K31" s="116">
        <v>20</v>
      </c>
    </row>
    <row r="32" spans="1:11" ht="14.1" customHeight="1" x14ac:dyDescent="0.2">
      <c r="A32" s="306">
        <v>31</v>
      </c>
      <c r="B32" s="307" t="s">
        <v>251</v>
      </c>
      <c r="C32" s="308"/>
      <c r="D32" s="113">
        <v>0.32844871147043964</v>
      </c>
      <c r="E32" s="115">
        <v>39</v>
      </c>
      <c r="F32" s="114">
        <v>23</v>
      </c>
      <c r="G32" s="114">
        <v>13</v>
      </c>
      <c r="H32" s="114">
        <v>23</v>
      </c>
      <c r="I32" s="140">
        <v>30</v>
      </c>
      <c r="J32" s="115">
        <v>9</v>
      </c>
      <c r="K32" s="116">
        <v>30</v>
      </c>
    </row>
    <row r="33" spans="1:11" ht="14.1" customHeight="1" x14ac:dyDescent="0.2">
      <c r="A33" s="306">
        <v>32</v>
      </c>
      <c r="B33" s="307" t="s">
        <v>252</v>
      </c>
      <c r="C33" s="308"/>
      <c r="D33" s="113">
        <v>0.52214923361967325</v>
      </c>
      <c r="E33" s="115">
        <v>62</v>
      </c>
      <c r="F33" s="114">
        <v>53</v>
      </c>
      <c r="G33" s="114">
        <v>45</v>
      </c>
      <c r="H33" s="114">
        <v>35</v>
      </c>
      <c r="I33" s="140">
        <v>45</v>
      </c>
      <c r="J33" s="115">
        <v>17</v>
      </c>
      <c r="K33" s="116">
        <v>37.777777777777779</v>
      </c>
    </row>
    <row r="34" spans="1:11" ht="14.1" customHeight="1" x14ac:dyDescent="0.2">
      <c r="A34" s="306">
        <v>33</v>
      </c>
      <c r="B34" s="307" t="s">
        <v>253</v>
      </c>
      <c r="C34" s="308"/>
      <c r="D34" s="113">
        <v>0.26949637864241199</v>
      </c>
      <c r="E34" s="115">
        <v>32</v>
      </c>
      <c r="F34" s="114">
        <v>31</v>
      </c>
      <c r="G34" s="114">
        <v>37</v>
      </c>
      <c r="H34" s="114">
        <v>21</v>
      </c>
      <c r="I34" s="140">
        <v>36</v>
      </c>
      <c r="J34" s="115">
        <v>-4</v>
      </c>
      <c r="K34" s="116">
        <v>-11.111111111111111</v>
      </c>
    </row>
    <row r="35" spans="1:11" ht="14.1" customHeight="1" x14ac:dyDescent="0.2">
      <c r="A35" s="306">
        <v>34</v>
      </c>
      <c r="B35" s="307" t="s">
        <v>254</v>
      </c>
      <c r="C35" s="308"/>
      <c r="D35" s="113">
        <v>0.80006737409466055</v>
      </c>
      <c r="E35" s="115">
        <v>95</v>
      </c>
      <c r="F35" s="114">
        <v>55</v>
      </c>
      <c r="G35" s="114">
        <v>75</v>
      </c>
      <c r="H35" s="114">
        <v>68</v>
      </c>
      <c r="I35" s="140">
        <v>122</v>
      </c>
      <c r="J35" s="115">
        <v>-27</v>
      </c>
      <c r="K35" s="116">
        <v>-22.131147540983605</v>
      </c>
    </row>
    <row r="36" spans="1:11" ht="14.1" customHeight="1" x14ac:dyDescent="0.2">
      <c r="A36" s="306">
        <v>41</v>
      </c>
      <c r="B36" s="307" t="s">
        <v>255</v>
      </c>
      <c r="C36" s="308"/>
      <c r="D36" s="113">
        <v>0.40424456796361796</v>
      </c>
      <c r="E36" s="115">
        <v>48</v>
      </c>
      <c r="F36" s="114">
        <v>43</v>
      </c>
      <c r="G36" s="114">
        <v>41</v>
      </c>
      <c r="H36" s="114">
        <v>48</v>
      </c>
      <c r="I36" s="140">
        <v>48</v>
      </c>
      <c r="J36" s="115">
        <v>0</v>
      </c>
      <c r="K36" s="116">
        <v>0</v>
      </c>
    </row>
    <row r="37" spans="1:11" ht="14.1" customHeight="1" x14ac:dyDescent="0.2">
      <c r="A37" s="306">
        <v>42</v>
      </c>
      <c r="B37" s="307" t="s">
        <v>256</v>
      </c>
      <c r="C37" s="308"/>
      <c r="D37" s="113" t="s">
        <v>513</v>
      </c>
      <c r="E37" s="115" t="s">
        <v>513</v>
      </c>
      <c r="F37" s="114">
        <v>3</v>
      </c>
      <c r="G37" s="114" t="s">
        <v>513</v>
      </c>
      <c r="H37" s="114">
        <v>4</v>
      </c>
      <c r="I37" s="140" t="s">
        <v>513</v>
      </c>
      <c r="J37" s="115" t="s">
        <v>513</v>
      </c>
      <c r="K37" s="116" t="s">
        <v>513</v>
      </c>
    </row>
    <row r="38" spans="1:11" ht="14.1" customHeight="1" x14ac:dyDescent="0.2">
      <c r="A38" s="306">
        <v>43</v>
      </c>
      <c r="B38" s="307" t="s">
        <v>257</v>
      </c>
      <c r="C38" s="308"/>
      <c r="D38" s="113">
        <v>11.066195048004042</v>
      </c>
      <c r="E38" s="115">
        <v>1314</v>
      </c>
      <c r="F38" s="114">
        <v>202</v>
      </c>
      <c r="G38" s="114">
        <v>258</v>
      </c>
      <c r="H38" s="114">
        <v>177</v>
      </c>
      <c r="I38" s="140">
        <v>242</v>
      </c>
      <c r="J38" s="115">
        <v>1072</v>
      </c>
      <c r="K38" s="116" t="s">
        <v>514</v>
      </c>
    </row>
    <row r="39" spans="1:11" ht="14.1" customHeight="1" x14ac:dyDescent="0.2">
      <c r="A39" s="306">
        <v>51</v>
      </c>
      <c r="B39" s="307" t="s">
        <v>258</v>
      </c>
      <c r="C39" s="308"/>
      <c r="D39" s="113">
        <v>4.3119420582785919</v>
      </c>
      <c r="E39" s="115">
        <v>512</v>
      </c>
      <c r="F39" s="114">
        <v>347</v>
      </c>
      <c r="G39" s="114">
        <v>356</v>
      </c>
      <c r="H39" s="114">
        <v>285</v>
      </c>
      <c r="I39" s="140">
        <v>329</v>
      </c>
      <c r="J39" s="115">
        <v>183</v>
      </c>
      <c r="K39" s="116">
        <v>55.623100303951368</v>
      </c>
    </row>
    <row r="40" spans="1:11" ht="14.1" customHeight="1" x14ac:dyDescent="0.2">
      <c r="A40" s="306" t="s">
        <v>259</v>
      </c>
      <c r="B40" s="307" t="s">
        <v>260</v>
      </c>
      <c r="C40" s="308"/>
      <c r="D40" s="113">
        <v>3.47818763685363</v>
      </c>
      <c r="E40" s="115">
        <v>413</v>
      </c>
      <c r="F40" s="114">
        <v>327</v>
      </c>
      <c r="G40" s="114">
        <v>343</v>
      </c>
      <c r="H40" s="114">
        <v>268</v>
      </c>
      <c r="I40" s="140">
        <v>312</v>
      </c>
      <c r="J40" s="115">
        <v>101</v>
      </c>
      <c r="K40" s="116">
        <v>32.371794871794869</v>
      </c>
    </row>
    <row r="41" spans="1:11" ht="14.1" customHeight="1" x14ac:dyDescent="0.2">
      <c r="A41" s="306"/>
      <c r="B41" s="307" t="s">
        <v>261</v>
      </c>
      <c r="C41" s="308"/>
      <c r="D41" s="113">
        <v>2.7791814047498735</v>
      </c>
      <c r="E41" s="115">
        <v>330</v>
      </c>
      <c r="F41" s="114">
        <v>249</v>
      </c>
      <c r="G41" s="114">
        <v>221</v>
      </c>
      <c r="H41" s="114">
        <v>230</v>
      </c>
      <c r="I41" s="140">
        <v>263</v>
      </c>
      <c r="J41" s="115">
        <v>67</v>
      </c>
      <c r="K41" s="116">
        <v>25.475285171102662</v>
      </c>
    </row>
    <row r="42" spans="1:11" ht="14.1" customHeight="1" x14ac:dyDescent="0.2">
      <c r="A42" s="306">
        <v>52</v>
      </c>
      <c r="B42" s="307" t="s">
        <v>262</v>
      </c>
      <c r="C42" s="308"/>
      <c r="D42" s="113">
        <v>0.80848913592723592</v>
      </c>
      <c r="E42" s="115">
        <v>96</v>
      </c>
      <c r="F42" s="114">
        <v>103</v>
      </c>
      <c r="G42" s="114">
        <v>58</v>
      </c>
      <c r="H42" s="114">
        <v>45</v>
      </c>
      <c r="I42" s="140">
        <v>168</v>
      </c>
      <c r="J42" s="115">
        <v>-72</v>
      </c>
      <c r="K42" s="116">
        <v>-42.857142857142854</v>
      </c>
    </row>
    <row r="43" spans="1:11" ht="14.1" customHeight="1" x14ac:dyDescent="0.2">
      <c r="A43" s="306" t="s">
        <v>263</v>
      </c>
      <c r="B43" s="307" t="s">
        <v>264</v>
      </c>
      <c r="C43" s="308"/>
      <c r="D43" s="113">
        <v>0.70742799393633149</v>
      </c>
      <c r="E43" s="115">
        <v>84</v>
      </c>
      <c r="F43" s="114">
        <v>90</v>
      </c>
      <c r="G43" s="114">
        <v>47</v>
      </c>
      <c r="H43" s="114">
        <v>34</v>
      </c>
      <c r="I43" s="140">
        <v>152</v>
      </c>
      <c r="J43" s="115">
        <v>-68</v>
      </c>
      <c r="K43" s="116">
        <v>-44.736842105263158</v>
      </c>
    </row>
    <row r="44" spans="1:11" ht="14.1" customHeight="1" x14ac:dyDescent="0.2">
      <c r="A44" s="306">
        <v>53</v>
      </c>
      <c r="B44" s="307" t="s">
        <v>265</v>
      </c>
      <c r="C44" s="308"/>
      <c r="D44" s="113">
        <v>0.6484756611083039</v>
      </c>
      <c r="E44" s="115">
        <v>77</v>
      </c>
      <c r="F44" s="114">
        <v>39</v>
      </c>
      <c r="G44" s="114">
        <v>61</v>
      </c>
      <c r="H44" s="114">
        <v>33</v>
      </c>
      <c r="I44" s="140">
        <v>54</v>
      </c>
      <c r="J44" s="115">
        <v>23</v>
      </c>
      <c r="K44" s="116">
        <v>42.592592592592595</v>
      </c>
    </row>
    <row r="45" spans="1:11" ht="14.1" customHeight="1" x14ac:dyDescent="0.2">
      <c r="A45" s="306" t="s">
        <v>266</v>
      </c>
      <c r="B45" s="307" t="s">
        <v>267</v>
      </c>
      <c r="C45" s="308"/>
      <c r="D45" s="113">
        <v>0.62321037561057768</v>
      </c>
      <c r="E45" s="115">
        <v>74</v>
      </c>
      <c r="F45" s="114">
        <v>38</v>
      </c>
      <c r="G45" s="114">
        <v>57</v>
      </c>
      <c r="H45" s="114">
        <v>31</v>
      </c>
      <c r="I45" s="140">
        <v>52</v>
      </c>
      <c r="J45" s="115">
        <v>22</v>
      </c>
      <c r="K45" s="116">
        <v>42.307692307692307</v>
      </c>
    </row>
    <row r="46" spans="1:11" ht="14.1" customHeight="1" x14ac:dyDescent="0.2">
      <c r="A46" s="306">
        <v>54</v>
      </c>
      <c r="B46" s="307" t="s">
        <v>268</v>
      </c>
      <c r="C46" s="308"/>
      <c r="D46" s="113">
        <v>1.6338217955196228</v>
      </c>
      <c r="E46" s="115">
        <v>194</v>
      </c>
      <c r="F46" s="114">
        <v>205</v>
      </c>
      <c r="G46" s="114">
        <v>238</v>
      </c>
      <c r="H46" s="114">
        <v>177</v>
      </c>
      <c r="I46" s="140">
        <v>181</v>
      </c>
      <c r="J46" s="115">
        <v>13</v>
      </c>
      <c r="K46" s="116">
        <v>7.1823204419889501</v>
      </c>
    </row>
    <row r="47" spans="1:11" ht="14.1" customHeight="1" x14ac:dyDescent="0.2">
      <c r="A47" s="306">
        <v>61</v>
      </c>
      <c r="B47" s="307" t="s">
        <v>269</v>
      </c>
      <c r="C47" s="308"/>
      <c r="D47" s="113">
        <v>6.1057773286171466</v>
      </c>
      <c r="E47" s="115">
        <v>725</v>
      </c>
      <c r="F47" s="114">
        <v>121</v>
      </c>
      <c r="G47" s="114">
        <v>127</v>
      </c>
      <c r="H47" s="114">
        <v>110</v>
      </c>
      <c r="I47" s="140">
        <v>138</v>
      </c>
      <c r="J47" s="115">
        <v>587</v>
      </c>
      <c r="K47" s="116" t="s">
        <v>514</v>
      </c>
    </row>
    <row r="48" spans="1:11" ht="14.1" customHeight="1" x14ac:dyDescent="0.2">
      <c r="A48" s="306">
        <v>62</v>
      </c>
      <c r="B48" s="307" t="s">
        <v>270</v>
      </c>
      <c r="C48" s="308"/>
      <c r="D48" s="113">
        <v>2.9223513559036549</v>
      </c>
      <c r="E48" s="115">
        <v>347</v>
      </c>
      <c r="F48" s="114">
        <v>338</v>
      </c>
      <c r="G48" s="114">
        <v>427</v>
      </c>
      <c r="H48" s="114">
        <v>325</v>
      </c>
      <c r="I48" s="140">
        <v>360</v>
      </c>
      <c r="J48" s="115">
        <v>-13</v>
      </c>
      <c r="K48" s="116">
        <v>-3.6111111111111112</v>
      </c>
    </row>
    <row r="49" spans="1:11" ht="14.1" customHeight="1" x14ac:dyDescent="0.2">
      <c r="A49" s="306">
        <v>63</v>
      </c>
      <c r="B49" s="307" t="s">
        <v>271</v>
      </c>
      <c r="C49" s="308"/>
      <c r="D49" s="113">
        <v>2.1054404581438435</v>
      </c>
      <c r="E49" s="115">
        <v>250</v>
      </c>
      <c r="F49" s="114">
        <v>276</v>
      </c>
      <c r="G49" s="114">
        <v>271</v>
      </c>
      <c r="H49" s="114">
        <v>239</v>
      </c>
      <c r="I49" s="140">
        <v>241</v>
      </c>
      <c r="J49" s="115">
        <v>9</v>
      </c>
      <c r="K49" s="116">
        <v>3.7344398340248963</v>
      </c>
    </row>
    <row r="50" spans="1:11" ht="14.1" customHeight="1" x14ac:dyDescent="0.2">
      <c r="A50" s="306" t="s">
        <v>272</v>
      </c>
      <c r="B50" s="307" t="s">
        <v>273</v>
      </c>
      <c r="C50" s="308"/>
      <c r="D50" s="113">
        <v>0.35371399696816574</v>
      </c>
      <c r="E50" s="115">
        <v>42</v>
      </c>
      <c r="F50" s="114">
        <v>40</v>
      </c>
      <c r="G50" s="114">
        <v>54</v>
      </c>
      <c r="H50" s="114">
        <v>37</v>
      </c>
      <c r="I50" s="140">
        <v>62</v>
      </c>
      <c r="J50" s="115">
        <v>-20</v>
      </c>
      <c r="K50" s="116">
        <v>-32.258064516129032</v>
      </c>
    </row>
    <row r="51" spans="1:11" ht="14.1" customHeight="1" x14ac:dyDescent="0.2">
      <c r="A51" s="306" t="s">
        <v>274</v>
      </c>
      <c r="B51" s="307" t="s">
        <v>275</v>
      </c>
      <c r="C51" s="308"/>
      <c r="D51" s="113">
        <v>1.5748694626915951</v>
      </c>
      <c r="E51" s="115">
        <v>187</v>
      </c>
      <c r="F51" s="114">
        <v>211</v>
      </c>
      <c r="G51" s="114">
        <v>191</v>
      </c>
      <c r="H51" s="114">
        <v>190</v>
      </c>
      <c r="I51" s="140">
        <v>160</v>
      </c>
      <c r="J51" s="115">
        <v>27</v>
      </c>
      <c r="K51" s="116">
        <v>16.875</v>
      </c>
    </row>
    <row r="52" spans="1:11" ht="14.1" customHeight="1" x14ac:dyDescent="0.2">
      <c r="A52" s="306">
        <v>71</v>
      </c>
      <c r="B52" s="307" t="s">
        <v>276</v>
      </c>
      <c r="C52" s="308"/>
      <c r="D52" s="113">
        <v>30.276233788108474</v>
      </c>
      <c r="E52" s="115">
        <v>3595</v>
      </c>
      <c r="F52" s="114">
        <v>1246</v>
      </c>
      <c r="G52" s="114">
        <v>1563</v>
      </c>
      <c r="H52" s="114">
        <v>1128</v>
      </c>
      <c r="I52" s="140">
        <v>1372</v>
      </c>
      <c r="J52" s="115">
        <v>2223</v>
      </c>
      <c r="K52" s="116">
        <v>162.0262390670554</v>
      </c>
    </row>
    <row r="53" spans="1:11" ht="14.1" customHeight="1" x14ac:dyDescent="0.2">
      <c r="A53" s="306" t="s">
        <v>277</v>
      </c>
      <c r="B53" s="307" t="s">
        <v>278</v>
      </c>
      <c r="C53" s="308"/>
      <c r="D53" s="113">
        <v>16.776149570490148</v>
      </c>
      <c r="E53" s="115">
        <v>1992</v>
      </c>
      <c r="F53" s="114">
        <v>262</v>
      </c>
      <c r="G53" s="114">
        <v>356</v>
      </c>
      <c r="H53" s="114">
        <v>256</v>
      </c>
      <c r="I53" s="140">
        <v>308</v>
      </c>
      <c r="J53" s="115">
        <v>1684</v>
      </c>
      <c r="K53" s="116" t="s">
        <v>514</v>
      </c>
    </row>
    <row r="54" spans="1:11" ht="14.1" customHeight="1" x14ac:dyDescent="0.2">
      <c r="A54" s="306" t="s">
        <v>279</v>
      </c>
      <c r="B54" s="307" t="s">
        <v>280</v>
      </c>
      <c r="C54" s="308"/>
      <c r="D54" s="113">
        <v>12.321037561057773</v>
      </c>
      <c r="E54" s="115">
        <v>1463</v>
      </c>
      <c r="F54" s="114">
        <v>935</v>
      </c>
      <c r="G54" s="114">
        <v>1149</v>
      </c>
      <c r="H54" s="114">
        <v>829</v>
      </c>
      <c r="I54" s="140">
        <v>1004</v>
      </c>
      <c r="J54" s="115">
        <v>459</v>
      </c>
      <c r="K54" s="116">
        <v>45.717131474103589</v>
      </c>
    </row>
    <row r="55" spans="1:11" ht="14.1" customHeight="1" x14ac:dyDescent="0.2">
      <c r="A55" s="306">
        <v>72</v>
      </c>
      <c r="B55" s="307" t="s">
        <v>281</v>
      </c>
      <c r="C55" s="308"/>
      <c r="D55" s="113">
        <v>6.3415866599292574</v>
      </c>
      <c r="E55" s="115">
        <v>753</v>
      </c>
      <c r="F55" s="114">
        <v>127</v>
      </c>
      <c r="G55" s="114">
        <v>146</v>
      </c>
      <c r="H55" s="114">
        <v>246</v>
      </c>
      <c r="I55" s="140">
        <v>158</v>
      </c>
      <c r="J55" s="115">
        <v>595</v>
      </c>
      <c r="K55" s="116" t="s">
        <v>514</v>
      </c>
    </row>
    <row r="56" spans="1:11" ht="14.1" customHeight="1" x14ac:dyDescent="0.2">
      <c r="A56" s="306" t="s">
        <v>282</v>
      </c>
      <c r="B56" s="307" t="s">
        <v>283</v>
      </c>
      <c r="C56" s="308"/>
      <c r="D56" s="113">
        <v>2.9813036887316828</v>
      </c>
      <c r="E56" s="115">
        <v>354</v>
      </c>
      <c r="F56" s="114">
        <v>64</v>
      </c>
      <c r="G56" s="114">
        <v>59</v>
      </c>
      <c r="H56" s="114">
        <v>143</v>
      </c>
      <c r="I56" s="140">
        <v>84</v>
      </c>
      <c r="J56" s="115">
        <v>270</v>
      </c>
      <c r="K56" s="116" t="s">
        <v>514</v>
      </c>
    </row>
    <row r="57" spans="1:11" ht="14.1" customHeight="1" x14ac:dyDescent="0.2">
      <c r="A57" s="306" t="s">
        <v>284</v>
      </c>
      <c r="B57" s="307" t="s">
        <v>285</v>
      </c>
      <c r="C57" s="308"/>
      <c r="D57" s="113">
        <v>3.0823648307225873</v>
      </c>
      <c r="E57" s="115">
        <v>366</v>
      </c>
      <c r="F57" s="114">
        <v>54</v>
      </c>
      <c r="G57" s="114">
        <v>65</v>
      </c>
      <c r="H57" s="114">
        <v>69</v>
      </c>
      <c r="I57" s="140">
        <v>56</v>
      </c>
      <c r="J57" s="115">
        <v>310</v>
      </c>
      <c r="K57" s="116" t="s">
        <v>514</v>
      </c>
    </row>
    <row r="58" spans="1:11" ht="14.1" customHeight="1" x14ac:dyDescent="0.2">
      <c r="A58" s="306">
        <v>73</v>
      </c>
      <c r="B58" s="307" t="s">
        <v>286</v>
      </c>
      <c r="C58" s="308"/>
      <c r="D58" s="113">
        <v>1.5748694626915951</v>
      </c>
      <c r="E58" s="115">
        <v>187</v>
      </c>
      <c r="F58" s="114">
        <v>55</v>
      </c>
      <c r="G58" s="114">
        <v>67</v>
      </c>
      <c r="H58" s="114">
        <v>57</v>
      </c>
      <c r="I58" s="140">
        <v>69</v>
      </c>
      <c r="J58" s="115">
        <v>118</v>
      </c>
      <c r="K58" s="116">
        <v>171.01449275362319</v>
      </c>
    </row>
    <row r="59" spans="1:11" ht="14.1" customHeight="1" x14ac:dyDescent="0.2">
      <c r="A59" s="306" t="s">
        <v>287</v>
      </c>
      <c r="B59" s="307" t="s">
        <v>288</v>
      </c>
      <c r="C59" s="308"/>
      <c r="D59" s="113">
        <v>0.30318342597271347</v>
      </c>
      <c r="E59" s="115">
        <v>36</v>
      </c>
      <c r="F59" s="114">
        <v>34</v>
      </c>
      <c r="G59" s="114">
        <v>45</v>
      </c>
      <c r="H59" s="114">
        <v>35</v>
      </c>
      <c r="I59" s="140">
        <v>45</v>
      </c>
      <c r="J59" s="115">
        <v>-9</v>
      </c>
      <c r="K59" s="116">
        <v>-20</v>
      </c>
    </row>
    <row r="60" spans="1:11" ht="14.1" customHeight="1" x14ac:dyDescent="0.2">
      <c r="A60" s="306">
        <v>81</v>
      </c>
      <c r="B60" s="307" t="s">
        <v>289</v>
      </c>
      <c r="C60" s="308"/>
      <c r="D60" s="113">
        <v>3.7982145864914942</v>
      </c>
      <c r="E60" s="115">
        <v>451</v>
      </c>
      <c r="F60" s="114">
        <v>519</v>
      </c>
      <c r="G60" s="114">
        <v>480</v>
      </c>
      <c r="H60" s="114">
        <v>441</v>
      </c>
      <c r="I60" s="140">
        <v>444</v>
      </c>
      <c r="J60" s="115">
        <v>7</v>
      </c>
      <c r="K60" s="116">
        <v>1.5765765765765767</v>
      </c>
    </row>
    <row r="61" spans="1:11" ht="14.1" customHeight="1" x14ac:dyDescent="0.2">
      <c r="A61" s="306" t="s">
        <v>290</v>
      </c>
      <c r="B61" s="307" t="s">
        <v>291</v>
      </c>
      <c r="C61" s="308"/>
      <c r="D61" s="113">
        <v>0.99376789624389428</v>
      </c>
      <c r="E61" s="115">
        <v>118</v>
      </c>
      <c r="F61" s="114">
        <v>96</v>
      </c>
      <c r="G61" s="114">
        <v>150</v>
      </c>
      <c r="H61" s="114">
        <v>99</v>
      </c>
      <c r="I61" s="140">
        <v>110</v>
      </c>
      <c r="J61" s="115">
        <v>8</v>
      </c>
      <c r="K61" s="116">
        <v>7.2727272727272725</v>
      </c>
    </row>
    <row r="62" spans="1:11" ht="14.1" customHeight="1" x14ac:dyDescent="0.2">
      <c r="A62" s="306" t="s">
        <v>292</v>
      </c>
      <c r="B62" s="307" t="s">
        <v>293</v>
      </c>
      <c r="C62" s="308"/>
      <c r="D62" s="113">
        <v>1.6759306046824995</v>
      </c>
      <c r="E62" s="115">
        <v>199</v>
      </c>
      <c r="F62" s="114">
        <v>306</v>
      </c>
      <c r="G62" s="114">
        <v>225</v>
      </c>
      <c r="H62" s="114">
        <v>213</v>
      </c>
      <c r="I62" s="140">
        <v>181</v>
      </c>
      <c r="J62" s="115">
        <v>18</v>
      </c>
      <c r="K62" s="116">
        <v>9.94475138121547</v>
      </c>
    </row>
    <row r="63" spans="1:11" ht="14.1" customHeight="1" x14ac:dyDescent="0.2">
      <c r="A63" s="306"/>
      <c r="B63" s="307" t="s">
        <v>294</v>
      </c>
      <c r="C63" s="308"/>
      <c r="D63" s="113">
        <v>1.4990736061984167</v>
      </c>
      <c r="E63" s="115">
        <v>178</v>
      </c>
      <c r="F63" s="114">
        <v>244</v>
      </c>
      <c r="G63" s="114">
        <v>190</v>
      </c>
      <c r="H63" s="114">
        <v>194</v>
      </c>
      <c r="I63" s="140">
        <v>160</v>
      </c>
      <c r="J63" s="115">
        <v>18</v>
      </c>
      <c r="K63" s="116">
        <v>11.25</v>
      </c>
    </row>
    <row r="64" spans="1:11" ht="14.1" customHeight="1" x14ac:dyDescent="0.2">
      <c r="A64" s="306" t="s">
        <v>295</v>
      </c>
      <c r="B64" s="307" t="s">
        <v>296</v>
      </c>
      <c r="C64" s="308"/>
      <c r="D64" s="113">
        <v>0.38740104429846722</v>
      </c>
      <c r="E64" s="115">
        <v>46</v>
      </c>
      <c r="F64" s="114">
        <v>33</v>
      </c>
      <c r="G64" s="114">
        <v>28</v>
      </c>
      <c r="H64" s="114">
        <v>29</v>
      </c>
      <c r="I64" s="140">
        <v>42</v>
      </c>
      <c r="J64" s="115">
        <v>4</v>
      </c>
      <c r="K64" s="116">
        <v>9.5238095238095237</v>
      </c>
    </row>
    <row r="65" spans="1:11" ht="14.1" customHeight="1" x14ac:dyDescent="0.2">
      <c r="A65" s="306" t="s">
        <v>297</v>
      </c>
      <c r="B65" s="307" t="s">
        <v>298</v>
      </c>
      <c r="C65" s="308"/>
      <c r="D65" s="113">
        <v>0.35371399696816574</v>
      </c>
      <c r="E65" s="115">
        <v>42</v>
      </c>
      <c r="F65" s="114">
        <v>28</v>
      </c>
      <c r="G65" s="114">
        <v>29</v>
      </c>
      <c r="H65" s="114">
        <v>27</v>
      </c>
      <c r="I65" s="140">
        <v>35</v>
      </c>
      <c r="J65" s="115">
        <v>7</v>
      </c>
      <c r="K65" s="116">
        <v>20</v>
      </c>
    </row>
    <row r="66" spans="1:11" ht="14.1" customHeight="1" x14ac:dyDescent="0.2">
      <c r="A66" s="306">
        <v>82</v>
      </c>
      <c r="B66" s="307" t="s">
        <v>299</v>
      </c>
      <c r="C66" s="308"/>
      <c r="D66" s="113">
        <v>1.1790466565605524</v>
      </c>
      <c r="E66" s="115">
        <v>140</v>
      </c>
      <c r="F66" s="114">
        <v>125</v>
      </c>
      <c r="G66" s="114">
        <v>164</v>
      </c>
      <c r="H66" s="114">
        <v>115</v>
      </c>
      <c r="I66" s="140">
        <v>190</v>
      </c>
      <c r="J66" s="115">
        <v>-50</v>
      </c>
      <c r="K66" s="116">
        <v>-26.315789473684209</v>
      </c>
    </row>
    <row r="67" spans="1:11" ht="14.1" customHeight="1" x14ac:dyDescent="0.2">
      <c r="A67" s="306" t="s">
        <v>300</v>
      </c>
      <c r="B67" s="307" t="s">
        <v>301</v>
      </c>
      <c r="C67" s="308"/>
      <c r="D67" s="113">
        <v>0.55583628094997473</v>
      </c>
      <c r="E67" s="115">
        <v>66</v>
      </c>
      <c r="F67" s="114">
        <v>70</v>
      </c>
      <c r="G67" s="114">
        <v>102</v>
      </c>
      <c r="H67" s="114">
        <v>58</v>
      </c>
      <c r="I67" s="140">
        <v>79</v>
      </c>
      <c r="J67" s="115">
        <v>-13</v>
      </c>
      <c r="K67" s="116">
        <v>-16.455696202531644</v>
      </c>
    </row>
    <row r="68" spans="1:11" ht="14.1" customHeight="1" x14ac:dyDescent="0.2">
      <c r="A68" s="306" t="s">
        <v>302</v>
      </c>
      <c r="B68" s="307" t="s">
        <v>303</v>
      </c>
      <c r="C68" s="308"/>
      <c r="D68" s="113">
        <v>0.37897928246589185</v>
      </c>
      <c r="E68" s="115">
        <v>45</v>
      </c>
      <c r="F68" s="114">
        <v>31</v>
      </c>
      <c r="G68" s="114">
        <v>35</v>
      </c>
      <c r="H68" s="114">
        <v>38</v>
      </c>
      <c r="I68" s="140">
        <v>78</v>
      </c>
      <c r="J68" s="115">
        <v>-33</v>
      </c>
      <c r="K68" s="116">
        <v>-42.307692307692307</v>
      </c>
    </row>
    <row r="69" spans="1:11" ht="14.1" customHeight="1" x14ac:dyDescent="0.2">
      <c r="A69" s="306">
        <v>83</v>
      </c>
      <c r="B69" s="307" t="s">
        <v>304</v>
      </c>
      <c r="C69" s="308"/>
      <c r="D69" s="113">
        <v>1.2127337038908539</v>
      </c>
      <c r="E69" s="115">
        <v>144</v>
      </c>
      <c r="F69" s="114">
        <v>128</v>
      </c>
      <c r="G69" s="114">
        <v>273</v>
      </c>
      <c r="H69" s="114">
        <v>174</v>
      </c>
      <c r="I69" s="140">
        <v>124</v>
      </c>
      <c r="J69" s="115">
        <v>20</v>
      </c>
      <c r="K69" s="116">
        <v>16.129032258064516</v>
      </c>
    </row>
    <row r="70" spans="1:11" ht="14.1" customHeight="1" x14ac:dyDescent="0.2">
      <c r="A70" s="306" t="s">
        <v>305</v>
      </c>
      <c r="B70" s="307" t="s">
        <v>306</v>
      </c>
      <c r="C70" s="308"/>
      <c r="D70" s="113">
        <v>1.0527202290719218</v>
      </c>
      <c r="E70" s="115">
        <v>125</v>
      </c>
      <c r="F70" s="114">
        <v>107</v>
      </c>
      <c r="G70" s="114">
        <v>252</v>
      </c>
      <c r="H70" s="114">
        <v>146</v>
      </c>
      <c r="I70" s="140">
        <v>97</v>
      </c>
      <c r="J70" s="115">
        <v>28</v>
      </c>
      <c r="K70" s="116">
        <v>28.865979381443299</v>
      </c>
    </row>
    <row r="71" spans="1:11" ht="14.1" customHeight="1" x14ac:dyDescent="0.2">
      <c r="A71" s="306"/>
      <c r="B71" s="307" t="s">
        <v>307</v>
      </c>
      <c r="C71" s="308"/>
      <c r="D71" s="113">
        <v>0.52214923361967325</v>
      </c>
      <c r="E71" s="115">
        <v>62</v>
      </c>
      <c r="F71" s="114">
        <v>49</v>
      </c>
      <c r="G71" s="114">
        <v>171</v>
      </c>
      <c r="H71" s="114">
        <v>41</v>
      </c>
      <c r="I71" s="140">
        <v>50</v>
      </c>
      <c r="J71" s="115">
        <v>12</v>
      </c>
      <c r="K71" s="116">
        <v>24</v>
      </c>
    </row>
    <row r="72" spans="1:11" ht="14.1" customHeight="1" x14ac:dyDescent="0.2">
      <c r="A72" s="306">
        <v>84</v>
      </c>
      <c r="B72" s="307" t="s">
        <v>308</v>
      </c>
      <c r="C72" s="308"/>
      <c r="D72" s="113">
        <v>4.160350345292235</v>
      </c>
      <c r="E72" s="115">
        <v>494</v>
      </c>
      <c r="F72" s="114">
        <v>279</v>
      </c>
      <c r="G72" s="114">
        <v>425</v>
      </c>
      <c r="H72" s="114">
        <v>288</v>
      </c>
      <c r="I72" s="140">
        <v>478</v>
      </c>
      <c r="J72" s="115">
        <v>16</v>
      </c>
      <c r="K72" s="116">
        <v>3.3472803347280333</v>
      </c>
    </row>
    <row r="73" spans="1:11" ht="14.1" customHeight="1" x14ac:dyDescent="0.2">
      <c r="A73" s="306" t="s">
        <v>309</v>
      </c>
      <c r="B73" s="307" t="s">
        <v>310</v>
      </c>
      <c r="C73" s="308"/>
      <c r="D73" s="113">
        <v>7.5795856493178368E-2</v>
      </c>
      <c r="E73" s="115">
        <v>9</v>
      </c>
      <c r="F73" s="114">
        <v>7</v>
      </c>
      <c r="G73" s="114">
        <v>71</v>
      </c>
      <c r="H73" s="114">
        <v>11</v>
      </c>
      <c r="I73" s="140">
        <v>19</v>
      </c>
      <c r="J73" s="115">
        <v>-10</v>
      </c>
      <c r="K73" s="116">
        <v>-52.631578947368418</v>
      </c>
    </row>
    <row r="74" spans="1:11" ht="14.1" customHeight="1" x14ac:dyDescent="0.2">
      <c r="A74" s="306" t="s">
        <v>311</v>
      </c>
      <c r="B74" s="307" t="s">
        <v>312</v>
      </c>
      <c r="C74" s="308"/>
      <c r="D74" s="113">
        <v>5.0530570995452245E-2</v>
      </c>
      <c r="E74" s="115">
        <v>6</v>
      </c>
      <c r="F74" s="114">
        <v>3</v>
      </c>
      <c r="G74" s="114">
        <v>13</v>
      </c>
      <c r="H74" s="114" t="s">
        <v>513</v>
      </c>
      <c r="I74" s="140" t="s">
        <v>513</v>
      </c>
      <c r="J74" s="115" t="s">
        <v>513</v>
      </c>
      <c r="K74" s="116" t="s">
        <v>513</v>
      </c>
    </row>
    <row r="75" spans="1:11" ht="14.1" customHeight="1" x14ac:dyDescent="0.2">
      <c r="A75" s="306" t="s">
        <v>313</v>
      </c>
      <c r="B75" s="307" t="s">
        <v>314</v>
      </c>
      <c r="C75" s="308"/>
      <c r="D75" s="113">
        <v>2.5349503116051877</v>
      </c>
      <c r="E75" s="115">
        <v>301</v>
      </c>
      <c r="F75" s="114">
        <v>245</v>
      </c>
      <c r="G75" s="114">
        <v>257</v>
      </c>
      <c r="H75" s="114">
        <v>249</v>
      </c>
      <c r="I75" s="140">
        <v>330</v>
      </c>
      <c r="J75" s="115">
        <v>-29</v>
      </c>
      <c r="K75" s="116">
        <v>-8.7878787878787872</v>
      </c>
    </row>
    <row r="76" spans="1:11" ht="14.1" customHeight="1" x14ac:dyDescent="0.2">
      <c r="A76" s="306">
        <v>91</v>
      </c>
      <c r="B76" s="307" t="s">
        <v>315</v>
      </c>
      <c r="C76" s="308"/>
      <c r="D76" s="113">
        <v>0.14316995115378137</v>
      </c>
      <c r="E76" s="115">
        <v>17</v>
      </c>
      <c r="F76" s="114">
        <v>6</v>
      </c>
      <c r="G76" s="114">
        <v>10</v>
      </c>
      <c r="H76" s="114">
        <v>13</v>
      </c>
      <c r="I76" s="140">
        <v>10</v>
      </c>
      <c r="J76" s="115">
        <v>7</v>
      </c>
      <c r="K76" s="116">
        <v>70</v>
      </c>
    </row>
    <row r="77" spans="1:11" ht="14.1" customHeight="1" x14ac:dyDescent="0.2">
      <c r="A77" s="306">
        <v>92</v>
      </c>
      <c r="B77" s="307" t="s">
        <v>316</v>
      </c>
      <c r="C77" s="308"/>
      <c r="D77" s="113">
        <v>2.8044466902476</v>
      </c>
      <c r="E77" s="115">
        <v>333</v>
      </c>
      <c r="F77" s="114">
        <v>81</v>
      </c>
      <c r="G77" s="114">
        <v>96</v>
      </c>
      <c r="H77" s="114">
        <v>64</v>
      </c>
      <c r="I77" s="140">
        <v>84</v>
      </c>
      <c r="J77" s="115">
        <v>249</v>
      </c>
      <c r="K77" s="116" t="s">
        <v>514</v>
      </c>
    </row>
    <row r="78" spans="1:11" ht="14.1" customHeight="1" x14ac:dyDescent="0.2">
      <c r="A78" s="306">
        <v>93</v>
      </c>
      <c r="B78" s="307" t="s">
        <v>317</v>
      </c>
      <c r="C78" s="308"/>
      <c r="D78" s="113">
        <v>0.10106114199090449</v>
      </c>
      <c r="E78" s="115">
        <v>12</v>
      </c>
      <c r="F78" s="114">
        <v>7</v>
      </c>
      <c r="G78" s="114">
        <v>7</v>
      </c>
      <c r="H78" s="114">
        <v>3</v>
      </c>
      <c r="I78" s="140">
        <v>9</v>
      </c>
      <c r="J78" s="115">
        <v>3</v>
      </c>
      <c r="K78" s="116">
        <v>33.333333333333336</v>
      </c>
    </row>
    <row r="79" spans="1:11" ht="14.1" customHeight="1" x14ac:dyDescent="0.2">
      <c r="A79" s="306">
        <v>94</v>
      </c>
      <c r="B79" s="307" t="s">
        <v>318</v>
      </c>
      <c r="C79" s="308"/>
      <c r="D79" s="113">
        <v>0.26107461680983662</v>
      </c>
      <c r="E79" s="115">
        <v>31</v>
      </c>
      <c r="F79" s="114">
        <v>28</v>
      </c>
      <c r="G79" s="114">
        <v>30</v>
      </c>
      <c r="H79" s="114">
        <v>20</v>
      </c>
      <c r="I79" s="140">
        <v>43</v>
      </c>
      <c r="J79" s="115">
        <v>-12</v>
      </c>
      <c r="K79" s="116">
        <v>-27.906976744186046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0.1684352366515075</v>
      </c>
      <c r="E81" s="143">
        <v>20</v>
      </c>
      <c r="F81" s="144">
        <v>20</v>
      </c>
      <c r="G81" s="144">
        <v>24</v>
      </c>
      <c r="H81" s="144">
        <v>16</v>
      </c>
      <c r="I81" s="145">
        <v>12</v>
      </c>
      <c r="J81" s="143">
        <v>8</v>
      </c>
      <c r="K81" s="146">
        <v>66.666666666666671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81682</v>
      </c>
      <c r="C10" s="114">
        <v>46075</v>
      </c>
      <c r="D10" s="114">
        <v>35607</v>
      </c>
      <c r="E10" s="114">
        <v>62523</v>
      </c>
      <c r="F10" s="114">
        <v>18785</v>
      </c>
      <c r="G10" s="114">
        <v>8737</v>
      </c>
      <c r="H10" s="114">
        <v>19373</v>
      </c>
      <c r="I10" s="115">
        <v>11411</v>
      </c>
      <c r="J10" s="114">
        <v>8043</v>
      </c>
      <c r="K10" s="114">
        <v>3368</v>
      </c>
      <c r="L10" s="423">
        <v>4701</v>
      </c>
      <c r="M10" s="424">
        <v>4742</v>
      </c>
    </row>
    <row r="11" spans="1:13" ht="11.1" customHeight="1" x14ac:dyDescent="0.2">
      <c r="A11" s="422" t="s">
        <v>387</v>
      </c>
      <c r="B11" s="115">
        <v>82666</v>
      </c>
      <c r="C11" s="114">
        <v>46734</v>
      </c>
      <c r="D11" s="114">
        <v>35932</v>
      </c>
      <c r="E11" s="114">
        <v>63407</v>
      </c>
      <c r="F11" s="114">
        <v>18879</v>
      </c>
      <c r="G11" s="114">
        <v>8731</v>
      </c>
      <c r="H11" s="114">
        <v>19760</v>
      </c>
      <c r="I11" s="115">
        <v>12028</v>
      </c>
      <c r="J11" s="114">
        <v>8610</v>
      </c>
      <c r="K11" s="114">
        <v>3418</v>
      </c>
      <c r="L11" s="423">
        <v>4757</v>
      </c>
      <c r="M11" s="424">
        <v>4089</v>
      </c>
    </row>
    <row r="12" spans="1:13" ht="11.1" customHeight="1" x14ac:dyDescent="0.2">
      <c r="A12" s="422" t="s">
        <v>388</v>
      </c>
      <c r="B12" s="115">
        <v>83094</v>
      </c>
      <c r="C12" s="114">
        <v>47048</v>
      </c>
      <c r="D12" s="114">
        <v>36046</v>
      </c>
      <c r="E12" s="114">
        <v>64172</v>
      </c>
      <c r="F12" s="114">
        <v>18548</v>
      </c>
      <c r="G12" s="114">
        <v>9193</v>
      </c>
      <c r="H12" s="114">
        <v>19887</v>
      </c>
      <c r="I12" s="115">
        <v>10985</v>
      </c>
      <c r="J12" s="114">
        <v>7590</v>
      </c>
      <c r="K12" s="114">
        <v>3395</v>
      </c>
      <c r="L12" s="423">
        <v>6832</v>
      </c>
      <c r="M12" s="424">
        <v>6016</v>
      </c>
    </row>
    <row r="13" spans="1:13" s="110" customFormat="1" ht="11.1" customHeight="1" x14ac:dyDescent="0.2">
      <c r="A13" s="422" t="s">
        <v>389</v>
      </c>
      <c r="B13" s="115">
        <v>83827</v>
      </c>
      <c r="C13" s="114">
        <v>47241</v>
      </c>
      <c r="D13" s="114">
        <v>36586</v>
      </c>
      <c r="E13" s="114">
        <v>64312</v>
      </c>
      <c r="F13" s="114">
        <v>19137</v>
      </c>
      <c r="G13" s="114">
        <v>9246</v>
      </c>
      <c r="H13" s="114">
        <v>20154</v>
      </c>
      <c r="I13" s="115">
        <v>12028</v>
      </c>
      <c r="J13" s="114">
        <v>8521</v>
      </c>
      <c r="K13" s="114">
        <v>3507</v>
      </c>
      <c r="L13" s="423">
        <v>5810</v>
      </c>
      <c r="M13" s="424">
        <v>5391</v>
      </c>
    </row>
    <row r="14" spans="1:13" ht="15" customHeight="1" x14ac:dyDescent="0.2">
      <c r="A14" s="422" t="s">
        <v>390</v>
      </c>
      <c r="B14" s="115">
        <v>84475</v>
      </c>
      <c r="C14" s="114">
        <v>47646</v>
      </c>
      <c r="D14" s="114">
        <v>36829</v>
      </c>
      <c r="E14" s="114">
        <v>64368</v>
      </c>
      <c r="F14" s="114">
        <v>19788</v>
      </c>
      <c r="G14" s="114">
        <v>9032</v>
      </c>
      <c r="H14" s="114">
        <v>20519</v>
      </c>
      <c r="I14" s="115">
        <v>11349</v>
      </c>
      <c r="J14" s="114">
        <v>7829</v>
      </c>
      <c r="K14" s="114">
        <v>3520</v>
      </c>
      <c r="L14" s="423">
        <v>6046</v>
      </c>
      <c r="M14" s="424">
        <v>5564</v>
      </c>
    </row>
    <row r="15" spans="1:13" ht="11.1" customHeight="1" x14ac:dyDescent="0.2">
      <c r="A15" s="422" t="s">
        <v>387</v>
      </c>
      <c r="B15" s="115">
        <v>85259</v>
      </c>
      <c r="C15" s="114">
        <v>48176</v>
      </c>
      <c r="D15" s="114">
        <v>37083</v>
      </c>
      <c r="E15" s="114">
        <v>64937</v>
      </c>
      <c r="F15" s="114">
        <v>20007</v>
      </c>
      <c r="G15" s="114">
        <v>8954</v>
      </c>
      <c r="H15" s="114">
        <v>20898</v>
      </c>
      <c r="I15" s="115">
        <v>12088</v>
      </c>
      <c r="J15" s="114">
        <v>8488</v>
      </c>
      <c r="K15" s="114">
        <v>3600</v>
      </c>
      <c r="L15" s="423">
        <v>5984</v>
      </c>
      <c r="M15" s="424">
        <v>5333</v>
      </c>
    </row>
    <row r="16" spans="1:13" ht="11.1" customHeight="1" x14ac:dyDescent="0.2">
      <c r="A16" s="422" t="s">
        <v>388</v>
      </c>
      <c r="B16" s="115">
        <v>86490</v>
      </c>
      <c r="C16" s="114">
        <v>48837</v>
      </c>
      <c r="D16" s="114">
        <v>37653</v>
      </c>
      <c r="E16" s="114">
        <v>66491</v>
      </c>
      <c r="F16" s="114">
        <v>19947</v>
      </c>
      <c r="G16" s="114">
        <v>9497</v>
      </c>
      <c r="H16" s="114">
        <v>21198</v>
      </c>
      <c r="I16" s="115">
        <v>11395</v>
      </c>
      <c r="J16" s="114">
        <v>7698</v>
      </c>
      <c r="K16" s="114">
        <v>3697</v>
      </c>
      <c r="L16" s="423">
        <v>7245</v>
      </c>
      <c r="M16" s="424">
        <v>6305</v>
      </c>
    </row>
    <row r="17" spans="1:13" s="110" customFormat="1" ht="11.1" customHeight="1" x14ac:dyDescent="0.2">
      <c r="A17" s="422" t="s">
        <v>389</v>
      </c>
      <c r="B17" s="115">
        <v>87131</v>
      </c>
      <c r="C17" s="114">
        <v>48929</v>
      </c>
      <c r="D17" s="114">
        <v>38202</v>
      </c>
      <c r="E17" s="114">
        <v>66775</v>
      </c>
      <c r="F17" s="114">
        <v>20336</v>
      </c>
      <c r="G17" s="114">
        <v>9430</v>
      </c>
      <c r="H17" s="114">
        <v>21540</v>
      </c>
      <c r="I17" s="115">
        <v>12600</v>
      </c>
      <c r="J17" s="114">
        <v>8867</v>
      </c>
      <c r="K17" s="114">
        <v>3733</v>
      </c>
      <c r="L17" s="423">
        <v>5543</v>
      </c>
      <c r="M17" s="424">
        <v>5370</v>
      </c>
    </row>
    <row r="18" spans="1:13" ht="15" customHeight="1" x14ac:dyDescent="0.2">
      <c r="A18" s="422" t="s">
        <v>391</v>
      </c>
      <c r="B18" s="115">
        <v>86791</v>
      </c>
      <c r="C18" s="114">
        <v>48719</v>
      </c>
      <c r="D18" s="114">
        <v>38072</v>
      </c>
      <c r="E18" s="114">
        <v>66074</v>
      </c>
      <c r="F18" s="114">
        <v>20688</v>
      </c>
      <c r="G18" s="114">
        <v>9049</v>
      </c>
      <c r="H18" s="114">
        <v>21732</v>
      </c>
      <c r="I18" s="115">
        <v>11775</v>
      </c>
      <c r="J18" s="114">
        <v>8056</v>
      </c>
      <c r="K18" s="114">
        <v>3719</v>
      </c>
      <c r="L18" s="423">
        <v>5595</v>
      </c>
      <c r="M18" s="424">
        <v>5769</v>
      </c>
    </row>
    <row r="19" spans="1:13" ht="11.1" customHeight="1" x14ac:dyDescent="0.2">
      <c r="A19" s="422" t="s">
        <v>387</v>
      </c>
      <c r="B19" s="115">
        <v>87265</v>
      </c>
      <c r="C19" s="114">
        <v>49037</v>
      </c>
      <c r="D19" s="114">
        <v>38228</v>
      </c>
      <c r="E19" s="114">
        <v>66128</v>
      </c>
      <c r="F19" s="114">
        <v>21112</v>
      </c>
      <c r="G19" s="114">
        <v>8930</v>
      </c>
      <c r="H19" s="114">
        <v>22113</v>
      </c>
      <c r="I19" s="115">
        <v>12638</v>
      </c>
      <c r="J19" s="114">
        <v>8785</v>
      </c>
      <c r="K19" s="114">
        <v>3853</v>
      </c>
      <c r="L19" s="423">
        <v>4883</v>
      </c>
      <c r="M19" s="424">
        <v>4438</v>
      </c>
    </row>
    <row r="20" spans="1:13" ht="11.1" customHeight="1" x14ac:dyDescent="0.2">
      <c r="A20" s="422" t="s">
        <v>388</v>
      </c>
      <c r="B20" s="115">
        <v>87974</v>
      </c>
      <c r="C20" s="114">
        <v>49456</v>
      </c>
      <c r="D20" s="114">
        <v>38518</v>
      </c>
      <c r="E20" s="114">
        <v>66835</v>
      </c>
      <c r="F20" s="114">
        <v>21102</v>
      </c>
      <c r="G20" s="114">
        <v>9490</v>
      </c>
      <c r="H20" s="114">
        <v>22359</v>
      </c>
      <c r="I20" s="115">
        <v>11768</v>
      </c>
      <c r="J20" s="114">
        <v>7847</v>
      </c>
      <c r="K20" s="114">
        <v>3921</v>
      </c>
      <c r="L20" s="423">
        <v>6736</v>
      </c>
      <c r="M20" s="424">
        <v>5973</v>
      </c>
    </row>
    <row r="21" spans="1:13" s="110" customFormat="1" ht="11.1" customHeight="1" x14ac:dyDescent="0.2">
      <c r="A21" s="422" t="s">
        <v>389</v>
      </c>
      <c r="B21" s="115">
        <v>88415</v>
      </c>
      <c r="C21" s="114">
        <v>49552</v>
      </c>
      <c r="D21" s="114">
        <v>38863</v>
      </c>
      <c r="E21" s="114">
        <v>66834</v>
      </c>
      <c r="F21" s="114">
        <v>21570</v>
      </c>
      <c r="G21" s="114">
        <v>9473</v>
      </c>
      <c r="H21" s="114">
        <v>22659</v>
      </c>
      <c r="I21" s="115">
        <v>12782</v>
      </c>
      <c r="J21" s="114">
        <v>8837</v>
      </c>
      <c r="K21" s="114">
        <v>3945</v>
      </c>
      <c r="L21" s="423">
        <v>4984</v>
      </c>
      <c r="M21" s="424">
        <v>4773</v>
      </c>
    </row>
    <row r="22" spans="1:13" ht="15" customHeight="1" x14ac:dyDescent="0.2">
      <c r="A22" s="422" t="s">
        <v>392</v>
      </c>
      <c r="B22" s="115">
        <v>88253</v>
      </c>
      <c r="C22" s="114">
        <v>49364</v>
      </c>
      <c r="D22" s="114">
        <v>38889</v>
      </c>
      <c r="E22" s="114">
        <v>66280</v>
      </c>
      <c r="F22" s="114">
        <v>21696</v>
      </c>
      <c r="G22" s="114">
        <v>9054</v>
      </c>
      <c r="H22" s="114">
        <v>23096</v>
      </c>
      <c r="I22" s="115">
        <v>12087</v>
      </c>
      <c r="J22" s="114">
        <v>8249</v>
      </c>
      <c r="K22" s="114">
        <v>3838</v>
      </c>
      <c r="L22" s="423">
        <v>4788</v>
      </c>
      <c r="M22" s="424">
        <v>5322</v>
      </c>
    </row>
    <row r="23" spans="1:13" ht="11.1" customHeight="1" x14ac:dyDescent="0.2">
      <c r="A23" s="422" t="s">
        <v>387</v>
      </c>
      <c r="B23" s="115">
        <v>88470</v>
      </c>
      <c r="C23" s="114">
        <v>49586</v>
      </c>
      <c r="D23" s="114">
        <v>38884</v>
      </c>
      <c r="E23" s="114">
        <v>66224</v>
      </c>
      <c r="F23" s="114">
        <v>21964</v>
      </c>
      <c r="G23" s="114">
        <v>8793</v>
      </c>
      <c r="H23" s="114">
        <v>23573</v>
      </c>
      <c r="I23" s="115">
        <v>12825</v>
      </c>
      <c r="J23" s="114">
        <v>8853</v>
      </c>
      <c r="K23" s="114">
        <v>3972</v>
      </c>
      <c r="L23" s="423">
        <v>4464</v>
      </c>
      <c r="M23" s="424">
        <v>4388</v>
      </c>
    </row>
    <row r="24" spans="1:13" ht="11.1" customHeight="1" x14ac:dyDescent="0.2">
      <c r="A24" s="422" t="s">
        <v>388</v>
      </c>
      <c r="B24" s="115">
        <v>89242</v>
      </c>
      <c r="C24" s="114">
        <v>49866</v>
      </c>
      <c r="D24" s="114">
        <v>39376</v>
      </c>
      <c r="E24" s="114">
        <v>66689</v>
      </c>
      <c r="F24" s="114">
        <v>22195</v>
      </c>
      <c r="G24" s="114">
        <v>9237</v>
      </c>
      <c r="H24" s="114">
        <v>23934</v>
      </c>
      <c r="I24" s="115">
        <v>12014</v>
      </c>
      <c r="J24" s="114">
        <v>8033</v>
      </c>
      <c r="K24" s="114">
        <v>3981</v>
      </c>
      <c r="L24" s="423">
        <v>6670</v>
      </c>
      <c r="M24" s="424">
        <v>6333</v>
      </c>
    </row>
    <row r="25" spans="1:13" s="110" customFormat="1" ht="11.1" customHeight="1" x14ac:dyDescent="0.2">
      <c r="A25" s="422" t="s">
        <v>389</v>
      </c>
      <c r="B25" s="115">
        <v>88854</v>
      </c>
      <c r="C25" s="114">
        <v>49351</v>
      </c>
      <c r="D25" s="114">
        <v>39503</v>
      </c>
      <c r="E25" s="114">
        <v>66029</v>
      </c>
      <c r="F25" s="114">
        <v>22468</v>
      </c>
      <c r="G25" s="114">
        <v>9095</v>
      </c>
      <c r="H25" s="114">
        <v>24104</v>
      </c>
      <c r="I25" s="115">
        <v>12949</v>
      </c>
      <c r="J25" s="114">
        <v>8966</v>
      </c>
      <c r="K25" s="114">
        <v>3983</v>
      </c>
      <c r="L25" s="423">
        <v>4675</v>
      </c>
      <c r="M25" s="424">
        <v>5036</v>
      </c>
    </row>
    <row r="26" spans="1:13" ht="15" customHeight="1" x14ac:dyDescent="0.2">
      <c r="A26" s="422" t="s">
        <v>393</v>
      </c>
      <c r="B26" s="115">
        <v>88669</v>
      </c>
      <c r="C26" s="114">
        <v>49168</v>
      </c>
      <c r="D26" s="114">
        <v>39501</v>
      </c>
      <c r="E26" s="114">
        <v>65706</v>
      </c>
      <c r="F26" s="114">
        <v>22609</v>
      </c>
      <c r="G26" s="114">
        <v>8740</v>
      </c>
      <c r="H26" s="114">
        <v>24336</v>
      </c>
      <c r="I26" s="115">
        <v>12272</v>
      </c>
      <c r="J26" s="114">
        <v>8321</v>
      </c>
      <c r="K26" s="114">
        <v>3951</v>
      </c>
      <c r="L26" s="423">
        <v>4793</v>
      </c>
      <c r="M26" s="424">
        <v>5191</v>
      </c>
    </row>
    <row r="27" spans="1:13" ht="11.1" customHeight="1" x14ac:dyDescent="0.2">
      <c r="A27" s="422" t="s">
        <v>387</v>
      </c>
      <c r="B27" s="115">
        <v>88914</v>
      </c>
      <c r="C27" s="114">
        <v>49372</v>
      </c>
      <c r="D27" s="114">
        <v>39542</v>
      </c>
      <c r="E27" s="114">
        <v>65662</v>
      </c>
      <c r="F27" s="114">
        <v>22900</v>
      </c>
      <c r="G27" s="114">
        <v>8579</v>
      </c>
      <c r="H27" s="114">
        <v>24703</v>
      </c>
      <c r="I27" s="115">
        <v>13073</v>
      </c>
      <c r="J27" s="114">
        <v>9015</v>
      </c>
      <c r="K27" s="114">
        <v>4058</v>
      </c>
      <c r="L27" s="423">
        <v>4318</v>
      </c>
      <c r="M27" s="424">
        <v>4201</v>
      </c>
    </row>
    <row r="28" spans="1:13" ht="11.1" customHeight="1" x14ac:dyDescent="0.2">
      <c r="A28" s="422" t="s">
        <v>388</v>
      </c>
      <c r="B28" s="115">
        <v>89421</v>
      </c>
      <c r="C28" s="114">
        <v>49558</v>
      </c>
      <c r="D28" s="114">
        <v>39863</v>
      </c>
      <c r="E28" s="114">
        <v>66119</v>
      </c>
      <c r="F28" s="114">
        <v>23281</v>
      </c>
      <c r="G28" s="114">
        <v>8949</v>
      </c>
      <c r="H28" s="114">
        <v>24933</v>
      </c>
      <c r="I28" s="115">
        <v>12190</v>
      </c>
      <c r="J28" s="114">
        <v>8069</v>
      </c>
      <c r="K28" s="114">
        <v>4121</v>
      </c>
      <c r="L28" s="423">
        <v>6256</v>
      </c>
      <c r="M28" s="424">
        <v>5976</v>
      </c>
    </row>
    <row r="29" spans="1:13" s="110" customFormat="1" ht="11.1" customHeight="1" x14ac:dyDescent="0.2">
      <c r="A29" s="422" t="s">
        <v>389</v>
      </c>
      <c r="B29" s="115">
        <v>89506</v>
      </c>
      <c r="C29" s="114">
        <v>49456</v>
      </c>
      <c r="D29" s="114">
        <v>40050</v>
      </c>
      <c r="E29" s="114">
        <v>65666</v>
      </c>
      <c r="F29" s="114">
        <v>23830</v>
      </c>
      <c r="G29" s="114">
        <v>8936</v>
      </c>
      <c r="H29" s="114">
        <v>25130</v>
      </c>
      <c r="I29" s="115">
        <v>13035</v>
      </c>
      <c r="J29" s="114">
        <v>8917</v>
      </c>
      <c r="K29" s="114">
        <v>4118</v>
      </c>
      <c r="L29" s="423">
        <v>4815</v>
      </c>
      <c r="M29" s="424">
        <v>4864</v>
      </c>
    </row>
    <row r="30" spans="1:13" ht="15" customHeight="1" x14ac:dyDescent="0.2">
      <c r="A30" s="422" t="s">
        <v>394</v>
      </c>
      <c r="B30" s="115">
        <v>89117</v>
      </c>
      <c r="C30" s="114">
        <v>49263</v>
      </c>
      <c r="D30" s="114">
        <v>39854</v>
      </c>
      <c r="E30" s="114">
        <v>65234</v>
      </c>
      <c r="F30" s="114">
        <v>23875</v>
      </c>
      <c r="G30" s="114">
        <v>8444</v>
      </c>
      <c r="H30" s="114">
        <v>25276</v>
      </c>
      <c r="I30" s="115">
        <v>11905</v>
      </c>
      <c r="J30" s="114">
        <v>7961</v>
      </c>
      <c r="K30" s="114">
        <v>3944</v>
      </c>
      <c r="L30" s="423">
        <v>5572</v>
      </c>
      <c r="M30" s="424">
        <v>5788</v>
      </c>
    </row>
    <row r="31" spans="1:13" ht="11.1" customHeight="1" x14ac:dyDescent="0.2">
      <c r="A31" s="422" t="s">
        <v>387</v>
      </c>
      <c r="B31" s="115">
        <v>89070</v>
      </c>
      <c r="C31" s="114">
        <v>49238</v>
      </c>
      <c r="D31" s="114">
        <v>39832</v>
      </c>
      <c r="E31" s="114">
        <v>65013</v>
      </c>
      <c r="F31" s="114">
        <v>24054</v>
      </c>
      <c r="G31" s="114">
        <v>8207</v>
      </c>
      <c r="H31" s="114">
        <v>25637</v>
      </c>
      <c r="I31" s="115">
        <v>12535</v>
      </c>
      <c r="J31" s="114">
        <v>8553</v>
      </c>
      <c r="K31" s="114">
        <v>3982</v>
      </c>
      <c r="L31" s="423">
        <v>11159</v>
      </c>
      <c r="M31" s="424">
        <v>11201</v>
      </c>
    </row>
    <row r="32" spans="1:13" ht="11.1" customHeight="1" x14ac:dyDescent="0.2">
      <c r="A32" s="422" t="s">
        <v>388</v>
      </c>
      <c r="B32" s="115">
        <v>89866</v>
      </c>
      <c r="C32" s="114">
        <v>49701</v>
      </c>
      <c r="D32" s="114">
        <v>40165</v>
      </c>
      <c r="E32" s="114">
        <v>65709</v>
      </c>
      <c r="F32" s="114">
        <v>24155</v>
      </c>
      <c r="G32" s="114">
        <v>8713</v>
      </c>
      <c r="H32" s="114">
        <v>25901</v>
      </c>
      <c r="I32" s="115">
        <v>11897</v>
      </c>
      <c r="J32" s="114">
        <v>7844</v>
      </c>
      <c r="K32" s="114">
        <v>4053</v>
      </c>
      <c r="L32" s="423">
        <v>6421</v>
      </c>
      <c r="M32" s="424">
        <v>5903</v>
      </c>
    </row>
    <row r="33" spans="1:13" s="110" customFormat="1" ht="11.1" customHeight="1" x14ac:dyDescent="0.2">
      <c r="A33" s="422" t="s">
        <v>389</v>
      </c>
      <c r="B33" s="115">
        <v>89522</v>
      </c>
      <c r="C33" s="114">
        <v>49329</v>
      </c>
      <c r="D33" s="114">
        <v>40193</v>
      </c>
      <c r="E33" s="114">
        <v>65016</v>
      </c>
      <c r="F33" s="114">
        <v>24504</v>
      </c>
      <c r="G33" s="114">
        <v>8769</v>
      </c>
      <c r="H33" s="114">
        <v>25890</v>
      </c>
      <c r="I33" s="115">
        <v>12565</v>
      </c>
      <c r="J33" s="114">
        <v>8489</v>
      </c>
      <c r="K33" s="114">
        <v>4076</v>
      </c>
      <c r="L33" s="423">
        <v>5044</v>
      </c>
      <c r="M33" s="424">
        <v>5172</v>
      </c>
    </row>
    <row r="34" spans="1:13" ht="15" customHeight="1" x14ac:dyDescent="0.2">
      <c r="A34" s="422" t="s">
        <v>395</v>
      </c>
      <c r="B34" s="115">
        <v>89734</v>
      </c>
      <c r="C34" s="114">
        <v>49500</v>
      </c>
      <c r="D34" s="114">
        <v>40234</v>
      </c>
      <c r="E34" s="114">
        <v>65159</v>
      </c>
      <c r="F34" s="114">
        <v>24574</v>
      </c>
      <c r="G34" s="114">
        <v>8546</v>
      </c>
      <c r="H34" s="114">
        <v>26369</v>
      </c>
      <c r="I34" s="115">
        <v>12023</v>
      </c>
      <c r="J34" s="114">
        <v>7987</v>
      </c>
      <c r="K34" s="114">
        <v>4036</v>
      </c>
      <c r="L34" s="423">
        <v>5284</v>
      </c>
      <c r="M34" s="424">
        <v>5380</v>
      </c>
    </row>
    <row r="35" spans="1:13" ht="11.1" customHeight="1" x14ac:dyDescent="0.2">
      <c r="A35" s="422" t="s">
        <v>387</v>
      </c>
      <c r="B35" s="115">
        <v>89627</v>
      </c>
      <c r="C35" s="114">
        <v>49598</v>
      </c>
      <c r="D35" s="114">
        <v>40029</v>
      </c>
      <c r="E35" s="114">
        <v>64813</v>
      </c>
      <c r="F35" s="114">
        <v>24813</v>
      </c>
      <c r="G35" s="114">
        <v>8352</v>
      </c>
      <c r="H35" s="114">
        <v>26621</v>
      </c>
      <c r="I35" s="115">
        <v>12716</v>
      </c>
      <c r="J35" s="114">
        <v>8612</v>
      </c>
      <c r="K35" s="114">
        <v>4104</v>
      </c>
      <c r="L35" s="423">
        <v>4853</v>
      </c>
      <c r="M35" s="424">
        <v>4896</v>
      </c>
    </row>
    <row r="36" spans="1:13" ht="11.1" customHeight="1" x14ac:dyDescent="0.2">
      <c r="A36" s="422" t="s">
        <v>388</v>
      </c>
      <c r="B36" s="115">
        <v>89335</v>
      </c>
      <c r="C36" s="114">
        <v>49605</v>
      </c>
      <c r="D36" s="114">
        <v>39730</v>
      </c>
      <c r="E36" s="114">
        <v>64747</v>
      </c>
      <c r="F36" s="114">
        <v>24588</v>
      </c>
      <c r="G36" s="114">
        <v>8810</v>
      </c>
      <c r="H36" s="114">
        <v>26674</v>
      </c>
      <c r="I36" s="115">
        <v>12026</v>
      </c>
      <c r="J36" s="114">
        <v>7844</v>
      </c>
      <c r="K36" s="114">
        <v>4182</v>
      </c>
      <c r="L36" s="423">
        <v>6894</v>
      </c>
      <c r="M36" s="424">
        <v>6313</v>
      </c>
    </row>
    <row r="37" spans="1:13" s="110" customFormat="1" ht="11.1" customHeight="1" x14ac:dyDescent="0.2">
      <c r="A37" s="422" t="s">
        <v>389</v>
      </c>
      <c r="B37" s="115">
        <v>89548</v>
      </c>
      <c r="C37" s="114">
        <v>49659</v>
      </c>
      <c r="D37" s="114">
        <v>39889</v>
      </c>
      <c r="E37" s="114">
        <v>64574</v>
      </c>
      <c r="F37" s="114">
        <v>24974</v>
      </c>
      <c r="G37" s="114">
        <v>8817</v>
      </c>
      <c r="H37" s="114">
        <v>26858</v>
      </c>
      <c r="I37" s="115">
        <v>12906</v>
      </c>
      <c r="J37" s="114">
        <v>8644</v>
      </c>
      <c r="K37" s="114">
        <v>4262</v>
      </c>
      <c r="L37" s="423">
        <v>5757</v>
      </c>
      <c r="M37" s="424">
        <v>5595</v>
      </c>
    </row>
    <row r="38" spans="1:13" ht="15" customHeight="1" x14ac:dyDescent="0.2">
      <c r="A38" s="425" t="s">
        <v>396</v>
      </c>
      <c r="B38" s="115">
        <v>89014</v>
      </c>
      <c r="C38" s="114">
        <v>49398</v>
      </c>
      <c r="D38" s="114">
        <v>39616</v>
      </c>
      <c r="E38" s="114">
        <v>64110</v>
      </c>
      <c r="F38" s="114">
        <v>24904</v>
      </c>
      <c r="G38" s="114">
        <v>8489</v>
      </c>
      <c r="H38" s="114">
        <v>26897</v>
      </c>
      <c r="I38" s="115">
        <v>12226</v>
      </c>
      <c r="J38" s="114">
        <v>7994</v>
      </c>
      <c r="K38" s="114">
        <v>4232</v>
      </c>
      <c r="L38" s="423">
        <v>5684</v>
      </c>
      <c r="M38" s="424">
        <v>5883</v>
      </c>
    </row>
    <row r="39" spans="1:13" ht="11.1" customHeight="1" x14ac:dyDescent="0.2">
      <c r="A39" s="422" t="s">
        <v>387</v>
      </c>
      <c r="B39" s="115">
        <v>89351</v>
      </c>
      <c r="C39" s="114">
        <v>49627</v>
      </c>
      <c r="D39" s="114">
        <v>39724</v>
      </c>
      <c r="E39" s="114">
        <v>64177</v>
      </c>
      <c r="F39" s="114">
        <v>25174</v>
      </c>
      <c r="G39" s="114">
        <v>8370</v>
      </c>
      <c r="H39" s="114">
        <v>27205</v>
      </c>
      <c r="I39" s="115">
        <v>12901</v>
      </c>
      <c r="J39" s="114">
        <v>8514</v>
      </c>
      <c r="K39" s="114">
        <v>4387</v>
      </c>
      <c r="L39" s="423">
        <v>4916</v>
      </c>
      <c r="M39" s="424">
        <v>4665</v>
      </c>
    </row>
    <row r="40" spans="1:13" ht="11.1" customHeight="1" x14ac:dyDescent="0.2">
      <c r="A40" s="425" t="s">
        <v>388</v>
      </c>
      <c r="B40" s="115">
        <v>90356</v>
      </c>
      <c r="C40" s="114">
        <v>50273</v>
      </c>
      <c r="D40" s="114">
        <v>40083</v>
      </c>
      <c r="E40" s="114">
        <v>65138</v>
      </c>
      <c r="F40" s="114">
        <v>25218</v>
      </c>
      <c r="G40" s="114">
        <v>8924</v>
      </c>
      <c r="H40" s="114">
        <v>27424</v>
      </c>
      <c r="I40" s="115">
        <v>12273</v>
      </c>
      <c r="J40" s="114">
        <v>7876</v>
      </c>
      <c r="K40" s="114">
        <v>4397</v>
      </c>
      <c r="L40" s="423">
        <v>6938</v>
      </c>
      <c r="M40" s="424">
        <v>6273</v>
      </c>
    </row>
    <row r="41" spans="1:13" s="110" customFormat="1" ht="11.1" customHeight="1" x14ac:dyDescent="0.2">
      <c r="A41" s="422" t="s">
        <v>389</v>
      </c>
      <c r="B41" s="115">
        <v>90923</v>
      </c>
      <c r="C41" s="114">
        <v>50628</v>
      </c>
      <c r="D41" s="114">
        <v>40295</v>
      </c>
      <c r="E41" s="114">
        <v>65325</v>
      </c>
      <c r="F41" s="114">
        <v>25598</v>
      </c>
      <c r="G41" s="114">
        <v>8989</v>
      </c>
      <c r="H41" s="114">
        <v>27775</v>
      </c>
      <c r="I41" s="115">
        <v>13038</v>
      </c>
      <c r="J41" s="114">
        <v>8517</v>
      </c>
      <c r="K41" s="114">
        <v>4521</v>
      </c>
      <c r="L41" s="423">
        <v>8077</v>
      </c>
      <c r="M41" s="424">
        <v>7727</v>
      </c>
    </row>
    <row r="42" spans="1:13" ht="15" customHeight="1" x14ac:dyDescent="0.2">
      <c r="A42" s="422" t="s">
        <v>397</v>
      </c>
      <c r="B42" s="115">
        <v>90338</v>
      </c>
      <c r="C42" s="114">
        <v>50169</v>
      </c>
      <c r="D42" s="114">
        <v>40169</v>
      </c>
      <c r="E42" s="114">
        <v>64881</v>
      </c>
      <c r="F42" s="114">
        <v>25457</v>
      </c>
      <c r="G42" s="114">
        <v>8575</v>
      </c>
      <c r="H42" s="114">
        <v>27826</v>
      </c>
      <c r="I42" s="115">
        <v>12385</v>
      </c>
      <c r="J42" s="114">
        <v>7932</v>
      </c>
      <c r="K42" s="114">
        <v>4453</v>
      </c>
      <c r="L42" s="423">
        <v>5518</v>
      </c>
      <c r="M42" s="424">
        <v>5887</v>
      </c>
    </row>
    <row r="43" spans="1:13" ht="11.1" customHeight="1" x14ac:dyDescent="0.2">
      <c r="A43" s="422" t="s">
        <v>387</v>
      </c>
      <c r="B43" s="115">
        <v>90790</v>
      </c>
      <c r="C43" s="114">
        <v>50530</v>
      </c>
      <c r="D43" s="114">
        <v>40260</v>
      </c>
      <c r="E43" s="114">
        <v>65050</v>
      </c>
      <c r="F43" s="114">
        <v>25740</v>
      </c>
      <c r="G43" s="114">
        <v>8490</v>
      </c>
      <c r="H43" s="114">
        <v>28171</v>
      </c>
      <c r="I43" s="115">
        <v>12956</v>
      </c>
      <c r="J43" s="114">
        <v>8386</v>
      </c>
      <c r="K43" s="114">
        <v>4570</v>
      </c>
      <c r="L43" s="423">
        <v>5229</v>
      </c>
      <c r="M43" s="424">
        <v>4882</v>
      </c>
    </row>
    <row r="44" spans="1:13" ht="11.1" customHeight="1" x14ac:dyDescent="0.2">
      <c r="A44" s="422" t="s">
        <v>388</v>
      </c>
      <c r="B44" s="115">
        <v>91627</v>
      </c>
      <c r="C44" s="114">
        <v>51037</v>
      </c>
      <c r="D44" s="114">
        <v>40590</v>
      </c>
      <c r="E44" s="114">
        <v>65877</v>
      </c>
      <c r="F44" s="114">
        <v>25750</v>
      </c>
      <c r="G44" s="114">
        <v>9042</v>
      </c>
      <c r="H44" s="114">
        <v>28367</v>
      </c>
      <c r="I44" s="115">
        <v>12247</v>
      </c>
      <c r="J44" s="114">
        <v>7607</v>
      </c>
      <c r="K44" s="114">
        <v>4640</v>
      </c>
      <c r="L44" s="423">
        <v>10765</v>
      </c>
      <c r="M44" s="424">
        <v>10102</v>
      </c>
    </row>
    <row r="45" spans="1:13" s="110" customFormat="1" ht="11.1" customHeight="1" x14ac:dyDescent="0.2">
      <c r="A45" s="422" t="s">
        <v>389</v>
      </c>
      <c r="B45" s="115">
        <v>91896</v>
      </c>
      <c r="C45" s="114">
        <v>50964</v>
      </c>
      <c r="D45" s="114">
        <v>40932</v>
      </c>
      <c r="E45" s="114">
        <v>65572</v>
      </c>
      <c r="F45" s="114">
        <v>26324</v>
      </c>
      <c r="G45" s="114">
        <v>9092</v>
      </c>
      <c r="H45" s="114">
        <v>28509</v>
      </c>
      <c r="I45" s="115">
        <v>12926</v>
      </c>
      <c r="J45" s="114">
        <v>8203</v>
      </c>
      <c r="K45" s="114">
        <v>4723</v>
      </c>
      <c r="L45" s="423">
        <v>5408</v>
      </c>
      <c r="M45" s="424">
        <v>5191</v>
      </c>
    </row>
    <row r="46" spans="1:13" ht="15" customHeight="1" x14ac:dyDescent="0.2">
      <c r="A46" s="422" t="s">
        <v>398</v>
      </c>
      <c r="B46" s="115">
        <v>91634</v>
      </c>
      <c r="C46" s="114">
        <v>50761</v>
      </c>
      <c r="D46" s="114">
        <v>40873</v>
      </c>
      <c r="E46" s="114">
        <v>65475</v>
      </c>
      <c r="F46" s="114">
        <v>26159</v>
      </c>
      <c r="G46" s="114">
        <v>8814</v>
      </c>
      <c r="H46" s="114">
        <v>28665</v>
      </c>
      <c r="I46" s="115">
        <v>12396</v>
      </c>
      <c r="J46" s="114">
        <v>7670</v>
      </c>
      <c r="K46" s="114">
        <v>4726</v>
      </c>
      <c r="L46" s="423">
        <v>5615</v>
      </c>
      <c r="M46" s="424">
        <v>5915</v>
      </c>
    </row>
    <row r="47" spans="1:13" ht="11.1" customHeight="1" x14ac:dyDescent="0.2">
      <c r="A47" s="422" t="s">
        <v>387</v>
      </c>
      <c r="B47" s="115">
        <v>91977</v>
      </c>
      <c r="C47" s="114">
        <v>51068</v>
      </c>
      <c r="D47" s="114">
        <v>40909</v>
      </c>
      <c r="E47" s="114">
        <v>65495</v>
      </c>
      <c r="F47" s="114">
        <v>26482</v>
      </c>
      <c r="G47" s="114">
        <v>8700</v>
      </c>
      <c r="H47" s="114">
        <v>28863</v>
      </c>
      <c r="I47" s="115">
        <v>13255</v>
      </c>
      <c r="J47" s="114">
        <v>8220</v>
      </c>
      <c r="K47" s="114">
        <v>5035</v>
      </c>
      <c r="L47" s="423">
        <v>5208</v>
      </c>
      <c r="M47" s="424">
        <v>4937</v>
      </c>
    </row>
    <row r="48" spans="1:13" ht="11.1" customHeight="1" x14ac:dyDescent="0.2">
      <c r="A48" s="422" t="s">
        <v>388</v>
      </c>
      <c r="B48" s="115">
        <v>92339</v>
      </c>
      <c r="C48" s="114">
        <v>51301</v>
      </c>
      <c r="D48" s="114">
        <v>41038</v>
      </c>
      <c r="E48" s="114">
        <v>65648</v>
      </c>
      <c r="F48" s="114">
        <v>26691</v>
      </c>
      <c r="G48" s="114">
        <v>8937</v>
      </c>
      <c r="H48" s="114">
        <v>28969</v>
      </c>
      <c r="I48" s="115">
        <v>12593</v>
      </c>
      <c r="J48" s="114">
        <v>7620</v>
      </c>
      <c r="K48" s="114">
        <v>4973</v>
      </c>
      <c r="L48" s="423">
        <v>6567</v>
      </c>
      <c r="M48" s="424">
        <v>6203</v>
      </c>
    </row>
    <row r="49" spans="1:17" s="110" customFormat="1" ht="11.1" customHeight="1" x14ac:dyDescent="0.2">
      <c r="A49" s="422" t="s">
        <v>389</v>
      </c>
      <c r="B49" s="115">
        <v>92572</v>
      </c>
      <c r="C49" s="114">
        <v>51293</v>
      </c>
      <c r="D49" s="114">
        <v>41279</v>
      </c>
      <c r="E49" s="114">
        <v>65473</v>
      </c>
      <c r="F49" s="114">
        <v>27099</v>
      </c>
      <c r="G49" s="114">
        <v>8997</v>
      </c>
      <c r="H49" s="114">
        <v>28998</v>
      </c>
      <c r="I49" s="115">
        <v>13203</v>
      </c>
      <c r="J49" s="114">
        <v>8198</v>
      </c>
      <c r="K49" s="114">
        <v>5005</v>
      </c>
      <c r="L49" s="423">
        <v>5566</v>
      </c>
      <c r="M49" s="424">
        <v>5372</v>
      </c>
    </row>
    <row r="50" spans="1:17" ht="15" customHeight="1" x14ac:dyDescent="0.2">
      <c r="A50" s="422" t="s">
        <v>399</v>
      </c>
      <c r="B50" s="143">
        <v>92332</v>
      </c>
      <c r="C50" s="144">
        <v>51123</v>
      </c>
      <c r="D50" s="144">
        <v>41209</v>
      </c>
      <c r="E50" s="144">
        <v>65212</v>
      </c>
      <c r="F50" s="144">
        <v>27120</v>
      </c>
      <c r="G50" s="144">
        <v>8680</v>
      </c>
      <c r="H50" s="144">
        <v>29043</v>
      </c>
      <c r="I50" s="143">
        <v>12038</v>
      </c>
      <c r="J50" s="144">
        <v>7281</v>
      </c>
      <c r="K50" s="144">
        <v>4757</v>
      </c>
      <c r="L50" s="426">
        <v>11519</v>
      </c>
      <c r="M50" s="427">
        <v>11874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0.76172599690071374</v>
      </c>
      <c r="C6" s="480">
        <f>'Tabelle 3.3'!J11</f>
        <v>-2.8880283962568569</v>
      </c>
      <c r="D6" s="481">
        <f t="shared" ref="D6:E9" si="0">IF(OR(AND(B6&gt;=-50,B6&lt;=50),ISNUMBER(B6)=FALSE),B6,"")</f>
        <v>0.76172599690071374</v>
      </c>
      <c r="E6" s="481">
        <f t="shared" si="0"/>
        <v>-2.8880283962568569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0.76172599690071374</v>
      </c>
      <c r="C14" s="480">
        <f>'Tabelle 3.3'!J11</f>
        <v>-2.8880283962568569</v>
      </c>
      <c r="D14" s="481">
        <f>IF(OR(AND(B14&gt;=-50,B14&lt;=50),ISNUMBER(B14)=FALSE),B14,"")</f>
        <v>0.76172599690071374</v>
      </c>
      <c r="E14" s="481">
        <f>IF(OR(AND(C14&gt;=-50,C14&lt;=50),ISNUMBER(C14)=FALSE),C14,"")</f>
        <v>-2.8880283962568569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-23.221781055019854</v>
      </c>
      <c r="C17" s="480">
        <f>'Tabelle 3.3'!J14</f>
        <v>-2.4</v>
      </c>
      <c r="D17" s="481">
        <f t="shared" si="3"/>
        <v>-23.221781055019854</v>
      </c>
      <c r="E17" s="481">
        <f t="shared" si="3"/>
        <v>-2.4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-8.2872928176795586</v>
      </c>
      <c r="C18" s="480">
        <f>'Tabelle 3.3'!J15</f>
        <v>13.043478260869565</v>
      </c>
      <c r="D18" s="481">
        <f t="shared" si="3"/>
        <v>-8.2872928176795586</v>
      </c>
      <c r="E18" s="481">
        <f t="shared" si="3"/>
        <v>13.043478260869565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-24.435033999755689</v>
      </c>
      <c r="C19" s="480">
        <f>'Tabelle 3.3'!J16</f>
        <v>-4.615384615384615</v>
      </c>
      <c r="D19" s="481">
        <f t="shared" si="3"/>
        <v>-24.435033999755689</v>
      </c>
      <c r="E19" s="481">
        <f t="shared" si="3"/>
        <v>-4.615384615384615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-5.6542810985460417</v>
      </c>
      <c r="C20" s="480">
        <f>'Tabelle 3.3'!J17</f>
        <v>-42.857142857142854</v>
      </c>
      <c r="D20" s="481">
        <f t="shared" si="3"/>
        <v>-5.6542810985460417</v>
      </c>
      <c r="E20" s="481">
        <f t="shared" si="3"/>
        <v>-42.857142857142854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-1.7041694242223693</v>
      </c>
      <c r="C22" s="480">
        <f>'Tabelle 3.3'!J19</f>
        <v>-5.8184143222506393</v>
      </c>
      <c r="D22" s="481">
        <f t="shared" si="3"/>
        <v>-1.7041694242223693</v>
      </c>
      <c r="E22" s="481">
        <f t="shared" si="3"/>
        <v>-5.8184143222506393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2.5974025974025974</v>
      </c>
      <c r="C23" s="480">
        <f>'Tabelle 3.3'!J20</f>
        <v>-29.761904761904763</v>
      </c>
      <c r="D23" s="481">
        <f t="shared" si="3"/>
        <v>2.5974025974025974</v>
      </c>
      <c r="E23" s="481">
        <f t="shared" si="3"/>
        <v>-29.761904761904763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-1.964735516372796</v>
      </c>
      <c r="C24" s="480">
        <f>'Tabelle 3.3'!J21</f>
        <v>-9.2685143116765101</v>
      </c>
      <c r="D24" s="481">
        <f t="shared" si="3"/>
        <v>-1.964735516372796</v>
      </c>
      <c r="E24" s="481">
        <f t="shared" si="3"/>
        <v>-9.2685143116765101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0.4503436833372837</v>
      </c>
      <c r="C25" s="480">
        <f>'Tabelle 3.3'!J22</f>
        <v>-4.7468354430379751</v>
      </c>
      <c r="D25" s="481">
        <f t="shared" si="3"/>
        <v>0.4503436833372837</v>
      </c>
      <c r="E25" s="481">
        <f t="shared" si="3"/>
        <v>-4.7468354430379751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-2.4755700325732901</v>
      </c>
      <c r="C26" s="480">
        <f>'Tabelle 3.3'!J23</f>
        <v>11.39240506329114</v>
      </c>
      <c r="D26" s="481">
        <f t="shared" si="3"/>
        <v>-2.4755700325732901</v>
      </c>
      <c r="E26" s="481">
        <f t="shared" si="3"/>
        <v>11.39240506329114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2.0539720659799028</v>
      </c>
      <c r="C27" s="480">
        <f>'Tabelle 3.3'!J24</f>
        <v>-4.9152542372881358</v>
      </c>
      <c r="D27" s="481">
        <f t="shared" si="3"/>
        <v>2.0539720659799028</v>
      </c>
      <c r="E27" s="481">
        <f t="shared" si="3"/>
        <v>-4.9152542372881358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6.2898309781102801</v>
      </c>
      <c r="C28" s="480">
        <f>'Tabelle 3.3'!J25</f>
        <v>21.658206429780034</v>
      </c>
      <c r="D28" s="481">
        <f t="shared" si="3"/>
        <v>6.2898309781102801</v>
      </c>
      <c r="E28" s="481">
        <f t="shared" si="3"/>
        <v>21.658206429780034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-14.704159343878148</v>
      </c>
      <c r="C29" s="480">
        <f>'Tabelle 3.3'!J26</f>
        <v>-11.428571428571429</v>
      </c>
      <c r="D29" s="481">
        <f t="shared" si="3"/>
        <v>-14.704159343878148</v>
      </c>
      <c r="E29" s="481">
        <f t="shared" si="3"/>
        <v>-11.428571428571429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4.2064439140811452</v>
      </c>
      <c r="C30" s="480">
        <f>'Tabelle 3.3'!J27</f>
        <v>-16.312056737588652</v>
      </c>
      <c r="D30" s="481">
        <f t="shared" si="3"/>
        <v>4.2064439140811452</v>
      </c>
      <c r="E30" s="481">
        <f t="shared" si="3"/>
        <v>-16.312056737588652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2.3485784919653891</v>
      </c>
      <c r="C31" s="480">
        <f>'Tabelle 3.3'!J28</f>
        <v>-7.8783690393918455</v>
      </c>
      <c r="D31" s="481">
        <f t="shared" si="3"/>
        <v>2.3485784919653891</v>
      </c>
      <c r="E31" s="481">
        <f t="shared" si="3"/>
        <v>-7.8783690393918455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1.0953346855983772</v>
      </c>
      <c r="C32" s="480">
        <f>'Tabelle 3.3'!J29</f>
        <v>2.68857356235997</v>
      </c>
      <c r="D32" s="481">
        <f t="shared" si="3"/>
        <v>1.0953346855983772</v>
      </c>
      <c r="E32" s="481">
        <f t="shared" si="3"/>
        <v>2.68857356235997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2.6069127123608671</v>
      </c>
      <c r="C33" s="480">
        <f>'Tabelle 3.3'!J30</f>
        <v>3.1400966183574881</v>
      </c>
      <c r="D33" s="481">
        <f t="shared" si="3"/>
        <v>2.6069127123608671</v>
      </c>
      <c r="E33" s="481">
        <f t="shared" si="3"/>
        <v>3.1400966183574881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6.6496163682864449</v>
      </c>
      <c r="C34" s="480">
        <f>'Tabelle 3.3'!J31</f>
        <v>-2.4832214765100673</v>
      </c>
      <c r="D34" s="481">
        <f t="shared" si="3"/>
        <v>6.6496163682864449</v>
      </c>
      <c r="E34" s="481">
        <f t="shared" si="3"/>
        <v>-2.4832214765100673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1.2406273481590433</v>
      </c>
      <c r="C39" s="480">
        <f>'Tabelle 3.3'!J36</f>
        <v>-2.8828217737832795</v>
      </c>
      <c r="D39" s="481">
        <f t="shared" si="3"/>
        <v>1.2406273481590433</v>
      </c>
      <c r="E39" s="481">
        <f t="shared" si="3"/>
        <v>-2.8828217737832795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1.2406273481590433</v>
      </c>
      <c r="C45" s="480">
        <f>'Tabelle 3.3'!J36</f>
        <v>-2.8828217737832795</v>
      </c>
      <c r="D45" s="481">
        <f t="shared" si="3"/>
        <v>1.2406273481590433</v>
      </c>
      <c r="E45" s="481">
        <f t="shared" si="3"/>
        <v>-2.8828217737832795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88669</v>
      </c>
      <c r="C51" s="487">
        <v>8321</v>
      </c>
      <c r="D51" s="487">
        <v>3951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88914</v>
      </c>
      <c r="C52" s="487">
        <v>9015</v>
      </c>
      <c r="D52" s="487">
        <v>4058</v>
      </c>
      <c r="E52" s="488">
        <f t="shared" ref="E52:G70" si="11">IF($A$51=37802,IF(COUNTBLANK(B$51:B$70)&gt;0,#N/A,B52/B$51*100),IF(COUNTBLANK(B$51:B$75)&gt;0,#N/A,B52/B$51*100))</f>
        <v>100.27630851819688</v>
      </c>
      <c r="F52" s="488">
        <f t="shared" si="11"/>
        <v>108.34034370868886</v>
      </c>
      <c r="G52" s="488">
        <f t="shared" si="11"/>
        <v>102.70817514553279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89421</v>
      </c>
      <c r="C53" s="487">
        <v>8069</v>
      </c>
      <c r="D53" s="487">
        <v>4121</v>
      </c>
      <c r="E53" s="488">
        <f t="shared" si="11"/>
        <v>100.84809798238392</v>
      </c>
      <c r="F53" s="488">
        <f t="shared" si="11"/>
        <v>96.971517846412695</v>
      </c>
      <c r="G53" s="488">
        <f t="shared" si="11"/>
        <v>104.30270817514553</v>
      </c>
      <c r="H53" s="489">
        <f>IF(ISERROR(L53)=TRUE,IF(MONTH(A53)=MONTH(MAX(A$51:A$75)),A53,""),"")</f>
        <v>41883</v>
      </c>
      <c r="I53" s="488">
        <f t="shared" si="12"/>
        <v>100.84809798238392</v>
      </c>
      <c r="J53" s="488">
        <f t="shared" si="10"/>
        <v>96.971517846412695</v>
      </c>
      <c r="K53" s="488">
        <f t="shared" si="10"/>
        <v>104.30270817514553</v>
      </c>
      <c r="L53" s="488" t="e">
        <f t="shared" si="13"/>
        <v>#N/A</v>
      </c>
    </row>
    <row r="54" spans="1:14" ht="15" customHeight="1" x14ac:dyDescent="0.2">
      <c r="A54" s="490" t="s">
        <v>462</v>
      </c>
      <c r="B54" s="487">
        <v>89506</v>
      </c>
      <c r="C54" s="487">
        <v>8917</v>
      </c>
      <c r="D54" s="487">
        <v>4118</v>
      </c>
      <c r="E54" s="488">
        <f t="shared" si="11"/>
        <v>100.94396012135019</v>
      </c>
      <c r="F54" s="488">
        <f t="shared" si="11"/>
        <v>107.16260064896046</v>
      </c>
      <c r="G54" s="488">
        <f t="shared" si="11"/>
        <v>104.22677803087825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89117</v>
      </c>
      <c r="C55" s="487">
        <v>7961</v>
      </c>
      <c r="D55" s="487">
        <v>3944</v>
      </c>
      <c r="E55" s="488">
        <f t="shared" si="11"/>
        <v>100.50524986184574</v>
      </c>
      <c r="F55" s="488">
        <f t="shared" si="11"/>
        <v>95.673596923446695</v>
      </c>
      <c r="G55" s="488">
        <f t="shared" si="11"/>
        <v>99.822829663376353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89070</v>
      </c>
      <c r="C56" s="487">
        <v>8553</v>
      </c>
      <c r="D56" s="487">
        <v>3982</v>
      </c>
      <c r="E56" s="488">
        <f t="shared" si="11"/>
        <v>100.45224373794674</v>
      </c>
      <c r="F56" s="488">
        <f t="shared" si="11"/>
        <v>102.78812642711213</v>
      </c>
      <c r="G56" s="488">
        <f t="shared" si="11"/>
        <v>100.78461149076183</v>
      </c>
      <c r="H56" s="489" t="str">
        <f t="shared" si="14"/>
        <v/>
      </c>
      <c r="I56" s="488" t="str">
        <f t="shared" si="12"/>
        <v/>
      </c>
      <c r="J56" s="488" t="str">
        <f t="shared" si="10"/>
        <v/>
      </c>
      <c r="K56" s="488" t="str">
        <f t="shared" si="10"/>
        <v/>
      </c>
      <c r="L56" s="488" t="e">
        <f t="shared" si="13"/>
        <v>#N/A</v>
      </c>
    </row>
    <row r="57" spans="1:14" ht="15" customHeight="1" x14ac:dyDescent="0.2">
      <c r="A57" s="490">
        <v>42248</v>
      </c>
      <c r="B57" s="487">
        <v>89866</v>
      </c>
      <c r="C57" s="487">
        <v>7844</v>
      </c>
      <c r="D57" s="487">
        <v>4053</v>
      </c>
      <c r="E57" s="488">
        <f t="shared" si="11"/>
        <v>101.34996447461909</v>
      </c>
      <c r="F57" s="488">
        <f t="shared" si="11"/>
        <v>94.267515923566876</v>
      </c>
      <c r="G57" s="488">
        <f t="shared" si="11"/>
        <v>102.58162490508731</v>
      </c>
      <c r="H57" s="489">
        <f t="shared" si="14"/>
        <v>42248</v>
      </c>
      <c r="I57" s="488">
        <f t="shared" si="12"/>
        <v>101.34996447461909</v>
      </c>
      <c r="J57" s="488">
        <f t="shared" si="10"/>
        <v>94.267515923566876</v>
      </c>
      <c r="K57" s="488">
        <f t="shared" si="10"/>
        <v>102.58162490508731</v>
      </c>
      <c r="L57" s="488" t="e">
        <f t="shared" si="13"/>
        <v>#N/A</v>
      </c>
    </row>
    <row r="58" spans="1:14" ht="15" customHeight="1" x14ac:dyDescent="0.2">
      <c r="A58" s="490" t="s">
        <v>465</v>
      </c>
      <c r="B58" s="487">
        <v>89522</v>
      </c>
      <c r="C58" s="487">
        <v>8489</v>
      </c>
      <c r="D58" s="487">
        <v>4076</v>
      </c>
      <c r="E58" s="488">
        <f t="shared" si="11"/>
        <v>100.96200475927326</v>
      </c>
      <c r="F58" s="488">
        <f t="shared" si="11"/>
        <v>102.01898810239155</v>
      </c>
      <c r="G58" s="488">
        <f t="shared" si="11"/>
        <v>103.16375601113643</v>
      </c>
      <c r="H58" s="489" t="str">
        <f t="shared" si="14"/>
        <v/>
      </c>
      <c r="I58" s="488" t="str">
        <f t="shared" si="12"/>
        <v/>
      </c>
      <c r="J58" s="488" t="str">
        <f t="shared" si="10"/>
        <v/>
      </c>
      <c r="K58" s="488" t="str">
        <f t="shared" si="10"/>
        <v/>
      </c>
      <c r="L58" s="488" t="e">
        <f t="shared" si="13"/>
        <v>#N/A</v>
      </c>
    </row>
    <row r="59" spans="1:14" ht="15" customHeight="1" x14ac:dyDescent="0.2">
      <c r="A59" s="490" t="s">
        <v>466</v>
      </c>
      <c r="B59" s="487">
        <v>89734</v>
      </c>
      <c r="C59" s="487">
        <v>7987</v>
      </c>
      <c r="D59" s="487">
        <v>4036</v>
      </c>
      <c r="E59" s="488">
        <f t="shared" si="11"/>
        <v>101.20109621175382</v>
      </c>
      <c r="F59" s="488">
        <f t="shared" si="11"/>
        <v>95.986059367864442</v>
      </c>
      <c r="G59" s="488">
        <f t="shared" si="11"/>
        <v>102.15135408757277</v>
      </c>
      <c r="H59" s="489" t="str">
        <f t="shared" si="14"/>
        <v/>
      </c>
      <c r="I59" s="488" t="str">
        <f t="shared" si="12"/>
        <v/>
      </c>
      <c r="J59" s="488" t="str">
        <f t="shared" si="10"/>
        <v/>
      </c>
      <c r="K59" s="488" t="str">
        <f t="shared" si="10"/>
        <v/>
      </c>
      <c r="L59" s="488" t="e">
        <f t="shared" si="13"/>
        <v>#N/A</v>
      </c>
    </row>
    <row r="60" spans="1:14" ht="15" customHeight="1" x14ac:dyDescent="0.2">
      <c r="A60" s="490" t="s">
        <v>467</v>
      </c>
      <c r="B60" s="487">
        <v>89627</v>
      </c>
      <c r="C60" s="487">
        <v>8612</v>
      </c>
      <c r="D60" s="487">
        <v>4104</v>
      </c>
      <c r="E60" s="488">
        <f t="shared" si="11"/>
        <v>101.08042269564335</v>
      </c>
      <c r="F60" s="488">
        <f t="shared" si="11"/>
        <v>103.49717582021391</v>
      </c>
      <c r="G60" s="488">
        <f t="shared" si="11"/>
        <v>103.87243735763099</v>
      </c>
      <c r="H60" s="489" t="str">
        <f t="shared" si="14"/>
        <v/>
      </c>
      <c r="I60" s="488" t="str">
        <f t="shared" si="12"/>
        <v/>
      </c>
      <c r="J60" s="488" t="str">
        <f t="shared" si="10"/>
        <v/>
      </c>
      <c r="K60" s="488" t="str">
        <f t="shared" si="10"/>
        <v/>
      </c>
      <c r="L60" s="488" t="e">
        <f t="shared" si="13"/>
        <v>#N/A</v>
      </c>
    </row>
    <row r="61" spans="1:14" ht="15" customHeight="1" x14ac:dyDescent="0.2">
      <c r="A61" s="490">
        <v>42614</v>
      </c>
      <c r="B61" s="487">
        <v>89335</v>
      </c>
      <c r="C61" s="487">
        <v>7844</v>
      </c>
      <c r="D61" s="487">
        <v>4182</v>
      </c>
      <c r="E61" s="488">
        <f t="shared" si="11"/>
        <v>100.75110805354745</v>
      </c>
      <c r="F61" s="488">
        <f t="shared" si="11"/>
        <v>94.267515923566876</v>
      </c>
      <c r="G61" s="488">
        <f t="shared" si="11"/>
        <v>105.84662110858009</v>
      </c>
      <c r="H61" s="489">
        <f t="shared" si="14"/>
        <v>42614</v>
      </c>
      <c r="I61" s="488">
        <f t="shared" si="12"/>
        <v>100.75110805354745</v>
      </c>
      <c r="J61" s="488">
        <f t="shared" si="10"/>
        <v>94.267515923566876</v>
      </c>
      <c r="K61" s="488">
        <f t="shared" si="10"/>
        <v>105.84662110858009</v>
      </c>
      <c r="L61" s="488" t="e">
        <f t="shared" si="13"/>
        <v>#N/A</v>
      </c>
    </row>
    <row r="62" spans="1:14" ht="15" customHeight="1" x14ac:dyDescent="0.2">
      <c r="A62" s="490" t="s">
        <v>468</v>
      </c>
      <c r="B62" s="487">
        <v>89548</v>
      </c>
      <c r="C62" s="487">
        <v>8644</v>
      </c>
      <c r="D62" s="487">
        <v>4262</v>
      </c>
      <c r="E62" s="488">
        <f t="shared" si="11"/>
        <v>100.99132729589823</v>
      </c>
      <c r="F62" s="488">
        <f t="shared" si="11"/>
        <v>103.8817449825742</v>
      </c>
      <c r="G62" s="488">
        <f t="shared" si="11"/>
        <v>107.87142495570741</v>
      </c>
      <c r="H62" s="489" t="str">
        <f t="shared" si="14"/>
        <v/>
      </c>
      <c r="I62" s="488" t="str">
        <f t="shared" si="12"/>
        <v/>
      </c>
      <c r="J62" s="488" t="str">
        <f t="shared" si="10"/>
        <v/>
      </c>
      <c r="K62" s="488" t="str">
        <f t="shared" si="10"/>
        <v/>
      </c>
      <c r="L62" s="488" t="e">
        <f t="shared" si="13"/>
        <v>#N/A</v>
      </c>
    </row>
    <row r="63" spans="1:14" ht="15" customHeight="1" x14ac:dyDescent="0.2">
      <c r="A63" s="490" t="s">
        <v>469</v>
      </c>
      <c r="B63" s="487">
        <v>89014</v>
      </c>
      <c r="C63" s="487">
        <v>7994</v>
      </c>
      <c r="D63" s="487">
        <v>4232</v>
      </c>
      <c r="E63" s="488">
        <f t="shared" si="11"/>
        <v>100.38908750521603</v>
      </c>
      <c r="F63" s="488">
        <f t="shared" si="11"/>
        <v>96.070183872130755</v>
      </c>
      <c r="G63" s="488">
        <f t="shared" si="11"/>
        <v>107.11212351303467</v>
      </c>
      <c r="H63" s="489" t="str">
        <f t="shared" si="14"/>
        <v/>
      </c>
      <c r="I63" s="488" t="str">
        <f t="shared" si="12"/>
        <v/>
      </c>
      <c r="J63" s="488" t="str">
        <f t="shared" si="10"/>
        <v/>
      </c>
      <c r="K63" s="488" t="str">
        <f t="shared" si="10"/>
        <v/>
      </c>
      <c r="L63" s="488" t="e">
        <f t="shared" si="13"/>
        <v>#N/A</v>
      </c>
    </row>
    <row r="64" spans="1:14" ht="15" customHeight="1" x14ac:dyDescent="0.2">
      <c r="A64" s="490" t="s">
        <v>470</v>
      </c>
      <c r="B64" s="487">
        <v>89351</v>
      </c>
      <c r="C64" s="487">
        <v>8514</v>
      </c>
      <c r="D64" s="487">
        <v>4387</v>
      </c>
      <c r="E64" s="488">
        <f t="shared" si="11"/>
        <v>100.76915269147054</v>
      </c>
      <c r="F64" s="488">
        <f t="shared" si="11"/>
        <v>102.31943276048551</v>
      </c>
      <c r="G64" s="488">
        <f t="shared" si="11"/>
        <v>111.03518096684384</v>
      </c>
      <c r="H64" s="489" t="str">
        <f t="shared" si="14"/>
        <v/>
      </c>
      <c r="I64" s="488" t="str">
        <f t="shared" si="12"/>
        <v/>
      </c>
      <c r="J64" s="488" t="str">
        <f t="shared" si="10"/>
        <v/>
      </c>
      <c r="K64" s="488" t="str">
        <f t="shared" si="10"/>
        <v/>
      </c>
      <c r="L64" s="488" t="e">
        <f t="shared" si="13"/>
        <v>#N/A</v>
      </c>
    </row>
    <row r="65" spans="1:12" ht="15" customHeight="1" x14ac:dyDescent="0.2">
      <c r="A65" s="490">
        <v>42979</v>
      </c>
      <c r="B65" s="487">
        <v>90356</v>
      </c>
      <c r="C65" s="487">
        <v>7876</v>
      </c>
      <c r="D65" s="487">
        <v>4397</v>
      </c>
      <c r="E65" s="488">
        <f t="shared" si="11"/>
        <v>101.90258151101285</v>
      </c>
      <c r="F65" s="488">
        <f t="shared" si="11"/>
        <v>94.652085085927169</v>
      </c>
      <c r="G65" s="488">
        <f t="shared" si="11"/>
        <v>111.28828144773475</v>
      </c>
      <c r="H65" s="489">
        <f t="shared" si="14"/>
        <v>42979</v>
      </c>
      <c r="I65" s="488">
        <f t="shared" si="12"/>
        <v>101.90258151101285</v>
      </c>
      <c r="J65" s="488">
        <f t="shared" si="10"/>
        <v>94.652085085927169</v>
      </c>
      <c r="K65" s="488">
        <f t="shared" si="10"/>
        <v>111.28828144773475</v>
      </c>
      <c r="L65" s="488" t="e">
        <f t="shared" si="13"/>
        <v>#N/A</v>
      </c>
    </row>
    <row r="66" spans="1:12" ht="15" customHeight="1" x14ac:dyDescent="0.2">
      <c r="A66" s="490" t="s">
        <v>471</v>
      </c>
      <c r="B66" s="487">
        <v>90923</v>
      </c>
      <c r="C66" s="487">
        <v>8517</v>
      </c>
      <c r="D66" s="487">
        <v>4521</v>
      </c>
      <c r="E66" s="488">
        <f t="shared" si="11"/>
        <v>102.54203836741138</v>
      </c>
      <c r="F66" s="488">
        <f t="shared" si="11"/>
        <v>102.3554861194568</v>
      </c>
      <c r="G66" s="488">
        <f t="shared" si="11"/>
        <v>114.42672741078208</v>
      </c>
      <c r="H66" s="489" t="str">
        <f t="shared" si="14"/>
        <v/>
      </c>
      <c r="I66" s="488" t="str">
        <f t="shared" si="12"/>
        <v/>
      </c>
      <c r="J66" s="488" t="str">
        <f t="shared" si="10"/>
        <v/>
      </c>
      <c r="K66" s="488" t="str">
        <f t="shared" si="10"/>
        <v/>
      </c>
      <c r="L66" s="488" t="e">
        <f t="shared" si="13"/>
        <v>#N/A</v>
      </c>
    </row>
    <row r="67" spans="1:12" ht="15" customHeight="1" x14ac:dyDescent="0.2">
      <c r="A67" s="490" t="s">
        <v>472</v>
      </c>
      <c r="B67" s="487">
        <v>90338</v>
      </c>
      <c r="C67" s="487">
        <v>7932</v>
      </c>
      <c r="D67" s="487">
        <v>4453</v>
      </c>
      <c r="E67" s="488">
        <f t="shared" si="11"/>
        <v>101.88228129334942</v>
      </c>
      <c r="F67" s="488">
        <f t="shared" si="11"/>
        <v>95.325081120057689</v>
      </c>
      <c r="G67" s="488">
        <f t="shared" si="11"/>
        <v>112.70564414072386</v>
      </c>
      <c r="H67" s="489" t="str">
        <f t="shared" si="14"/>
        <v/>
      </c>
      <c r="I67" s="488" t="str">
        <f t="shared" si="12"/>
        <v/>
      </c>
      <c r="J67" s="488" t="str">
        <f t="shared" si="12"/>
        <v/>
      </c>
      <c r="K67" s="488" t="str">
        <f t="shared" si="12"/>
        <v/>
      </c>
      <c r="L67" s="488" t="e">
        <f t="shared" si="13"/>
        <v>#N/A</v>
      </c>
    </row>
    <row r="68" spans="1:12" ht="15" customHeight="1" x14ac:dyDescent="0.2">
      <c r="A68" s="490" t="s">
        <v>473</v>
      </c>
      <c r="B68" s="487">
        <v>90790</v>
      </c>
      <c r="C68" s="487">
        <v>8386</v>
      </c>
      <c r="D68" s="487">
        <v>4570</v>
      </c>
      <c r="E68" s="488">
        <f t="shared" si="11"/>
        <v>102.39204231467593</v>
      </c>
      <c r="F68" s="488">
        <f t="shared" si="11"/>
        <v>100.78115611104434</v>
      </c>
      <c r="G68" s="488">
        <f t="shared" si="11"/>
        <v>115.66691976714756</v>
      </c>
      <c r="H68" s="489" t="str">
        <f t="shared" si="14"/>
        <v/>
      </c>
      <c r="I68" s="488" t="str">
        <f t="shared" si="12"/>
        <v/>
      </c>
      <c r="J68" s="488" t="str">
        <f t="shared" si="12"/>
        <v/>
      </c>
      <c r="K68" s="488" t="str">
        <f t="shared" si="12"/>
        <v/>
      </c>
      <c r="L68" s="488" t="e">
        <f t="shared" si="13"/>
        <v>#N/A</v>
      </c>
    </row>
    <row r="69" spans="1:12" ht="15" customHeight="1" x14ac:dyDescent="0.2">
      <c r="A69" s="490">
        <v>43344</v>
      </c>
      <c r="B69" s="487">
        <v>91627</v>
      </c>
      <c r="C69" s="487">
        <v>7607</v>
      </c>
      <c r="D69" s="487">
        <v>4640</v>
      </c>
      <c r="E69" s="488">
        <f t="shared" si="11"/>
        <v>103.33600243602612</v>
      </c>
      <c r="F69" s="488">
        <f t="shared" si="11"/>
        <v>91.419300564835964</v>
      </c>
      <c r="G69" s="488">
        <f t="shared" si="11"/>
        <v>117.43862313338396</v>
      </c>
      <c r="H69" s="489">
        <f t="shared" si="14"/>
        <v>43344</v>
      </c>
      <c r="I69" s="488">
        <f t="shared" si="12"/>
        <v>103.33600243602612</v>
      </c>
      <c r="J69" s="488">
        <f t="shared" si="12"/>
        <v>91.419300564835964</v>
      </c>
      <c r="K69" s="488">
        <f t="shared" si="12"/>
        <v>117.43862313338396</v>
      </c>
      <c r="L69" s="488" t="e">
        <f t="shared" si="13"/>
        <v>#N/A</v>
      </c>
    </row>
    <row r="70" spans="1:12" ht="15" customHeight="1" x14ac:dyDescent="0.2">
      <c r="A70" s="490" t="s">
        <v>474</v>
      </c>
      <c r="B70" s="487">
        <v>91896</v>
      </c>
      <c r="C70" s="487">
        <v>8203</v>
      </c>
      <c r="D70" s="487">
        <v>4723</v>
      </c>
      <c r="E70" s="488">
        <f t="shared" si="11"/>
        <v>103.6393779111076</v>
      </c>
      <c r="F70" s="488">
        <f t="shared" si="11"/>
        <v>98.581901213796414</v>
      </c>
      <c r="G70" s="488">
        <f t="shared" si="11"/>
        <v>119.53935712477855</v>
      </c>
      <c r="H70" s="489" t="str">
        <f t="shared" si="14"/>
        <v/>
      </c>
      <c r="I70" s="488" t="str">
        <f t="shared" si="12"/>
        <v/>
      </c>
      <c r="J70" s="488" t="str">
        <f t="shared" si="12"/>
        <v/>
      </c>
      <c r="K70" s="488" t="str">
        <f t="shared" si="12"/>
        <v/>
      </c>
      <c r="L70" s="488" t="e">
        <f t="shared" si="13"/>
        <v>#N/A</v>
      </c>
    </row>
    <row r="71" spans="1:12" ht="15" customHeight="1" x14ac:dyDescent="0.2">
      <c r="A71" s="490" t="s">
        <v>475</v>
      </c>
      <c r="B71" s="487">
        <v>91634</v>
      </c>
      <c r="C71" s="487">
        <v>7670</v>
      </c>
      <c r="D71" s="487">
        <v>4726</v>
      </c>
      <c r="E71" s="491">
        <f t="shared" ref="E71:G75" si="15">IF($A$51=37802,IF(COUNTBLANK(B$51:B$70)&gt;0,#N/A,IF(ISBLANK(B71)=FALSE,B71/B$51*100,#N/A)),IF(COUNTBLANK(B$51:B$75)&gt;0,#N/A,B71/B$51*100))</f>
        <v>103.34389696511745</v>
      </c>
      <c r="F71" s="491">
        <f t="shared" si="15"/>
        <v>92.176421103232784</v>
      </c>
      <c r="G71" s="491">
        <f t="shared" si="15"/>
        <v>119.61528726904579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91977</v>
      </c>
      <c r="C72" s="487">
        <v>8220</v>
      </c>
      <c r="D72" s="487">
        <v>5035</v>
      </c>
      <c r="E72" s="491">
        <f t="shared" si="15"/>
        <v>103.73072889059311</v>
      </c>
      <c r="F72" s="491">
        <f t="shared" si="15"/>
        <v>98.786203581300327</v>
      </c>
      <c r="G72" s="491">
        <f t="shared" si="15"/>
        <v>127.43609212857505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92339</v>
      </c>
      <c r="C73" s="487">
        <v>7620</v>
      </c>
      <c r="D73" s="487">
        <v>4973</v>
      </c>
      <c r="E73" s="491">
        <f t="shared" si="15"/>
        <v>104.1389888236024</v>
      </c>
      <c r="F73" s="491">
        <f t="shared" si="15"/>
        <v>91.575531787044824</v>
      </c>
      <c r="G73" s="491">
        <f t="shared" si="15"/>
        <v>125.86686914705139</v>
      </c>
      <c r="H73" s="492">
        <f>IF(A$51=37802,IF(ISERROR(L73)=TRUE,IF(ISBLANK(A73)=FALSE,IF(MONTH(A73)=MONTH(MAX(A$51:A$75)),A73,""),""),""),IF(ISERROR(L73)=TRUE,IF(MONTH(A73)=MONTH(MAX(A$51:A$75)),A73,""),""))</f>
        <v>43709</v>
      </c>
      <c r="I73" s="488">
        <f t="shared" si="12"/>
        <v>104.1389888236024</v>
      </c>
      <c r="J73" s="488">
        <f t="shared" si="12"/>
        <v>91.575531787044824</v>
      </c>
      <c r="K73" s="488">
        <f t="shared" si="12"/>
        <v>125.86686914705139</v>
      </c>
      <c r="L73" s="488" t="e">
        <f t="shared" si="13"/>
        <v>#N/A</v>
      </c>
    </row>
    <row r="74" spans="1:12" ht="15" customHeight="1" x14ac:dyDescent="0.2">
      <c r="A74" s="490" t="s">
        <v>477</v>
      </c>
      <c r="B74" s="487">
        <v>92572</v>
      </c>
      <c r="C74" s="487">
        <v>8198</v>
      </c>
      <c r="D74" s="487">
        <v>5005</v>
      </c>
      <c r="E74" s="491">
        <f t="shared" si="15"/>
        <v>104.40176386335698</v>
      </c>
      <c r="F74" s="491">
        <f t="shared" si="15"/>
        <v>98.521812282177621</v>
      </c>
      <c r="G74" s="491">
        <f t="shared" si="15"/>
        <v>126.67679068590229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92332</v>
      </c>
      <c r="C75" s="493">
        <v>7281</v>
      </c>
      <c r="D75" s="493">
        <v>4757</v>
      </c>
      <c r="E75" s="491">
        <f t="shared" si="15"/>
        <v>104.13109429451104</v>
      </c>
      <c r="F75" s="491">
        <f t="shared" si="15"/>
        <v>87.501502223290473</v>
      </c>
      <c r="G75" s="491">
        <f t="shared" si="15"/>
        <v>120.39989875980763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104.1389888236024</v>
      </c>
      <c r="J77" s="488">
        <f>IF(J75&lt;&gt;"",J75,IF(J74&lt;&gt;"",J74,IF(J73&lt;&gt;"",J73,IF(J72&lt;&gt;"",J72,IF(J71&lt;&gt;"",J71,IF(J70&lt;&gt;"",J70,""))))))</f>
        <v>91.575531787044824</v>
      </c>
      <c r="K77" s="488">
        <f>IF(K75&lt;&gt;"",K75,IF(K74&lt;&gt;"",K74,IF(K73&lt;&gt;"",K73,IF(K72&lt;&gt;"",K72,IF(K71&lt;&gt;"",K71,IF(K70&lt;&gt;"",K70,""))))))</f>
        <v>125.86686914705139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+4,1%</v>
      </c>
      <c r="J79" s="488" t="str">
        <f>"GeB - ausschließlich: "&amp;IF(J77&gt;100,"+","")&amp;TEXT(J77-100,"0,0")&amp;"%"</f>
        <v>GeB - ausschließlich: -8,4%</v>
      </c>
      <c r="K79" s="488" t="str">
        <f>"GeB - im Nebenjob: "&amp;IF(K77&gt;100,"+","")&amp;TEXT(K77-100,"0,0")&amp;"%"</f>
        <v>GeB - im Nebenjob: +25,9%</v>
      </c>
    </row>
    <row r="81" spans="9:9" ht="15" customHeight="1" x14ac:dyDescent="0.2">
      <c r="I81" s="488" t="str">
        <f>IF(ISERROR(HLOOKUP(1,I$78:K$79,2,FALSE)),"",HLOOKUP(1,I$78:K$79,2,FALSE))</f>
        <v>GeB - im Nebenjob: +25,9%</v>
      </c>
    </row>
    <row r="82" spans="9:9" ht="15" customHeight="1" x14ac:dyDescent="0.2">
      <c r="I82" s="488" t="str">
        <f>IF(ISERROR(HLOOKUP(2,I$78:K$79,2,FALSE)),"",HLOOKUP(2,I$78:K$79,2,FALSE))</f>
        <v>SvB: +4,1%</v>
      </c>
    </row>
    <row r="83" spans="9:9" ht="15" customHeight="1" x14ac:dyDescent="0.2">
      <c r="I83" s="488" t="str">
        <f>IF(ISERROR(HLOOKUP(3,I$78:K$79,2,FALSE)),"",HLOOKUP(3,I$78:K$79,2,FALSE))</f>
        <v>GeB - ausschließlich: -8,4%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92332</v>
      </c>
      <c r="E12" s="114">
        <v>92572</v>
      </c>
      <c r="F12" s="114">
        <v>92339</v>
      </c>
      <c r="G12" s="114">
        <v>91977</v>
      </c>
      <c r="H12" s="114">
        <v>91634</v>
      </c>
      <c r="I12" s="115">
        <v>698</v>
      </c>
      <c r="J12" s="116">
        <v>0.76172599690071374</v>
      </c>
      <c r="N12" s="117"/>
    </row>
    <row r="13" spans="1:15" s="110" customFormat="1" ht="13.5" customHeight="1" x14ac:dyDescent="0.2">
      <c r="A13" s="118" t="s">
        <v>105</v>
      </c>
      <c r="B13" s="119" t="s">
        <v>106</v>
      </c>
      <c r="C13" s="113">
        <v>55.368669583676301</v>
      </c>
      <c r="D13" s="114">
        <v>51123</v>
      </c>
      <c r="E13" s="114">
        <v>51293</v>
      </c>
      <c r="F13" s="114">
        <v>51301</v>
      </c>
      <c r="G13" s="114">
        <v>51068</v>
      </c>
      <c r="H13" s="114">
        <v>50761</v>
      </c>
      <c r="I13" s="115">
        <v>362</v>
      </c>
      <c r="J13" s="116">
        <v>0.71314591911112857</v>
      </c>
    </row>
    <row r="14" spans="1:15" s="110" customFormat="1" ht="13.5" customHeight="1" x14ac:dyDescent="0.2">
      <c r="A14" s="120"/>
      <c r="B14" s="119" t="s">
        <v>107</v>
      </c>
      <c r="C14" s="113">
        <v>44.631330416323699</v>
      </c>
      <c r="D14" s="114">
        <v>41209</v>
      </c>
      <c r="E14" s="114">
        <v>41279</v>
      </c>
      <c r="F14" s="114">
        <v>41038</v>
      </c>
      <c r="G14" s="114">
        <v>40909</v>
      </c>
      <c r="H14" s="114">
        <v>40873</v>
      </c>
      <c r="I14" s="115">
        <v>336</v>
      </c>
      <c r="J14" s="116">
        <v>0.82205857167323171</v>
      </c>
    </row>
    <row r="15" spans="1:15" s="110" customFormat="1" ht="13.5" customHeight="1" x14ac:dyDescent="0.2">
      <c r="A15" s="118" t="s">
        <v>105</v>
      </c>
      <c r="B15" s="121" t="s">
        <v>108</v>
      </c>
      <c r="C15" s="113">
        <v>9.4008577741194816</v>
      </c>
      <c r="D15" s="114">
        <v>8680</v>
      </c>
      <c r="E15" s="114">
        <v>8997</v>
      </c>
      <c r="F15" s="114">
        <v>8937</v>
      </c>
      <c r="G15" s="114">
        <v>8700</v>
      </c>
      <c r="H15" s="114">
        <v>8814</v>
      </c>
      <c r="I15" s="115">
        <v>-134</v>
      </c>
      <c r="J15" s="116">
        <v>-1.5203085999546178</v>
      </c>
    </row>
    <row r="16" spans="1:15" s="110" customFormat="1" ht="13.5" customHeight="1" x14ac:dyDescent="0.2">
      <c r="A16" s="118"/>
      <c r="B16" s="121" t="s">
        <v>109</v>
      </c>
      <c r="C16" s="113">
        <v>70.916908547415844</v>
      </c>
      <c r="D16" s="114">
        <v>65479</v>
      </c>
      <c r="E16" s="114">
        <v>65537</v>
      </c>
      <c r="F16" s="114">
        <v>65463</v>
      </c>
      <c r="G16" s="114">
        <v>65580</v>
      </c>
      <c r="H16" s="114">
        <v>65399</v>
      </c>
      <c r="I16" s="115">
        <v>80</v>
      </c>
      <c r="J16" s="116">
        <v>0.12232602944999159</v>
      </c>
    </row>
    <row r="17" spans="1:10" s="110" customFormat="1" ht="13.5" customHeight="1" x14ac:dyDescent="0.2">
      <c r="A17" s="118"/>
      <c r="B17" s="121" t="s">
        <v>110</v>
      </c>
      <c r="C17" s="113">
        <v>18.916518650088811</v>
      </c>
      <c r="D17" s="114">
        <v>17466</v>
      </c>
      <c r="E17" s="114">
        <v>17346</v>
      </c>
      <c r="F17" s="114">
        <v>17238</v>
      </c>
      <c r="G17" s="114">
        <v>17048</v>
      </c>
      <c r="H17" s="114">
        <v>16792</v>
      </c>
      <c r="I17" s="115">
        <v>674</v>
      </c>
      <c r="J17" s="116">
        <v>4.0138161029061461</v>
      </c>
    </row>
    <row r="18" spans="1:10" s="110" customFormat="1" ht="13.5" customHeight="1" x14ac:dyDescent="0.2">
      <c r="A18" s="120"/>
      <c r="B18" s="121" t="s">
        <v>111</v>
      </c>
      <c r="C18" s="113">
        <v>0.76571502837586103</v>
      </c>
      <c r="D18" s="114">
        <v>707</v>
      </c>
      <c r="E18" s="114">
        <v>692</v>
      </c>
      <c r="F18" s="114">
        <v>701</v>
      </c>
      <c r="G18" s="114">
        <v>649</v>
      </c>
      <c r="H18" s="114">
        <v>629</v>
      </c>
      <c r="I18" s="115">
        <v>78</v>
      </c>
      <c r="J18" s="116">
        <v>12.400635930047695</v>
      </c>
    </row>
    <row r="19" spans="1:10" s="110" customFormat="1" ht="13.5" customHeight="1" x14ac:dyDescent="0.2">
      <c r="A19" s="120"/>
      <c r="B19" s="121" t="s">
        <v>112</v>
      </c>
      <c r="C19" s="113">
        <v>0.34332625741887968</v>
      </c>
      <c r="D19" s="114">
        <v>317</v>
      </c>
      <c r="E19" s="114">
        <v>307</v>
      </c>
      <c r="F19" s="114">
        <v>330</v>
      </c>
      <c r="G19" s="114">
        <v>273</v>
      </c>
      <c r="H19" s="114">
        <v>255</v>
      </c>
      <c r="I19" s="115">
        <v>62</v>
      </c>
      <c r="J19" s="116">
        <v>24.313725490196077</v>
      </c>
    </row>
    <row r="20" spans="1:10" s="110" customFormat="1" ht="13.5" customHeight="1" x14ac:dyDescent="0.2">
      <c r="A20" s="118" t="s">
        <v>113</v>
      </c>
      <c r="B20" s="122" t="s">
        <v>114</v>
      </c>
      <c r="C20" s="113">
        <v>70.627734696529913</v>
      </c>
      <c r="D20" s="114">
        <v>65212</v>
      </c>
      <c r="E20" s="114">
        <v>65473</v>
      </c>
      <c r="F20" s="114">
        <v>65648</v>
      </c>
      <c r="G20" s="114">
        <v>65495</v>
      </c>
      <c r="H20" s="114">
        <v>65475</v>
      </c>
      <c r="I20" s="115">
        <v>-263</v>
      </c>
      <c r="J20" s="116">
        <v>-0.40168003054600993</v>
      </c>
    </row>
    <row r="21" spans="1:10" s="110" customFormat="1" ht="13.5" customHeight="1" x14ac:dyDescent="0.2">
      <c r="A21" s="120"/>
      <c r="B21" s="122" t="s">
        <v>115</v>
      </c>
      <c r="C21" s="113">
        <v>29.372265303470087</v>
      </c>
      <c r="D21" s="114">
        <v>27120</v>
      </c>
      <c r="E21" s="114">
        <v>27099</v>
      </c>
      <c r="F21" s="114">
        <v>26691</v>
      </c>
      <c r="G21" s="114">
        <v>26482</v>
      </c>
      <c r="H21" s="114">
        <v>26159</v>
      </c>
      <c r="I21" s="115">
        <v>961</v>
      </c>
      <c r="J21" s="116">
        <v>3.6736878321036737</v>
      </c>
    </row>
    <row r="22" spans="1:10" s="110" customFormat="1" ht="13.5" customHeight="1" x14ac:dyDescent="0.2">
      <c r="A22" s="118" t="s">
        <v>113</v>
      </c>
      <c r="B22" s="122" t="s">
        <v>116</v>
      </c>
      <c r="C22" s="113">
        <v>86.729411255036169</v>
      </c>
      <c r="D22" s="114">
        <v>80079</v>
      </c>
      <c r="E22" s="114">
        <v>80464</v>
      </c>
      <c r="F22" s="114">
        <v>80439</v>
      </c>
      <c r="G22" s="114">
        <v>80197</v>
      </c>
      <c r="H22" s="114">
        <v>80186</v>
      </c>
      <c r="I22" s="115">
        <v>-107</v>
      </c>
      <c r="J22" s="116">
        <v>-0.13343975257526253</v>
      </c>
    </row>
    <row r="23" spans="1:10" s="110" customFormat="1" ht="13.5" customHeight="1" x14ac:dyDescent="0.2">
      <c r="A23" s="123"/>
      <c r="B23" s="124" t="s">
        <v>117</v>
      </c>
      <c r="C23" s="125">
        <v>13.252176926742624</v>
      </c>
      <c r="D23" s="114">
        <v>12236</v>
      </c>
      <c r="E23" s="114">
        <v>12089</v>
      </c>
      <c r="F23" s="114">
        <v>11881</v>
      </c>
      <c r="G23" s="114">
        <v>11757</v>
      </c>
      <c r="H23" s="114">
        <v>11430</v>
      </c>
      <c r="I23" s="115">
        <v>806</v>
      </c>
      <c r="J23" s="116">
        <v>7.0516185476815396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12038</v>
      </c>
      <c r="E26" s="114">
        <v>13203</v>
      </c>
      <c r="F26" s="114">
        <v>12593</v>
      </c>
      <c r="G26" s="114">
        <v>13255</v>
      </c>
      <c r="H26" s="140">
        <v>12396</v>
      </c>
      <c r="I26" s="115">
        <v>-358</v>
      </c>
      <c r="J26" s="116">
        <v>-2.8880283962568569</v>
      </c>
    </row>
    <row r="27" spans="1:10" s="110" customFormat="1" ht="13.5" customHeight="1" x14ac:dyDescent="0.2">
      <c r="A27" s="118" t="s">
        <v>105</v>
      </c>
      <c r="B27" s="119" t="s">
        <v>106</v>
      </c>
      <c r="C27" s="113">
        <v>41.510217644126932</v>
      </c>
      <c r="D27" s="115">
        <v>4997</v>
      </c>
      <c r="E27" s="114">
        <v>5634</v>
      </c>
      <c r="F27" s="114">
        <v>5321</v>
      </c>
      <c r="G27" s="114">
        <v>5691</v>
      </c>
      <c r="H27" s="140">
        <v>5117</v>
      </c>
      <c r="I27" s="115">
        <v>-120</v>
      </c>
      <c r="J27" s="116">
        <v>-2.3451240961500881</v>
      </c>
    </row>
    <row r="28" spans="1:10" s="110" customFormat="1" ht="13.5" customHeight="1" x14ac:dyDescent="0.2">
      <c r="A28" s="120"/>
      <c r="B28" s="119" t="s">
        <v>107</v>
      </c>
      <c r="C28" s="113">
        <v>58.489782355873068</v>
      </c>
      <c r="D28" s="115">
        <v>7041</v>
      </c>
      <c r="E28" s="114">
        <v>7569</v>
      </c>
      <c r="F28" s="114">
        <v>7272</v>
      </c>
      <c r="G28" s="114">
        <v>7564</v>
      </c>
      <c r="H28" s="140">
        <v>7279</v>
      </c>
      <c r="I28" s="115">
        <v>-238</v>
      </c>
      <c r="J28" s="116">
        <v>-3.2696799010853139</v>
      </c>
    </row>
    <row r="29" spans="1:10" s="110" customFormat="1" ht="13.5" customHeight="1" x14ac:dyDescent="0.2">
      <c r="A29" s="118" t="s">
        <v>105</v>
      </c>
      <c r="B29" s="121" t="s">
        <v>108</v>
      </c>
      <c r="C29" s="113">
        <v>26.997840172786177</v>
      </c>
      <c r="D29" s="115">
        <v>3250</v>
      </c>
      <c r="E29" s="114">
        <v>3911</v>
      </c>
      <c r="F29" s="114">
        <v>3415</v>
      </c>
      <c r="G29" s="114">
        <v>3865</v>
      </c>
      <c r="H29" s="140">
        <v>3397</v>
      </c>
      <c r="I29" s="115">
        <v>-147</v>
      </c>
      <c r="J29" s="116">
        <v>-4.3273476596997353</v>
      </c>
    </row>
    <row r="30" spans="1:10" s="110" customFormat="1" ht="13.5" customHeight="1" x14ac:dyDescent="0.2">
      <c r="A30" s="118"/>
      <c r="B30" s="121" t="s">
        <v>109</v>
      </c>
      <c r="C30" s="113">
        <v>48.504735005814922</v>
      </c>
      <c r="D30" s="115">
        <v>5839</v>
      </c>
      <c r="E30" s="114">
        <v>6294</v>
      </c>
      <c r="F30" s="114">
        <v>6215</v>
      </c>
      <c r="G30" s="114">
        <v>6406</v>
      </c>
      <c r="H30" s="140">
        <v>6115</v>
      </c>
      <c r="I30" s="115">
        <v>-276</v>
      </c>
      <c r="J30" s="116">
        <v>-4.5134914145543741</v>
      </c>
    </row>
    <row r="31" spans="1:10" s="110" customFormat="1" ht="13.5" customHeight="1" x14ac:dyDescent="0.2">
      <c r="A31" s="118"/>
      <c r="B31" s="121" t="s">
        <v>110</v>
      </c>
      <c r="C31" s="113">
        <v>13.648446585811596</v>
      </c>
      <c r="D31" s="115">
        <v>1643</v>
      </c>
      <c r="E31" s="114">
        <v>1678</v>
      </c>
      <c r="F31" s="114">
        <v>1655</v>
      </c>
      <c r="G31" s="114">
        <v>1659</v>
      </c>
      <c r="H31" s="140">
        <v>1614</v>
      </c>
      <c r="I31" s="115">
        <v>29</v>
      </c>
      <c r="J31" s="116">
        <v>1.7967781908302354</v>
      </c>
    </row>
    <row r="32" spans="1:10" s="110" customFormat="1" ht="13.5" customHeight="1" x14ac:dyDescent="0.2">
      <c r="A32" s="120"/>
      <c r="B32" s="121" t="s">
        <v>111</v>
      </c>
      <c r="C32" s="113">
        <v>10.848978235587307</v>
      </c>
      <c r="D32" s="115">
        <v>1306</v>
      </c>
      <c r="E32" s="114">
        <v>1320</v>
      </c>
      <c r="F32" s="114">
        <v>1308</v>
      </c>
      <c r="G32" s="114">
        <v>1325</v>
      </c>
      <c r="H32" s="140">
        <v>1270</v>
      </c>
      <c r="I32" s="115">
        <v>36</v>
      </c>
      <c r="J32" s="116">
        <v>2.8346456692913384</v>
      </c>
    </row>
    <row r="33" spans="1:10" s="110" customFormat="1" ht="13.5" customHeight="1" x14ac:dyDescent="0.2">
      <c r="A33" s="120"/>
      <c r="B33" s="121" t="s">
        <v>112</v>
      </c>
      <c r="C33" s="113">
        <v>0.96361521847482967</v>
      </c>
      <c r="D33" s="115">
        <v>116</v>
      </c>
      <c r="E33" s="114">
        <v>114</v>
      </c>
      <c r="F33" s="114">
        <v>118</v>
      </c>
      <c r="G33" s="114">
        <v>108</v>
      </c>
      <c r="H33" s="140">
        <v>85</v>
      </c>
      <c r="I33" s="115">
        <v>31</v>
      </c>
      <c r="J33" s="116">
        <v>36.470588235294116</v>
      </c>
    </row>
    <row r="34" spans="1:10" s="110" customFormat="1" ht="13.5" customHeight="1" x14ac:dyDescent="0.2">
      <c r="A34" s="118" t="s">
        <v>113</v>
      </c>
      <c r="B34" s="122" t="s">
        <v>116</v>
      </c>
      <c r="C34" s="113">
        <v>82.256188735670378</v>
      </c>
      <c r="D34" s="115">
        <v>9902</v>
      </c>
      <c r="E34" s="114">
        <v>10908</v>
      </c>
      <c r="F34" s="114">
        <v>10366</v>
      </c>
      <c r="G34" s="114">
        <v>10951</v>
      </c>
      <c r="H34" s="140">
        <v>10267</v>
      </c>
      <c r="I34" s="115">
        <v>-365</v>
      </c>
      <c r="J34" s="116">
        <v>-3.5550793805395928</v>
      </c>
    </row>
    <row r="35" spans="1:10" s="110" customFormat="1" ht="13.5" customHeight="1" x14ac:dyDescent="0.2">
      <c r="A35" s="118"/>
      <c r="B35" s="119" t="s">
        <v>117</v>
      </c>
      <c r="C35" s="113">
        <v>17.369995015783353</v>
      </c>
      <c r="D35" s="115">
        <v>2091</v>
      </c>
      <c r="E35" s="114">
        <v>2245</v>
      </c>
      <c r="F35" s="114">
        <v>2183</v>
      </c>
      <c r="G35" s="114">
        <v>2254</v>
      </c>
      <c r="H35" s="140">
        <v>2084</v>
      </c>
      <c r="I35" s="115">
        <v>7</v>
      </c>
      <c r="J35" s="116">
        <v>0.33589251439539347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7281</v>
      </c>
      <c r="E37" s="114">
        <v>8198</v>
      </c>
      <c r="F37" s="114">
        <v>7620</v>
      </c>
      <c r="G37" s="114">
        <v>8220</v>
      </c>
      <c r="H37" s="140">
        <v>7670</v>
      </c>
      <c r="I37" s="115">
        <v>-389</v>
      </c>
      <c r="J37" s="116">
        <v>-5.0717079530638856</v>
      </c>
    </row>
    <row r="38" spans="1:10" s="110" customFormat="1" ht="13.5" customHeight="1" x14ac:dyDescent="0.2">
      <c r="A38" s="118" t="s">
        <v>105</v>
      </c>
      <c r="B38" s="119" t="s">
        <v>106</v>
      </c>
      <c r="C38" s="113">
        <v>39.156709243235817</v>
      </c>
      <c r="D38" s="115">
        <v>2851</v>
      </c>
      <c r="E38" s="114">
        <v>3336</v>
      </c>
      <c r="F38" s="114">
        <v>3026</v>
      </c>
      <c r="G38" s="114">
        <v>3386</v>
      </c>
      <c r="H38" s="140">
        <v>3053</v>
      </c>
      <c r="I38" s="115">
        <v>-202</v>
      </c>
      <c r="J38" s="116">
        <v>-6.6164428431051423</v>
      </c>
    </row>
    <row r="39" spans="1:10" s="110" customFormat="1" ht="13.5" customHeight="1" x14ac:dyDescent="0.2">
      <c r="A39" s="120"/>
      <c r="B39" s="119" t="s">
        <v>107</v>
      </c>
      <c r="C39" s="113">
        <v>60.843290756764183</v>
      </c>
      <c r="D39" s="115">
        <v>4430</v>
      </c>
      <c r="E39" s="114">
        <v>4862</v>
      </c>
      <c r="F39" s="114">
        <v>4594</v>
      </c>
      <c r="G39" s="114">
        <v>4834</v>
      </c>
      <c r="H39" s="140">
        <v>4617</v>
      </c>
      <c r="I39" s="115">
        <v>-187</v>
      </c>
      <c r="J39" s="116">
        <v>-4.0502490794888457</v>
      </c>
    </row>
    <row r="40" spans="1:10" s="110" customFormat="1" ht="13.5" customHeight="1" x14ac:dyDescent="0.2">
      <c r="A40" s="118" t="s">
        <v>105</v>
      </c>
      <c r="B40" s="121" t="s">
        <v>108</v>
      </c>
      <c r="C40" s="113">
        <v>36.478505699766515</v>
      </c>
      <c r="D40" s="115">
        <v>2656</v>
      </c>
      <c r="E40" s="114">
        <v>3265</v>
      </c>
      <c r="F40" s="114">
        <v>2801</v>
      </c>
      <c r="G40" s="114">
        <v>3237</v>
      </c>
      <c r="H40" s="140">
        <v>2802</v>
      </c>
      <c r="I40" s="115">
        <v>-146</v>
      </c>
      <c r="J40" s="116">
        <v>-5.2105638829407566</v>
      </c>
    </row>
    <row r="41" spans="1:10" s="110" customFormat="1" ht="13.5" customHeight="1" x14ac:dyDescent="0.2">
      <c r="A41" s="118"/>
      <c r="B41" s="121" t="s">
        <v>109</v>
      </c>
      <c r="C41" s="113">
        <v>33.704161516275235</v>
      </c>
      <c r="D41" s="115">
        <v>2454</v>
      </c>
      <c r="E41" s="114">
        <v>2726</v>
      </c>
      <c r="F41" s="114">
        <v>2627</v>
      </c>
      <c r="G41" s="114">
        <v>2750</v>
      </c>
      <c r="H41" s="140">
        <v>2692</v>
      </c>
      <c r="I41" s="115">
        <v>-238</v>
      </c>
      <c r="J41" s="116">
        <v>-8.8410104011887078</v>
      </c>
    </row>
    <row r="42" spans="1:10" s="110" customFormat="1" ht="13.5" customHeight="1" x14ac:dyDescent="0.2">
      <c r="A42" s="118"/>
      <c r="B42" s="121" t="s">
        <v>110</v>
      </c>
      <c r="C42" s="113">
        <v>12.512017580002746</v>
      </c>
      <c r="D42" s="115">
        <v>911</v>
      </c>
      <c r="E42" s="114">
        <v>936</v>
      </c>
      <c r="F42" s="114">
        <v>931</v>
      </c>
      <c r="G42" s="114">
        <v>956</v>
      </c>
      <c r="H42" s="140">
        <v>952</v>
      </c>
      <c r="I42" s="115">
        <v>-41</v>
      </c>
      <c r="J42" s="116">
        <v>-4.3067226890756301</v>
      </c>
    </row>
    <row r="43" spans="1:10" s="110" customFormat="1" ht="13.5" customHeight="1" x14ac:dyDescent="0.2">
      <c r="A43" s="120"/>
      <c r="B43" s="121" t="s">
        <v>111</v>
      </c>
      <c r="C43" s="113">
        <v>17.305315203955502</v>
      </c>
      <c r="D43" s="115">
        <v>1260</v>
      </c>
      <c r="E43" s="114">
        <v>1271</v>
      </c>
      <c r="F43" s="114">
        <v>1261</v>
      </c>
      <c r="G43" s="114">
        <v>1277</v>
      </c>
      <c r="H43" s="140">
        <v>1224</v>
      </c>
      <c r="I43" s="115">
        <v>36</v>
      </c>
      <c r="J43" s="116">
        <v>2.9411764705882355</v>
      </c>
    </row>
    <row r="44" spans="1:10" s="110" customFormat="1" ht="13.5" customHeight="1" x14ac:dyDescent="0.2">
      <c r="A44" s="120"/>
      <c r="B44" s="121" t="s">
        <v>112</v>
      </c>
      <c r="C44" s="113">
        <v>1.4970471089136108</v>
      </c>
      <c r="D44" s="115">
        <v>109</v>
      </c>
      <c r="E44" s="114">
        <v>106</v>
      </c>
      <c r="F44" s="114">
        <v>110</v>
      </c>
      <c r="G44" s="114">
        <v>99</v>
      </c>
      <c r="H44" s="140">
        <v>78</v>
      </c>
      <c r="I44" s="115">
        <v>31</v>
      </c>
      <c r="J44" s="116">
        <v>39.743589743589745</v>
      </c>
    </row>
    <row r="45" spans="1:10" s="110" customFormat="1" ht="13.5" customHeight="1" x14ac:dyDescent="0.2">
      <c r="A45" s="118" t="s">
        <v>113</v>
      </c>
      <c r="B45" s="122" t="s">
        <v>116</v>
      </c>
      <c r="C45" s="113">
        <v>85.070732042301884</v>
      </c>
      <c r="D45" s="115">
        <v>6194</v>
      </c>
      <c r="E45" s="114">
        <v>7015</v>
      </c>
      <c r="F45" s="114">
        <v>6506</v>
      </c>
      <c r="G45" s="114">
        <v>7021</v>
      </c>
      <c r="H45" s="140">
        <v>6513</v>
      </c>
      <c r="I45" s="115">
        <v>-319</v>
      </c>
      <c r="J45" s="116">
        <v>-4.8978965146629818</v>
      </c>
    </row>
    <row r="46" spans="1:10" s="110" customFormat="1" ht="13.5" customHeight="1" x14ac:dyDescent="0.2">
      <c r="A46" s="118"/>
      <c r="B46" s="119" t="s">
        <v>117</v>
      </c>
      <c r="C46" s="113">
        <v>14.311220986128278</v>
      </c>
      <c r="D46" s="115">
        <v>1042</v>
      </c>
      <c r="E46" s="114">
        <v>1134</v>
      </c>
      <c r="F46" s="114">
        <v>1072</v>
      </c>
      <c r="G46" s="114">
        <v>1150</v>
      </c>
      <c r="H46" s="140">
        <v>1112</v>
      </c>
      <c r="I46" s="115">
        <v>-70</v>
      </c>
      <c r="J46" s="116">
        <v>-6.2949640287769784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4757</v>
      </c>
      <c r="E48" s="114">
        <v>5005</v>
      </c>
      <c r="F48" s="114">
        <v>4973</v>
      </c>
      <c r="G48" s="114">
        <v>5035</v>
      </c>
      <c r="H48" s="140">
        <v>4726</v>
      </c>
      <c r="I48" s="115">
        <v>31</v>
      </c>
      <c r="J48" s="116">
        <v>0.65594583157003805</v>
      </c>
    </row>
    <row r="49" spans="1:12" s="110" customFormat="1" ht="13.5" customHeight="1" x14ac:dyDescent="0.2">
      <c r="A49" s="118" t="s">
        <v>105</v>
      </c>
      <c r="B49" s="119" t="s">
        <v>106</v>
      </c>
      <c r="C49" s="113">
        <v>45.112465839815009</v>
      </c>
      <c r="D49" s="115">
        <v>2146</v>
      </c>
      <c r="E49" s="114">
        <v>2298</v>
      </c>
      <c r="F49" s="114">
        <v>2295</v>
      </c>
      <c r="G49" s="114">
        <v>2305</v>
      </c>
      <c r="H49" s="140">
        <v>2064</v>
      </c>
      <c r="I49" s="115">
        <v>82</v>
      </c>
      <c r="J49" s="116">
        <v>3.9728682170542635</v>
      </c>
    </row>
    <row r="50" spans="1:12" s="110" customFormat="1" ht="13.5" customHeight="1" x14ac:dyDescent="0.2">
      <c r="A50" s="120"/>
      <c r="B50" s="119" t="s">
        <v>107</v>
      </c>
      <c r="C50" s="113">
        <v>54.887534160184991</v>
      </c>
      <c r="D50" s="115">
        <v>2611</v>
      </c>
      <c r="E50" s="114">
        <v>2707</v>
      </c>
      <c r="F50" s="114">
        <v>2678</v>
      </c>
      <c r="G50" s="114">
        <v>2730</v>
      </c>
      <c r="H50" s="140">
        <v>2662</v>
      </c>
      <c r="I50" s="115">
        <v>-51</v>
      </c>
      <c r="J50" s="116">
        <v>-1.9158527422990232</v>
      </c>
    </row>
    <row r="51" spans="1:12" s="110" customFormat="1" ht="13.5" customHeight="1" x14ac:dyDescent="0.2">
      <c r="A51" s="118" t="s">
        <v>105</v>
      </c>
      <c r="B51" s="121" t="s">
        <v>108</v>
      </c>
      <c r="C51" s="113">
        <v>12.48686146731133</v>
      </c>
      <c r="D51" s="115">
        <v>594</v>
      </c>
      <c r="E51" s="114">
        <v>646</v>
      </c>
      <c r="F51" s="114">
        <v>614</v>
      </c>
      <c r="G51" s="114">
        <v>628</v>
      </c>
      <c r="H51" s="140">
        <v>595</v>
      </c>
      <c r="I51" s="115">
        <v>-1</v>
      </c>
      <c r="J51" s="116">
        <v>-0.16806722689075632</v>
      </c>
    </row>
    <row r="52" spans="1:12" s="110" customFormat="1" ht="13.5" customHeight="1" x14ac:dyDescent="0.2">
      <c r="A52" s="118"/>
      <c r="B52" s="121" t="s">
        <v>109</v>
      </c>
      <c r="C52" s="113">
        <v>71.15829304183309</v>
      </c>
      <c r="D52" s="115">
        <v>3385</v>
      </c>
      <c r="E52" s="114">
        <v>3568</v>
      </c>
      <c r="F52" s="114">
        <v>3588</v>
      </c>
      <c r="G52" s="114">
        <v>3656</v>
      </c>
      <c r="H52" s="140">
        <v>3423</v>
      </c>
      <c r="I52" s="115">
        <v>-38</v>
      </c>
      <c r="J52" s="116">
        <v>-1.1101373064563249</v>
      </c>
    </row>
    <row r="53" spans="1:12" s="110" customFormat="1" ht="13.5" customHeight="1" x14ac:dyDescent="0.2">
      <c r="A53" s="118"/>
      <c r="B53" s="121" t="s">
        <v>110</v>
      </c>
      <c r="C53" s="113">
        <v>15.387849484969518</v>
      </c>
      <c r="D53" s="115">
        <v>732</v>
      </c>
      <c r="E53" s="114">
        <v>742</v>
      </c>
      <c r="F53" s="114">
        <v>724</v>
      </c>
      <c r="G53" s="114">
        <v>703</v>
      </c>
      <c r="H53" s="140">
        <v>662</v>
      </c>
      <c r="I53" s="115">
        <v>70</v>
      </c>
      <c r="J53" s="116">
        <v>10.574018126888218</v>
      </c>
    </row>
    <row r="54" spans="1:12" s="110" customFormat="1" ht="13.5" customHeight="1" x14ac:dyDescent="0.2">
      <c r="A54" s="120"/>
      <c r="B54" s="121" t="s">
        <v>111</v>
      </c>
      <c r="C54" s="113">
        <v>0.9669960058860626</v>
      </c>
      <c r="D54" s="115">
        <v>46</v>
      </c>
      <c r="E54" s="114">
        <v>49</v>
      </c>
      <c r="F54" s="114">
        <v>47</v>
      </c>
      <c r="G54" s="114">
        <v>48</v>
      </c>
      <c r="H54" s="140">
        <v>46</v>
      </c>
      <c r="I54" s="115">
        <v>0</v>
      </c>
      <c r="J54" s="116">
        <v>0</v>
      </c>
    </row>
    <row r="55" spans="1:12" s="110" customFormat="1" ht="13.5" customHeight="1" x14ac:dyDescent="0.2">
      <c r="A55" s="120"/>
      <c r="B55" s="121" t="s">
        <v>112</v>
      </c>
      <c r="C55" s="113">
        <v>0.14715156611309649</v>
      </c>
      <c r="D55" s="115">
        <v>7</v>
      </c>
      <c r="E55" s="114">
        <v>8</v>
      </c>
      <c r="F55" s="114">
        <v>8</v>
      </c>
      <c r="G55" s="114">
        <v>9</v>
      </c>
      <c r="H55" s="140">
        <v>7</v>
      </c>
      <c r="I55" s="115">
        <v>0</v>
      </c>
      <c r="J55" s="116">
        <v>0</v>
      </c>
    </row>
    <row r="56" spans="1:12" s="110" customFormat="1" ht="13.5" customHeight="1" x14ac:dyDescent="0.2">
      <c r="A56" s="118" t="s">
        <v>113</v>
      </c>
      <c r="B56" s="122" t="s">
        <v>116</v>
      </c>
      <c r="C56" s="113">
        <v>77.94828673533739</v>
      </c>
      <c r="D56" s="115">
        <v>3708</v>
      </c>
      <c r="E56" s="114">
        <v>3893</v>
      </c>
      <c r="F56" s="114">
        <v>3860</v>
      </c>
      <c r="G56" s="114">
        <v>3930</v>
      </c>
      <c r="H56" s="140">
        <v>3754</v>
      </c>
      <c r="I56" s="115">
        <v>-46</v>
      </c>
      <c r="J56" s="116">
        <v>-1.2253596164091636</v>
      </c>
    </row>
    <row r="57" spans="1:12" s="110" customFormat="1" ht="13.5" customHeight="1" x14ac:dyDescent="0.2">
      <c r="A57" s="142"/>
      <c r="B57" s="124" t="s">
        <v>117</v>
      </c>
      <c r="C57" s="125">
        <v>22.051713264662602</v>
      </c>
      <c r="D57" s="143">
        <v>1049</v>
      </c>
      <c r="E57" s="144">
        <v>1111</v>
      </c>
      <c r="F57" s="144">
        <v>1111</v>
      </c>
      <c r="G57" s="144">
        <v>1104</v>
      </c>
      <c r="H57" s="145">
        <v>972</v>
      </c>
      <c r="I57" s="143">
        <v>77</v>
      </c>
      <c r="J57" s="146">
        <v>7.9218106995884776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92332</v>
      </c>
      <c r="E12" s="236">
        <v>92572</v>
      </c>
      <c r="F12" s="114">
        <v>92339</v>
      </c>
      <c r="G12" s="114">
        <v>91977</v>
      </c>
      <c r="H12" s="140">
        <v>91634</v>
      </c>
      <c r="I12" s="115">
        <v>698</v>
      </c>
      <c r="J12" s="116">
        <v>0.76172599690071374</v>
      </c>
    </row>
    <row r="13" spans="1:15" s="110" customFormat="1" ht="12" customHeight="1" x14ac:dyDescent="0.2">
      <c r="A13" s="118" t="s">
        <v>105</v>
      </c>
      <c r="B13" s="119" t="s">
        <v>106</v>
      </c>
      <c r="C13" s="113">
        <v>55.368669583676301</v>
      </c>
      <c r="D13" s="115">
        <v>51123</v>
      </c>
      <c r="E13" s="114">
        <v>51293</v>
      </c>
      <c r="F13" s="114">
        <v>51301</v>
      </c>
      <c r="G13" s="114">
        <v>51068</v>
      </c>
      <c r="H13" s="140">
        <v>50761</v>
      </c>
      <c r="I13" s="115">
        <v>362</v>
      </c>
      <c r="J13" s="116">
        <v>0.71314591911112857</v>
      </c>
    </row>
    <row r="14" spans="1:15" s="110" customFormat="1" ht="12" customHeight="1" x14ac:dyDescent="0.2">
      <c r="A14" s="118"/>
      <c r="B14" s="119" t="s">
        <v>107</v>
      </c>
      <c r="C14" s="113">
        <v>44.631330416323699</v>
      </c>
      <c r="D14" s="115">
        <v>41209</v>
      </c>
      <c r="E14" s="114">
        <v>41279</v>
      </c>
      <c r="F14" s="114">
        <v>41038</v>
      </c>
      <c r="G14" s="114">
        <v>40909</v>
      </c>
      <c r="H14" s="140">
        <v>40873</v>
      </c>
      <c r="I14" s="115">
        <v>336</v>
      </c>
      <c r="J14" s="116">
        <v>0.82205857167323171</v>
      </c>
    </row>
    <row r="15" spans="1:15" s="110" customFormat="1" ht="12" customHeight="1" x14ac:dyDescent="0.2">
      <c r="A15" s="118" t="s">
        <v>105</v>
      </c>
      <c r="B15" s="121" t="s">
        <v>108</v>
      </c>
      <c r="C15" s="113">
        <v>9.4008577741194816</v>
      </c>
      <c r="D15" s="115">
        <v>8680</v>
      </c>
      <c r="E15" s="114">
        <v>8997</v>
      </c>
      <c r="F15" s="114">
        <v>8937</v>
      </c>
      <c r="G15" s="114">
        <v>8700</v>
      </c>
      <c r="H15" s="140">
        <v>8814</v>
      </c>
      <c r="I15" s="115">
        <v>-134</v>
      </c>
      <c r="J15" s="116">
        <v>-1.5203085999546178</v>
      </c>
    </row>
    <row r="16" spans="1:15" s="110" customFormat="1" ht="12" customHeight="1" x14ac:dyDescent="0.2">
      <c r="A16" s="118"/>
      <c r="B16" s="121" t="s">
        <v>109</v>
      </c>
      <c r="C16" s="113">
        <v>70.916908547415844</v>
      </c>
      <c r="D16" s="115">
        <v>65479</v>
      </c>
      <c r="E16" s="114">
        <v>65537</v>
      </c>
      <c r="F16" s="114">
        <v>65463</v>
      </c>
      <c r="G16" s="114">
        <v>65580</v>
      </c>
      <c r="H16" s="140">
        <v>65399</v>
      </c>
      <c r="I16" s="115">
        <v>80</v>
      </c>
      <c r="J16" s="116">
        <v>0.12232602944999159</v>
      </c>
    </row>
    <row r="17" spans="1:10" s="110" customFormat="1" ht="12" customHeight="1" x14ac:dyDescent="0.2">
      <c r="A17" s="118"/>
      <c r="B17" s="121" t="s">
        <v>110</v>
      </c>
      <c r="C17" s="113">
        <v>18.916518650088811</v>
      </c>
      <c r="D17" s="115">
        <v>17466</v>
      </c>
      <c r="E17" s="114">
        <v>17346</v>
      </c>
      <c r="F17" s="114">
        <v>17238</v>
      </c>
      <c r="G17" s="114">
        <v>17048</v>
      </c>
      <c r="H17" s="140">
        <v>16792</v>
      </c>
      <c r="I17" s="115">
        <v>674</v>
      </c>
      <c r="J17" s="116">
        <v>4.0138161029061461</v>
      </c>
    </row>
    <row r="18" spans="1:10" s="110" customFormat="1" ht="12" customHeight="1" x14ac:dyDescent="0.2">
      <c r="A18" s="120"/>
      <c r="B18" s="121" t="s">
        <v>111</v>
      </c>
      <c r="C18" s="113">
        <v>0.76571502837586103</v>
      </c>
      <c r="D18" s="115">
        <v>707</v>
      </c>
      <c r="E18" s="114">
        <v>692</v>
      </c>
      <c r="F18" s="114">
        <v>701</v>
      </c>
      <c r="G18" s="114">
        <v>649</v>
      </c>
      <c r="H18" s="140">
        <v>629</v>
      </c>
      <c r="I18" s="115">
        <v>78</v>
      </c>
      <c r="J18" s="116">
        <v>12.400635930047695</v>
      </c>
    </row>
    <row r="19" spans="1:10" s="110" customFormat="1" ht="12" customHeight="1" x14ac:dyDescent="0.2">
      <c r="A19" s="120"/>
      <c r="B19" s="121" t="s">
        <v>112</v>
      </c>
      <c r="C19" s="113">
        <v>0.34332625741887968</v>
      </c>
      <c r="D19" s="115">
        <v>317</v>
      </c>
      <c r="E19" s="114">
        <v>307</v>
      </c>
      <c r="F19" s="114">
        <v>330</v>
      </c>
      <c r="G19" s="114">
        <v>273</v>
      </c>
      <c r="H19" s="140">
        <v>255</v>
      </c>
      <c r="I19" s="115">
        <v>62</v>
      </c>
      <c r="J19" s="116">
        <v>24.313725490196077</v>
      </c>
    </row>
    <row r="20" spans="1:10" s="110" customFormat="1" ht="12" customHeight="1" x14ac:dyDescent="0.2">
      <c r="A20" s="118" t="s">
        <v>113</v>
      </c>
      <c r="B20" s="119" t="s">
        <v>181</v>
      </c>
      <c r="C20" s="113">
        <v>70.627734696529913</v>
      </c>
      <c r="D20" s="115">
        <v>65212</v>
      </c>
      <c r="E20" s="114">
        <v>65473</v>
      </c>
      <c r="F20" s="114">
        <v>65648</v>
      </c>
      <c r="G20" s="114">
        <v>65495</v>
      </c>
      <c r="H20" s="140">
        <v>65475</v>
      </c>
      <c r="I20" s="115">
        <v>-263</v>
      </c>
      <c r="J20" s="116">
        <v>-0.40168003054600993</v>
      </c>
    </row>
    <row r="21" spans="1:10" s="110" customFormat="1" ht="12" customHeight="1" x14ac:dyDescent="0.2">
      <c r="A21" s="118"/>
      <c r="B21" s="119" t="s">
        <v>182</v>
      </c>
      <c r="C21" s="113">
        <v>29.372265303470087</v>
      </c>
      <c r="D21" s="115">
        <v>27120</v>
      </c>
      <c r="E21" s="114">
        <v>27099</v>
      </c>
      <c r="F21" s="114">
        <v>26691</v>
      </c>
      <c r="G21" s="114">
        <v>26482</v>
      </c>
      <c r="H21" s="140">
        <v>26159</v>
      </c>
      <c r="I21" s="115">
        <v>961</v>
      </c>
      <c r="J21" s="116">
        <v>3.6736878321036737</v>
      </c>
    </row>
    <row r="22" spans="1:10" s="110" customFormat="1" ht="12" customHeight="1" x14ac:dyDescent="0.2">
      <c r="A22" s="118" t="s">
        <v>113</v>
      </c>
      <c r="B22" s="119" t="s">
        <v>116</v>
      </c>
      <c r="C22" s="113">
        <v>86.729411255036169</v>
      </c>
      <c r="D22" s="115">
        <v>80079</v>
      </c>
      <c r="E22" s="114">
        <v>80464</v>
      </c>
      <c r="F22" s="114">
        <v>80439</v>
      </c>
      <c r="G22" s="114">
        <v>80197</v>
      </c>
      <c r="H22" s="140">
        <v>80186</v>
      </c>
      <c r="I22" s="115">
        <v>-107</v>
      </c>
      <c r="J22" s="116">
        <v>-0.13343975257526253</v>
      </c>
    </row>
    <row r="23" spans="1:10" s="110" customFormat="1" ht="12" customHeight="1" x14ac:dyDescent="0.2">
      <c r="A23" s="118"/>
      <c r="B23" s="119" t="s">
        <v>117</v>
      </c>
      <c r="C23" s="113">
        <v>13.252176926742624</v>
      </c>
      <c r="D23" s="115">
        <v>12236</v>
      </c>
      <c r="E23" s="114">
        <v>12089</v>
      </c>
      <c r="F23" s="114">
        <v>11881</v>
      </c>
      <c r="G23" s="114">
        <v>11757</v>
      </c>
      <c r="H23" s="140">
        <v>11430</v>
      </c>
      <c r="I23" s="115">
        <v>806</v>
      </c>
      <c r="J23" s="116">
        <v>7.0516185476815396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49297</v>
      </c>
      <c r="E64" s="236">
        <v>49080</v>
      </c>
      <c r="F64" s="236">
        <v>48995</v>
      </c>
      <c r="G64" s="236">
        <v>48502</v>
      </c>
      <c r="H64" s="140">
        <v>48157</v>
      </c>
      <c r="I64" s="115">
        <v>1140</v>
      </c>
      <c r="J64" s="116">
        <v>2.3672570965799364</v>
      </c>
    </row>
    <row r="65" spans="1:12" s="110" customFormat="1" ht="12" customHeight="1" x14ac:dyDescent="0.2">
      <c r="A65" s="118" t="s">
        <v>105</v>
      </c>
      <c r="B65" s="119" t="s">
        <v>106</v>
      </c>
      <c r="C65" s="113">
        <v>55.329938941517739</v>
      </c>
      <c r="D65" s="235">
        <v>27276</v>
      </c>
      <c r="E65" s="236">
        <v>27143</v>
      </c>
      <c r="F65" s="236">
        <v>27210</v>
      </c>
      <c r="G65" s="236">
        <v>26873</v>
      </c>
      <c r="H65" s="140">
        <v>26645</v>
      </c>
      <c r="I65" s="115">
        <v>631</v>
      </c>
      <c r="J65" s="116">
        <v>2.3681741414899604</v>
      </c>
    </row>
    <row r="66" spans="1:12" s="110" customFormat="1" ht="12" customHeight="1" x14ac:dyDescent="0.2">
      <c r="A66" s="118"/>
      <c r="B66" s="119" t="s">
        <v>107</v>
      </c>
      <c r="C66" s="113">
        <v>44.670061058482261</v>
      </c>
      <c r="D66" s="235">
        <v>22021</v>
      </c>
      <c r="E66" s="236">
        <v>21937</v>
      </c>
      <c r="F66" s="236">
        <v>21785</v>
      </c>
      <c r="G66" s="236">
        <v>21629</v>
      </c>
      <c r="H66" s="140">
        <v>21512</v>
      </c>
      <c r="I66" s="115">
        <v>509</v>
      </c>
      <c r="J66" s="116">
        <v>2.3661212346597247</v>
      </c>
    </row>
    <row r="67" spans="1:12" s="110" customFormat="1" ht="12" customHeight="1" x14ac:dyDescent="0.2">
      <c r="A67" s="118" t="s">
        <v>105</v>
      </c>
      <c r="B67" s="121" t="s">
        <v>108</v>
      </c>
      <c r="C67" s="113">
        <v>10.144633547680387</v>
      </c>
      <c r="D67" s="235">
        <v>5001</v>
      </c>
      <c r="E67" s="236">
        <v>5161</v>
      </c>
      <c r="F67" s="236">
        <v>5075</v>
      </c>
      <c r="G67" s="236">
        <v>4834</v>
      </c>
      <c r="H67" s="140">
        <v>4911</v>
      </c>
      <c r="I67" s="115">
        <v>90</v>
      </c>
      <c r="J67" s="116">
        <v>1.8326206475259621</v>
      </c>
    </row>
    <row r="68" spans="1:12" s="110" customFormat="1" ht="12" customHeight="1" x14ac:dyDescent="0.2">
      <c r="A68" s="118"/>
      <c r="B68" s="121" t="s">
        <v>109</v>
      </c>
      <c r="C68" s="113">
        <v>72.337059050246467</v>
      </c>
      <c r="D68" s="235">
        <v>35660</v>
      </c>
      <c r="E68" s="236">
        <v>35381</v>
      </c>
      <c r="F68" s="236">
        <v>35447</v>
      </c>
      <c r="G68" s="236">
        <v>35318</v>
      </c>
      <c r="H68" s="140">
        <v>35048</v>
      </c>
      <c r="I68" s="115">
        <v>612</v>
      </c>
      <c r="J68" s="116">
        <v>1.7461766719926957</v>
      </c>
    </row>
    <row r="69" spans="1:12" s="110" customFormat="1" ht="12" customHeight="1" x14ac:dyDescent="0.2">
      <c r="A69" s="118"/>
      <c r="B69" s="121" t="s">
        <v>110</v>
      </c>
      <c r="C69" s="113">
        <v>16.627786680731077</v>
      </c>
      <c r="D69" s="235">
        <v>8197</v>
      </c>
      <c r="E69" s="236">
        <v>8103</v>
      </c>
      <c r="F69" s="236">
        <v>8030</v>
      </c>
      <c r="G69" s="236">
        <v>7922</v>
      </c>
      <c r="H69" s="140">
        <v>7796</v>
      </c>
      <c r="I69" s="115">
        <v>401</v>
      </c>
      <c r="J69" s="116">
        <v>5.1436634171369935</v>
      </c>
    </row>
    <row r="70" spans="1:12" s="110" customFormat="1" ht="12" customHeight="1" x14ac:dyDescent="0.2">
      <c r="A70" s="120"/>
      <c r="B70" s="121" t="s">
        <v>111</v>
      </c>
      <c r="C70" s="113">
        <v>0.8905207213420695</v>
      </c>
      <c r="D70" s="235">
        <v>439</v>
      </c>
      <c r="E70" s="236">
        <v>435</v>
      </c>
      <c r="F70" s="236">
        <v>443</v>
      </c>
      <c r="G70" s="236">
        <v>428</v>
      </c>
      <c r="H70" s="140">
        <v>402</v>
      </c>
      <c r="I70" s="115">
        <v>37</v>
      </c>
      <c r="J70" s="116">
        <v>9.2039800995024876</v>
      </c>
    </row>
    <row r="71" spans="1:12" s="110" customFormat="1" ht="12" customHeight="1" x14ac:dyDescent="0.2">
      <c r="A71" s="120"/>
      <c r="B71" s="121" t="s">
        <v>112</v>
      </c>
      <c r="C71" s="113">
        <v>0.33267744487494166</v>
      </c>
      <c r="D71" s="235">
        <v>164</v>
      </c>
      <c r="E71" s="236">
        <v>156</v>
      </c>
      <c r="F71" s="236">
        <v>165</v>
      </c>
      <c r="G71" s="236">
        <v>143</v>
      </c>
      <c r="H71" s="140">
        <v>128</v>
      </c>
      <c r="I71" s="115">
        <v>36</v>
      </c>
      <c r="J71" s="116">
        <v>28.125</v>
      </c>
    </row>
    <row r="72" spans="1:12" s="110" customFormat="1" ht="12" customHeight="1" x14ac:dyDescent="0.2">
      <c r="A72" s="118" t="s">
        <v>113</v>
      </c>
      <c r="B72" s="119" t="s">
        <v>181</v>
      </c>
      <c r="C72" s="113">
        <v>69.320648315313306</v>
      </c>
      <c r="D72" s="235">
        <v>34173</v>
      </c>
      <c r="E72" s="236">
        <v>34060</v>
      </c>
      <c r="F72" s="236">
        <v>34228</v>
      </c>
      <c r="G72" s="236">
        <v>33889</v>
      </c>
      <c r="H72" s="140">
        <v>33731</v>
      </c>
      <c r="I72" s="115">
        <v>442</v>
      </c>
      <c r="J72" s="116">
        <v>1.3103673178974831</v>
      </c>
    </row>
    <row r="73" spans="1:12" s="110" customFormat="1" ht="12" customHeight="1" x14ac:dyDescent="0.2">
      <c r="A73" s="118"/>
      <c r="B73" s="119" t="s">
        <v>182</v>
      </c>
      <c r="C73" s="113">
        <v>30.679351684686694</v>
      </c>
      <c r="D73" s="115">
        <v>15124</v>
      </c>
      <c r="E73" s="114">
        <v>15020</v>
      </c>
      <c r="F73" s="114">
        <v>14767</v>
      </c>
      <c r="G73" s="114">
        <v>14613</v>
      </c>
      <c r="H73" s="140">
        <v>14426</v>
      </c>
      <c r="I73" s="115">
        <v>698</v>
      </c>
      <c r="J73" s="116">
        <v>4.8384860668237906</v>
      </c>
    </row>
    <row r="74" spans="1:12" s="110" customFormat="1" ht="12" customHeight="1" x14ac:dyDescent="0.2">
      <c r="A74" s="118" t="s">
        <v>113</v>
      </c>
      <c r="B74" s="119" t="s">
        <v>116</v>
      </c>
      <c r="C74" s="113">
        <v>79.901413879140719</v>
      </c>
      <c r="D74" s="115">
        <v>39389</v>
      </c>
      <c r="E74" s="114">
        <v>39371</v>
      </c>
      <c r="F74" s="114">
        <v>39429</v>
      </c>
      <c r="G74" s="114">
        <v>39139</v>
      </c>
      <c r="H74" s="140">
        <v>39084</v>
      </c>
      <c r="I74" s="115">
        <v>305</v>
      </c>
      <c r="J74" s="116">
        <v>0.78037048408555931</v>
      </c>
    </row>
    <row r="75" spans="1:12" s="110" customFormat="1" ht="12" customHeight="1" x14ac:dyDescent="0.2">
      <c r="A75" s="142"/>
      <c r="B75" s="124" t="s">
        <v>117</v>
      </c>
      <c r="C75" s="125">
        <v>20.060044221757916</v>
      </c>
      <c r="D75" s="143">
        <v>9889</v>
      </c>
      <c r="E75" s="144">
        <v>9682</v>
      </c>
      <c r="F75" s="144">
        <v>9543</v>
      </c>
      <c r="G75" s="144">
        <v>9337</v>
      </c>
      <c r="H75" s="145">
        <v>9049</v>
      </c>
      <c r="I75" s="143">
        <v>840</v>
      </c>
      <c r="J75" s="146">
        <v>9.2827936788595427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92332</v>
      </c>
      <c r="G11" s="114">
        <v>92572</v>
      </c>
      <c r="H11" s="114">
        <v>92339</v>
      </c>
      <c r="I11" s="114">
        <v>91977</v>
      </c>
      <c r="J11" s="140">
        <v>91634</v>
      </c>
      <c r="K11" s="114">
        <v>698</v>
      </c>
      <c r="L11" s="116">
        <v>0.76172599690071374</v>
      </c>
    </row>
    <row r="12" spans="1:17" s="110" customFormat="1" ht="24.95" customHeight="1" x14ac:dyDescent="0.2">
      <c r="A12" s="604" t="s">
        <v>185</v>
      </c>
      <c r="B12" s="605"/>
      <c r="C12" s="605"/>
      <c r="D12" s="606"/>
      <c r="E12" s="113">
        <v>55.368669583676301</v>
      </c>
      <c r="F12" s="115">
        <v>51123</v>
      </c>
      <c r="G12" s="114">
        <v>51293</v>
      </c>
      <c r="H12" s="114">
        <v>51301</v>
      </c>
      <c r="I12" s="114">
        <v>51068</v>
      </c>
      <c r="J12" s="140">
        <v>50761</v>
      </c>
      <c r="K12" s="114">
        <v>362</v>
      </c>
      <c r="L12" s="116">
        <v>0.71314591911112857</v>
      </c>
    </row>
    <row r="13" spans="1:17" s="110" customFormat="1" ht="15" customHeight="1" x14ac:dyDescent="0.2">
      <c r="A13" s="120"/>
      <c r="B13" s="612" t="s">
        <v>107</v>
      </c>
      <c r="C13" s="612"/>
      <c r="E13" s="113">
        <v>44.631330416323699</v>
      </c>
      <c r="F13" s="115">
        <v>41209</v>
      </c>
      <c r="G13" s="114">
        <v>41279</v>
      </c>
      <c r="H13" s="114">
        <v>41038</v>
      </c>
      <c r="I13" s="114">
        <v>40909</v>
      </c>
      <c r="J13" s="140">
        <v>40873</v>
      </c>
      <c r="K13" s="114">
        <v>336</v>
      </c>
      <c r="L13" s="116">
        <v>0.82205857167323171</v>
      </c>
    </row>
    <row r="14" spans="1:17" s="110" customFormat="1" ht="24.95" customHeight="1" x14ac:dyDescent="0.2">
      <c r="A14" s="604" t="s">
        <v>186</v>
      </c>
      <c r="B14" s="605"/>
      <c r="C14" s="605"/>
      <c r="D14" s="606"/>
      <c r="E14" s="113">
        <v>9.4008577741194816</v>
      </c>
      <c r="F14" s="115">
        <v>8680</v>
      </c>
      <c r="G14" s="114">
        <v>8997</v>
      </c>
      <c r="H14" s="114">
        <v>8937</v>
      </c>
      <c r="I14" s="114">
        <v>8700</v>
      </c>
      <c r="J14" s="140">
        <v>8814</v>
      </c>
      <c r="K14" s="114">
        <v>-134</v>
      </c>
      <c r="L14" s="116">
        <v>-1.5203085999546178</v>
      </c>
    </row>
    <row r="15" spans="1:17" s="110" customFormat="1" ht="15" customHeight="1" x14ac:dyDescent="0.2">
      <c r="A15" s="120"/>
      <c r="B15" s="119"/>
      <c r="C15" s="258" t="s">
        <v>106</v>
      </c>
      <c r="E15" s="113">
        <v>51.405529953917053</v>
      </c>
      <c r="F15" s="115">
        <v>4462</v>
      </c>
      <c r="G15" s="114">
        <v>4653</v>
      </c>
      <c r="H15" s="114">
        <v>4613</v>
      </c>
      <c r="I15" s="114">
        <v>4387</v>
      </c>
      <c r="J15" s="140">
        <v>4418</v>
      </c>
      <c r="K15" s="114">
        <v>44</v>
      </c>
      <c r="L15" s="116">
        <v>0.99592575826165686</v>
      </c>
    </row>
    <row r="16" spans="1:17" s="110" customFormat="1" ht="15" customHeight="1" x14ac:dyDescent="0.2">
      <c r="A16" s="120"/>
      <c r="B16" s="119"/>
      <c r="C16" s="258" t="s">
        <v>107</v>
      </c>
      <c r="E16" s="113">
        <v>48.594470046082947</v>
      </c>
      <c r="F16" s="115">
        <v>4218</v>
      </c>
      <c r="G16" s="114">
        <v>4344</v>
      </c>
      <c r="H16" s="114">
        <v>4324</v>
      </c>
      <c r="I16" s="114">
        <v>4313</v>
      </c>
      <c r="J16" s="140">
        <v>4396</v>
      </c>
      <c r="K16" s="114">
        <v>-178</v>
      </c>
      <c r="L16" s="116">
        <v>-4.0491355777979985</v>
      </c>
    </row>
    <row r="17" spans="1:12" s="110" customFormat="1" ht="15" customHeight="1" x14ac:dyDescent="0.2">
      <c r="A17" s="120"/>
      <c r="B17" s="121" t="s">
        <v>109</v>
      </c>
      <c r="C17" s="258"/>
      <c r="E17" s="113">
        <v>70.916908547415844</v>
      </c>
      <c r="F17" s="115">
        <v>65479</v>
      </c>
      <c r="G17" s="114">
        <v>65537</v>
      </c>
      <c r="H17" s="114">
        <v>65463</v>
      </c>
      <c r="I17" s="114">
        <v>65580</v>
      </c>
      <c r="J17" s="140">
        <v>65399</v>
      </c>
      <c r="K17" s="114">
        <v>80</v>
      </c>
      <c r="L17" s="116">
        <v>0.12232602944999159</v>
      </c>
    </row>
    <row r="18" spans="1:12" s="110" customFormat="1" ht="15" customHeight="1" x14ac:dyDescent="0.2">
      <c r="A18" s="120"/>
      <c r="B18" s="119"/>
      <c r="C18" s="258" t="s">
        <v>106</v>
      </c>
      <c r="E18" s="113">
        <v>55.397913834969991</v>
      </c>
      <c r="F18" s="115">
        <v>36274</v>
      </c>
      <c r="G18" s="114">
        <v>36297</v>
      </c>
      <c r="H18" s="114">
        <v>36355</v>
      </c>
      <c r="I18" s="114">
        <v>36489</v>
      </c>
      <c r="J18" s="140">
        <v>36315</v>
      </c>
      <c r="K18" s="114">
        <v>-41</v>
      </c>
      <c r="L18" s="116">
        <v>-0.11290100509431364</v>
      </c>
    </row>
    <row r="19" spans="1:12" s="110" customFormat="1" ht="15" customHeight="1" x14ac:dyDescent="0.2">
      <c r="A19" s="120"/>
      <c r="B19" s="119"/>
      <c r="C19" s="258" t="s">
        <v>107</v>
      </c>
      <c r="E19" s="113">
        <v>44.602086165030009</v>
      </c>
      <c r="F19" s="115">
        <v>29205</v>
      </c>
      <c r="G19" s="114">
        <v>29240</v>
      </c>
      <c r="H19" s="114">
        <v>29108</v>
      </c>
      <c r="I19" s="114">
        <v>29091</v>
      </c>
      <c r="J19" s="140">
        <v>29084</v>
      </c>
      <c r="K19" s="114">
        <v>121</v>
      </c>
      <c r="L19" s="116">
        <v>0.41603630862329805</v>
      </c>
    </row>
    <row r="20" spans="1:12" s="110" customFormat="1" ht="15" customHeight="1" x14ac:dyDescent="0.2">
      <c r="A20" s="120"/>
      <c r="B20" s="121" t="s">
        <v>110</v>
      </c>
      <c r="C20" s="258"/>
      <c r="E20" s="113">
        <v>18.916518650088811</v>
      </c>
      <c r="F20" s="115">
        <v>17466</v>
      </c>
      <c r="G20" s="114">
        <v>17346</v>
      </c>
      <c r="H20" s="114">
        <v>17238</v>
      </c>
      <c r="I20" s="114">
        <v>17048</v>
      </c>
      <c r="J20" s="140">
        <v>16792</v>
      </c>
      <c r="K20" s="114">
        <v>674</v>
      </c>
      <c r="L20" s="116">
        <v>4.0138161029061461</v>
      </c>
    </row>
    <row r="21" spans="1:12" s="110" customFormat="1" ht="15" customHeight="1" x14ac:dyDescent="0.2">
      <c r="A21" s="120"/>
      <c r="B21" s="119"/>
      <c r="C21" s="258" t="s">
        <v>106</v>
      </c>
      <c r="E21" s="113">
        <v>56.939196152524907</v>
      </c>
      <c r="F21" s="115">
        <v>9945</v>
      </c>
      <c r="G21" s="114">
        <v>9905</v>
      </c>
      <c r="H21" s="114">
        <v>9885</v>
      </c>
      <c r="I21" s="114">
        <v>9774</v>
      </c>
      <c r="J21" s="140">
        <v>9624</v>
      </c>
      <c r="K21" s="114">
        <v>321</v>
      </c>
      <c r="L21" s="116">
        <v>3.3354114713216956</v>
      </c>
    </row>
    <row r="22" spans="1:12" s="110" customFormat="1" ht="15" customHeight="1" x14ac:dyDescent="0.2">
      <c r="A22" s="120"/>
      <c r="B22" s="119"/>
      <c r="C22" s="258" t="s">
        <v>107</v>
      </c>
      <c r="E22" s="113">
        <v>43.060803847475093</v>
      </c>
      <c r="F22" s="115">
        <v>7521</v>
      </c>
      <c r="G22" s="114">
        <v>7441</v>
      </c>
      <c r="H22" s="114">
        <v>7353</v>
      </c>
      <c r="I22" s="114">
        <v>7274</v>
      </c>
      <c r="J22" s="140">
        <v>7168</v>
      </c>
      <c r="K22" s="114">
        <v>353</v>
      </c>
      <c r="L22" s="116">
        <v>4.9246651785714288</v>
      </c>
    </row>
    <row r="23" spans="1:12" s="110" customFormat="1" ht="15" customHeight="1" x14ac:dyDescent="0.2">
      <c r="A23" s="120"/>
      <c r="B23" s="121" t="s">
        <v>111</v>
      </c>
      <c r="C23" s="258"/>
      <c r="E23" s="113">
        <v>0.76571502837586103</v>
      </c>
      <c r="F23" s="115">
        <v>707</v>
      </c>
      <c r="G23" s="114">
        <v>692</v>
      </c>
      <c r="H23" s="114">
        <v>701</v>
      </c>
      <c r="I23" s="114">
        <v>649</v>
      </c>
      <c r="J23" s="140">
        <v>629</v>
      </c>
      <c r="K23" s="114">
        <v>78</v>
      </c>
      <c r="L23" s="116">
        <v>12.400635930047695</v>
      </c>
    </row>
    <row r="24" spans="1:12" s="110" customFormat="1" ht="15" customHeight="1" x14ac:dyDescent="0.2">
      <c r="A24" s="120"/>
      <c r="B24" s="119"/>
      <c r="C24" s="258" t="s">
        <v>106</v>
      </c>
      <c r="E24" s="113">
        <v>62.517680339462515</v>
      </c>
      <c r="F24" s="115">
        <v>442</v>
      </c>
      <c r="G24" s="114">
        <v>438</v>
      </c>
      <c r="H24" s="114">
        <v>448</v>
      </c>
      <c r="I24" s="114">
        <v>418</v>
      </c>
      <c r="J24" s="140">
        <v>404</v>
      </c>
      <c r="K24" s="114">
        <v>38</v>
      </c>
      <c r="L24" s="116">
        <v>9.4059405940594054</v>
      </c>
    </row>
    <row r="25" spans="1:12" s="110" customFormat="1" ht="15" customHeight="1" x14ac:dyDescent="0.2">
      <c r="A25" s="120"/>
      <c r="B25" s="119"/>
      <c r="C25" s="258" t="s">
        <v>107</v>
      </c>
      <c r="E25" s="113">
        <v>37.482319660537485</v>
      </c>
      <c r="F25" s="115">
        <v>265</v>
      </c>
      <c r="G25" s="114">
        <v>254</v>
      </c>
      <c r="H25" s="114">
        <v>253</v>
      </c>
      <c r="I25" s="114">
        <v>231</v>
      </c>
      <c r="J25" s="140">
        <v>225</v>
      </c>
      <c r="K25" s="114">
        <v>40</v>
      </c>
      <c r="L25" s="116">
        <v>17.777777777777779</v>
      </c>
    </row>
    <row r="26" spans="1:12" s="110" customFormat="1" ht="15" customHeight="1" x14ac:dyDescent="0.2">
      <c r="A26" s="120"/>
      <c r="C26" s="121" t="s">
        <v>187</v>
      </c>
      <c r="D26" s="110" t="s">
        <v>188</v>
      </c>
      <c r="E26" s="113">
        <v>0.34332625741887968</v>
      </c>
      <c r="F26" s="115">
        <v>317</v>
      </c>
      <c r="G26" s="114">
        <v>307</v>
      </c>
      <c r="H26" s="114">
        <v>330</v>
      </c>
      <c r="I26" s="114">
        <v>273</v>
      </c>
      <c r="J26" s="140">
        <v>255</v>
      </c>
      <c r="K26" s="114">
        <v>62</v>
      </c>
      <c r="L26" s="116">
        <v>24.313725490196077</v>
      </c>
    </row>
    <row r="27" spans="1:12" s="110" customFormat="1" ht="15" customHeight="1" x14ac:dyDescent="0.2">
      <c r="A27" s="120"/>
      <c r="B27" s="119"/>
      <c r="D27" s="259" t="s">
        <v>106</v>
      </c>
      <c r="E27" s="113">
        <v>65.299684542586746</v>
      </c>
      <c r="F27" s="115">
        <v>207</v>
      </c>
      <c r="G27" s="114">
        <v>198</v>
      </c>
      <c r="H27" s="114">
        <v>217</v>
      </c>
      <c r="I27" s="114">
        <v>180</v>
      </c>
      <c r="J27" s="140">
        <v>168</v>
      </c>
      <c r="K27" s="114">
        <v>39</v>
      </c>
      <c r="L27" s="116">
        <v>23.214285714285715</v>
      </c>
    </row>
    <row r="28" spans="1:12" s="110" customFormat="1" ht="15" customHeight="1" x14ac:dyDescent="0.2">
      <c r="A28" s="120"/>
      <c r="B28" s="119"/>
      <c r="D28" s="259" t="s">
        <v>107</v>
      </c>
      <c r="E28" s="113">
        <v>34.700315457413247</v>
      </c>
      <c r="F28" s="115">
        <v>110</v>
      </c>
      <c r="G28" s="114">
        <v>109</v>
      </c>
      <c r="H28" s="114">
        <v>113</v>
      </c>
      <c r="I28" s="114">
        <v>93</v>
      </c>
      <c r="J28" s="140">
        <v>87</v>
      </c>
      <c r="K28" s="114">
        <v>23</v>
      </c>
      <c r="L28" s="116">
        <v>26.436781609195403</v>
      </c>
    </row>
    <row r="29" spans="1:12" s="110" customFormat="1" ht="24.95" customHeight="1" x14ac:dyDescent="0.2">
      <c r="A29" s="604" t="s">
        <v>189</v>
      </c>
      <c r="B29" s="605"/>
      <c r="C29" s="605"/>
      <c r="D29" s="606"/>
      <c r="E29" s="113">
        <v>86.729411255036169</v>
      </c>
      <c r="F29" s="115">
        <v>80079</v>
      </c>
      <c r="G29" s="114">
        <v>80464</v>
      </c>
      <c r="H29" s="114">
        <v>80439</v>
      </c>
      <c r="I29" s="114">
        <v>80197</v>
      </c>
      <c r="J29" s="140">
        <v>80186</v>
      </c>
      <c r="K29" s="114">
        <v>-107</v>
      </c>
      <c r="L29" s="116">
        <v>-0.13343975257526253</v>
      </c>
    </row>
    <row r="30" spans="1:12" s="110" customFormat="1" ht="15" customHeight="1" x14ac:dyDescent="0.2">
      <c r="A30" s="120"/>
      <c r="B30" s="119"/>
      <c r="C30" s="258" t="s">
        <v>106</v>
      </c>
      <c r="E30" s="113">
        <v>54.835849598521463</v>
      </c>
      <c r="F30" s="115">
        <v>43912</v>
      </c>
      <c r="G30" s="114">
        <v>44180</v>
      </c>
      <c r="H30" s="114">
        <v>44248</v>
      </c>
      <c r="I30" s="114">
        <v>44071</v>
      </c>
      <c r="J30" s="140">
        <v>43956</v>
      </c>
      <c r="K30" s="114">
        <v>-44</v>
      </c>
      <c r="L30" s="116">
        <v>-0.10010010010010011</v>
      </c>
    </row>
    <row r="31" spans="1:12" s="110" customFormat="1" ht="15" customHeight="1" x14ac:dyDescent="0.2">
      <c r="A31" s="120"/>
      <c r="B31" s="119"/>
      <c r="C31" s="258" t="s">
        <v>107</v>
      </c>
      <c r="E31" s="113">
        <v>45.164150401478537</v>
      </c>
      <c r="F31" s="115">
        <v>36167</v>
      </c>
      <c r="G31" s="114">
        <v>36284</v>
      </c>
      <c r="H31" s="114">
        <v>36191</v>
      </c>
      <c r="I31" s="114">
        <v>36126</v>
      </c>
      <c r="J31" s="140">
        <v>36230</v>
      </c>
      <c r="K31" s="114">
        <v>-63</v>
      </c>
      <c r="L31" s="116">
        <v>-0.17388904223019597</v>
      </c>
    </row>
    <row r="32" spans="1:12" s="110" customFormat="1" ht="15" customHeight="1" x14ac:dyDescent="0.2">
      <c r="A32" s="120"/>
      <c r="B32" s="119" t="s">
        <v>117</v>
      </c>
      <c r="C32" s="258"/>
      <c r="E32" s="113">
        <v>13.252176926742624</v>
      </c>
      <c r="F32" s="115">
        <v>12236</v>
      </c>
      <c r="G32" s="114">
        <v>12089</v>
      </c>
      <c r="H32" s="114">
        <v>11881</v>
      </c>
      <c r="I32" s="114">
        <v>11757</v>
      </c>
      <c r="J32" s="140">
        <v>11430</v>
      </c>
      <c r="K32" s="114">
        <v>806</v>
      </c>
      <c r="L32" s="116">
        <v>7.0516185476815396</v>
      </c>
    </row>
    <row r="33" spans="1:12" s="110" customFormat="1" ht="15" customHeight="1" x14ac:dyDescent="0.2">
      <c r="A33" s="120"/>
      <c r="B33" s="119"/>
      <c r="C33" s="258" t="s">
        <v>106</v>
      </c>
      <c r="E33" s="113">
        <v>58.859104282445244</v>
      </c>
      <c r="F33" s="115">
        <v>7202</v>
      </c>
      <c r="G33" s="114">
        <v>7102</v>
      </c>
      <c r="H33" s="114">
        <v>7040</v>
      </c>
      <c r="I33" s="114">
        <v>6983</v>
      </c>
      <c r="J33" s="140">
        <v>6795</v>
      </c>
      <c r="K33" s="114">
        <v>407</v>
      </c>
      <c r="L33" s="116">
        <v>5.9896983075791024</v>
      </c>
    </row>
    <row r="34" spans="1:12" s="110" customFormat="1" ht="15" customHeight="1" x14ac:dyDescent="0.2">
      <c r="A34" s="120"/>
      <c r="B34" s="119"/>
      <c r="C34" s="258" t="s">
        <v>107</v>
      </c>
      <c r="E34" s="113">
        <v>41.140895717554756</v>
      </c>
      <c r="F34" s="115">
        <v>5034</v>
      </c>
      <c r="G34" s="114">
        <v>4987</v>
      </c>
      <c r="H34" s="114">
        <v>4841</v>
      </c>
      <c r="I34" s="114">
        <v>4774</v>
      </c>
      <c r="J34" s="140">
        <v>4635</v>
      </c>
      <c r="K34" s="114">
        <v>399</v>
      </c>
      <c r="L34" s="116">
        <v>8.608414239482201</v>
      </c>
    </row>
    <row r="35" spans="1:12" s="110" customFormat="1" ht="24.95" customHeight="1" x14ac:dyDescent="0.2">
      <c r="A35" s="604" t="s">
        <v>190</v>
      </c>
      <c r="B35" s="605"/>
      <c r="C35" s="605"/>
      <c r="D35" s="606"/>
      <c r="E35" s="113">
        <v>70.627734696529913</v>
      </c>
      <c r="F35" s="115">
        <v>65212</v>
      </c>
      <c r="G35" s="114">
        <v>65473</v>
      </c>
      <c r="H35" s="114">
        <v>65648</v>
      </c>
      <c r="I35" s="114">
        <v>65495</v>
      </c>
      <c r="J35" s="140">
        <v>65475</v>
      </c>
      <c r="K35" s="114">
        <v>-263</v>
      </c>
      <c r="L35" s="116">
        <v>-0.40168003054600993</v>
      </c>
    </row>
    <row r="36" spans="1:12" s="110" customFormat="1" ht="15" customHeight="1" x14ac:dyDescent="0.2">
      <c r="A36" s="120"/>
      <c r="B36" s="119"/>
      <c r="C36" s="258" t="s">
        <v>106</v>
      </c>
      <c r="E36" s="113">
        <v>67.548917377169843</v>
      </c>
      <c r="F36" s="115">
        <v>44050</v>
      </c>
      <c r="G36" s="114">
        <v>44280</v>
      </c>
      <c r="H36" s="114">
        <v>44410</v>
      </c>
      <c r="I36" s="114">
        <v>44165</v>
      </c>
      <c r="J36" s="140">
        <v>44052</v>
      </c>
      <c r="K36" s="114">
        <v>-2</v>
      </c>
      <c r="L36" s="116">
        <v>-4.5400889857441203E-3</v>
      </c>
    </row>
    <row r="37" spans="1:12" s="110" customFormat="1" ht="15" customHeight="1" x14ac:dyDescent="0.2">
      <c r="A37" s="120"/>
      <c r="B37" s="119"/>
      <c r="C37" s="258" t="s">
        <v>107</v>
      </c>
      <c r="E37" s="113">
        <v>32.451082622830157</v>
      </c>
      <c r="F37" s="115">
        <v>21162</v>
      </c>
      <c r="G37" s="114">
        <v>21193</v>
      </c>
      <c r="H37" s="114">
        <v>21238</v>
      </c>
      <c r="I37" s="114">
        <v>21330</v>
      </c>
      <c r="J37" s="140">
        <v>21423</v>
      </c>
      <c r="K37" s="114">
        <v>-261</v>
      </c>
      <c r="L37" s="116">
        <v>-1.2183167623582132</v>
      </c>
    </row>
    <row r="38" spans="1:12" s="110" customFormat="1" ht="15" customHeight="1" x14ac:dyDescent="0.2">
      <c r="A38" s="120"/>
      <c r="B38" s="119" t="s">
        <v>182</v>
      </c>
      <c r="C38" s="258"/>
      <c r="E38" s="113">
        <v>29.372265303470087</v>
      </c>
      <c r="F38" s="115">
        <v>27120</v>
      </c>
      <c r="G38" s="114">
        <v>27099</v>
      </c>
      <c r="H38" s="114">
        <v>26691</v>
      </c>
      <c r="I38" s="114">
        <v>26482</v>
      </c>
      <c r="J38" s="140">
        <v>26159</v>
      </c>
      <c r="K38" s="114">
        <v>961</v>
      </c>
      <c r="L38" s="116">
        <v>3.6736878321036737</v>
      </c>
    </row>
    <row r="39" spans="1:12" s="110" customFormat="1" ht="15" customHeight="1" x14ac:dyDescent="0.2">
      <c r="A39" s="120"/>
      <c r="B39" s="119"/>
      <c r="C39" s="258" t="s">
        <v>106</v>
      </c>
      <c r="E39" s="113">
        <v>26.080383480825958</v>
      </c>
      <c r="F39" s="115">
        <v>7073</v>
      </c>
      <c r="G39" s="114">
        <v>7013</v>
      </c>
      <c r="H39" s="114">
        <v>6891</v>
      </c>
      <c r="I39" s="114">
        <v>6903</v>
      </c>
      <c r="J39" s="140">
        <v>6709</v>
      </c>
      <c r="K39" s="114">
        <v>364</v>
      </c>
      <c r="L39" s="116">
        <v>5.425547771650022</v>
      </c>
    </row>
    <row r="40" spans="1:12" s="110" customFormat="1" ht="15" customHeight="1" x14ac:dyDescent="0.2">
      <c r="A40" s="120"/>
      <c r="B40" s="119"/>
      <c r="C40" s="258" t="s">
        <v>107</v>
      </c>
      <c r="E40" s="113">
        <v>73.919616519174042</v>
      </c>
      <c r="F40" s="115">
        <v>20047</v>
      </c>
      <c r="G40" s="114">
        <v>20086</v>
      </c>
      <c r="H40" s="114">
        <v>19800</v>
      </c>
      <c r="I40" s="114">
        <v>19579</v>
      </c>
      <c r="J40" s="140">
        <v>19450</v>
      </c>
      <c r="K40" s="114">
        <v>597</v>
      </c>
      <c r="L40" s="116">
        <v>3.0694087403598971</v>
      </c>
    </row>
    <row r="41" spans="1:12" s="110" customFormat="1" ht="24.75" customHeight="1" x14ac:dyDescent="0.2">
      <c r="A41" s="604" t="s">
        <v>518</v>
      </c>
      <c r="B41" s="605"/>
      <c r="C41" s="605"/>
      <c r="D41" s="606"/>
      <c r="E41" s="113">
        <v>3.4094355153143008</v>
      </c>
      <c r="F41" s="115">
        <v>3148</v>
      </c>
      <c r="G41" s="114">
        <v>3507</v>
      </c>
      <c r="H41" s="114">
        <v>3477</v>
      </c>
      <c r="I41" s="114">
        <v>3227</v>
      </c>
      <c r="J41" s="140">
        <v>3379</v>
      </c>
      <c r="K41" s="114">
        <v>-231</v>
      </c>
      <c r="L41" s="116">
        <v>-6.8363421130511988</v>
      </c>
    </row>
    <row r="42" spans="1:12" s="110" customFormat="1" ht="15" customHeight="1" x14ac:dyDescent="0.2">
      <c r="A42" s="120"/>
      <c r="B42" s="119"/>
      <c r="C42" s="258" t="s">
        <v>106</v>
      </c>
      <c r="E42" s="113">
        <v>51.65184243964422</v>
      </c>
      <c r="F42" s="115">
        <v>1626</v>
      </c>
      <c r="G42" s="114">
        <v>1853</v>
      </c>
      <c r="H42" s="114">
        <v>1854</v>
      </c>
      <c r="I42" s="114">
        <v>1633</v>
      </c>
      <c r="J42" s="140">
        <v>1711</v>
      </c>
      <c r="K42" s="114">
        <v>-85</v>
      </c>
      <c r="L42" s="116">
        <v>-4.9678550555230858</v>
      </c>
    </row>
    <row r="43" spans="1:12" s="110" customFormat="1" ht="15" customHeight="1" x14ac:dyDescent="0.2">
      <c r="A43" s="123"/>
      <c r="B43" s="124"/>
      <c r="C43" s="260" t="s">
        <v>107</v>
      </c>
      <c r="D43" s="261"/>
      <c r="E43" s="125">
        <v>48.34815756035578</v>
      </c>
      <c r="F43" s="143">
        <v>1522</v>
      </c>
      <c r="G43" s="144">
        <v>1654</v>
      </c>
      <c r="H43" s="144">
        <v>1623</v>
      </c>
      <c r="I43" s="144">
        <v>1594</v>
      </c>
      <c r="J43" s="145">
        <v>1668</v>
      </c>
      <c r="K43" s="144">
        <v>-146</v>
      </c>
      <c r="L43" s="146">
        <v>-8.7529976019184659</v>
      </c>
    </row>
    <row r="44" spans="1:12" s="110" customFormat="1" ht="45.75" customHeight="1" x14ac:dyDescent="0.2">
      <c r="A44" s="604" t="s">
        <v>191</v>
      </c>
      <c r="B44" s="605"/>
      <c r="C44" s="605"/>
      <c r="D44" s="606"/>
      <c r="E44" s="113">
        <v>0.47112593683663301</v>
      </c>
      <c r="F44" s="115">
        <v>435</v>
      </c>
      <c r="G44" s="114">
        <v>450</v>
      </c>
      <c r="H44" s="114">
        <v>458</v>
      </c>
      <c r="I44" s="114">
        <v>456</v>
      </c>
      <c r="J44" s="140">
        <v>469</v>
      </c>
      <c r="K44" s="114">
        <v>-34</v>
      </c>
      <c r="L44" s="116">
        <v>-7.249466950959488</v>
      </c>
    </row>
    <row r="45" spans="1:12" s="110" customFormat="1" ht="15" customHeight="1" x14ac:dyDescent="0.2">
      <c r="A45" s="120"/>
      <c r="B45" s="119"/>
      <c r="C45" s="258" t="s">
        <v>106</v>
      </c>
      <c r="E45" s="113">
        <v>57.931034482758619</v>
      </c>
      <c r="F45" s="115">
        <v>252</v>
      </c>
      <c r="G45" s="114">
        <v>259</v>
      </c>
      <c r="H45" s="114">
        <v>265</v>
      </c>
      <c r="I45" s="114">
        <v>260</v>
      </c>
      <c r="J45" s="140">
        <v>269</v>
      </c>
      <c r="K45" s="114">
        <v>-17</v>
      </c>
      <c r="L45" s="116">
        <v>-6.3197026022304836</v>
      </c>
    </row>
    <row r="46" spans="1:12" s="110" customFormat="1" ht="15" customHeight="1" x14ac:dyDescent="0.2">
      <c r="A46" s="123"/>
      <c r="B46" s="124"/>
      <c r="C46" s="260" t="s">
        <v>107</v>
      </c>
      <c r="D46" s="261"/>
      <c r="E46" s="125">
        <v>42.068965517241381</v>
      </c>
      <c r="F46" s="143">
        <v>183</v>
      </c>
      <c r="G46" s="144">
        <v>191</v>
      </c>
      <c r="H46" s="144">
        <v>193</v>
      </c>
      <c r="I46" s="144">
        <v>196</v>
      </c>
      <c r="J46" s="145">
        <v>200</v>
      </c>
      <c r="K46" s="144">
        <v>-17</v>
      </c>
      <c r="L46" s="146">
        <v>-8.5</v>
      </c>
    </row>
    <row r="47" spans="1:12" s="110" customFormat="1" ht="39" customHeight="1" x14ac:dyDescent="0.2">
      <c r="A47" s="604" t="s">
        <v>519</v>
      </c>
      <c r="B47" s="607"/>
      <c r="C47" s="607"/>
      <c r="D47" s="608"/>
      <c r="E47" s="113">
        <v>0.19603171164926569</v>
      </c>
      <c r="F47" s="115">
        <v>181</v>
      </c>
      <c r="G47" s="114">
        <v>184</v>
      </c>
      <c r="H47" s="114">
        <v>157</v>
      </c>
      <c r="I47" s="114">
        <v>155</v>
      </c>
      <c r="J47" s="140">
        <v>176</v>
      </c>
      <c r="K47" s="114">
        <v>5</v>
      </c>
      <c r="L47" s="116">
        <v>2.8409090909090908</v>
      </c>
    </row>
    <row r="48" spans="1:12" s="110" customFormat="1" ht="15" customHeight="1" x14ac:dyDescent="0.2">
      <c r="A48" s="120"/>
      <c r="B48" s="119"/>
      <c r="C48" s="258" t="s">
        <v>106</v>
      </c>
      <c r="E48" s="113">
        <v>35.35911602209945</v>
      </c>
      <c r="F48" s="115">
        <v>64</v>
      </c>
      <c r="G48" s="114">
        <v>64</v>
      </c>
      <c r="H48" s="114">
        <v>53</v>
      </c>
      <c r="I48" s="114">
        <v>53</v>
      </c>
      <c r="J48" s="140">
        <v>59</v>
      </c>
      <c r="K48" s="114">
        <v>5</v>
      </c>
      <c r="L48" s="116">
        <v>8.4745762711864412</v>
      </c>
    </row>
    <row r="49" spans="1:12" s="110" customFormat="1" ht="15" customHeight="1" x14ac:dyDescent="0.2">
      <c r="A49" s="123"/>
      <c r="B49" s="124"/>
      <c r="C49" s="260" t="s">
        <v>107</v>
      </c>
      <c r="D49" s="261"/>
      <c r="E49" s="125">
        <v>64.640883977900558</v>
      </c>
      <c r="F49" s="143">
        <v>117</v>
      </c>
      <c r="G49" s="144">
        <v>120</v>
      </c>
      <c r="H49" s="144">
        <v>104</v>
      </c>
      <c r="I49" s="144">
        <v>102</v>
      </c>
      <c r="J49" s="145">
        <v>117</v>
      </c>
      <c r="K49" s="144">
        <v>0</v>
      </c>
      <c r="L49" s="146">
        <v>0</v>
      </c>
    </row>
    <row r="50" spans="1:12" s="110" customFormat="1" ht="24.95" customHeight="1" x14ac:dyDescent="0.2">
      <c r="A50" s="609" t="s">
        <v>192</v>
      </c>
      <c r="B50" s="610"/>
      <c r="C50" s="610"/>
      <c r="D50" s="611"/>
      <c r="E50" s="262">
        <v>10.959364034137677</v>
      </c>
      <c r="F50" s="263">
        <v>10119</v>
      </c>
      <c r="G50" s="264">
        <v>10430</v>
      </c>
      <c r="H50" s="264">
        <v>10260</v>
      </c>
      <c r="I50" s="264">
        <v>9995</v>
      </c>
      <c r="J50" s="265">
        <v>10065</v>
      </c>
      <c r="K50" s="263">
        <v>54</v>
      </c>
      <c r="L50" s="266">
        <v>0.53651266766020866</v>
      </c>
    </row>
    <row r="51" spans="1:12" s="110" customFormat="1" ht="15" customHeight="1" x14ac:dyDescent="0.2">
      <c r="A51" s="120"/>
      <c r="B51" s="119"/>
      <c r="C51" s="258" t="s">
        <v>106</v>
      </c>
      <c r="E51" s="113">
        <v>49.896234805810849</v>
      </c>
      <c r="F51" s="115">
        <v>5049</v>
      </c>
      <c r="G51" s="114">
        <v>5240</v>
      </c>
      <c r="H51" s="114">
        <v>5153</v>
      </c>
      <c r="I51" s="114">
        <v>4922</v>
      </c>
      <c r="J51" s="140">
        <v>4893</v>
      </c>
      <c r="K51" s="114">
        <v>156</v>
      </c>
      <c r="L51" s="116">
        <v>3.1882280809319434</v>
      </c>
    </row>
    <row r="52" spans="1:12" s="110" customFormat="1" ht="15" customHeight="1" x14ac:dyDescent="0.2">
      <c r="A52" s="120"/>
      <c r="B52" s="119"/>
      <c r="C52" s="258" t="s">
        <v>107</v>
      </c>
      <c r="E52" s="113">
        <v>50.103765194189151</v>
      </c>
      <c r="F52" s="115">
        <v>5070</v>
      </c>
      <c r="G52" s="114">
        <v>5190</v>
      </c>
      <c r="H52" s="114">
        <v>5107</v>
      </c>
      <c r="I52" s="114">
        <v>5073</v>
      </c>
      <c r="J52" s="140">
        <v>5172</v>
      </c>
      <c r="K52" s="114">
        <v>-102</v>
      </c>
      <c r="L52" s="116">
        <v>-1.9721577726218098</v>
      </c>
    </row>
    <row r="53" spans="1:12" s="110" customFormat="1" ht="15" customHeight="1" x14ac:dyDescent="0.2">
      <c r="A53" s="120"/>
      <c r="B53" s="119"/>
      <c r="C53" s="258" t="s">
        <v>187</v>
      </c>
      <c r="D53" s="110" t="s">
        <v>193</v>
      </c>
      <c r="E53" s="113">
        <v>20.980334025101296</v>
      </c>
      <c r="F53" s="115">
        <v>2123</v>
      </c>
      <c r="G53" s="114">
        <v>2401</v>
      </c>
      <c r="H53" s="114">
        <v>2388</v>
      </c>
      <c r="I53" s="114">
        <v>2037</v>
      </c>
      <c r="J53" s="140">
        <v>2240</v>
      </c>
      <c r="K53" s="114">
        <v>-117</v>
      </c>
      <c r="L53" s="116">
        <v>-5.2232142857142856</v>
      </c>
    </row>
    <row r="54" spans="1:12" s="110" customFormat="1" ht="15" customHeight="1" x14ac:dyDescent="0.2">
      <c r="A54" s="120"/>
      <c r="B54" s="119"/>
      <c r="D54" s="267" t="s">
        <v>194</v>
      </c>
      <c r="E54" s="113">
        <v>51.813471502590673</v>
      </c>
      <c r="F54" s="115">
        <v>1100</v>
      </c>
      <c r="G54" s="114">
        <v>1269</v>
      </c>
      <c r="H54" s="114">
        <v>1301</v>
      </c>
      <c r="I54" s="114">
        <v>1034</v>
      </c>
      <c r="J54" s="140">
        <v>1117</v>
      </c>
      <c r="K54" s="114">
        <v>-17</v>
      </c>
      <c r="L54" s="116">
        <v>-1.5219337511190689</v>
      </c>
    </row>
    <row r="55" spans="1:12" s="110" customFormat="1" ht="15" customHeight="1" x14ac:dyDescent="0.2">
      <c r="A55" s="120"/>
      <c r="B55" s="119"/>
      <c r="D55" s="267" t="s">
        <v>195</v>
      </c>
      <c r="E55" s="113">
        <v>48.186528497409327</v>
      </c>
      <c r="F55" s="115">
        <v>1023</v>
      </c>
      <c r="G55" s="114">
        <v>1132</v>
      </c>
      <c r="H55" s="114">
        <v>1087</v>
      </c>
      <c r="I55" s="114">
        <v>1003</v>
      </c>
      <c r="J55" s="140">
        <v>1123</v>
      </c>
      <c r="K55" s="114">
        <v>-100</v>
      </c>
      <c r="L55" s="116">
        <v>-8.9047195013357072</v>
      </c>
    </row>
    <row r="56" spans="1:12" s="110" customFormat="1" ht="15" customHeight="1" x14ac:dyDescent="0.2">
      <c r="A56" s="120"/>
      <c r="B56" s="119" t="s">
        <v>196</v>
      </c>
      <c r="C56" s="258"/>
      <c r="E56" s="113">
        <v>47.307542347181908</v>
      </c>
      <c r="F56" s="115">
        <v>43680</v>
      </c>
      <c r="G56" s="114">
        <v>43863</v>
      </c>
      <c r="H56" s="114">
        <v>43946</v>
      </c>
      <c r="I56" s="114">
        <v>44023</v>
      </c>
      <c r="J56" s="140">
        <v>43968</v>
      </c>
      <c r="K56" s="114">
        <v>-288</v>
      </c>
      <c r="L56" s="116">
        <v>-0.65502183406113534</v>
      </c>
    </row>
    <row r="57" spans="1:12" s="110" customFormat="1" ht="15" customHeight="1" x14ac:dyDescent="0.2">
      <c r="A57" s="120"/>
      <c r="B57" s="119"/>
      <c r="C57" s="258" t="s">
        <v>106</v>
      </c>
      <c r="E57" s="113">
        <v>48.29212454212454</v>
      </c>
      <c r="F57" s="115">
        <v>21094</v>
      </c>
      <c r="G57" s="114">
        <v>21204</v>
      </c>
      <c r="H57" s="114">
        <v>21283</v>
      </c>
      <c r="I57" s="114">
        <v>21304</v>
      </c>
      <c r="J57" s="140">
        <v>21212</v>
      </c>
      <c r="K57" s="114">
        <v>-118</v>
      </c>
      <c r="L57" s="116">
        <v>-0.556288893079389</v>
      </c>
    </row>
    <row r="58" spans="1:12" s="110" customFormat="1" ht="15" customHeight="1" x14ac:dyDescent="0.2">
      <c r="A58" s="120"/>
      <c r="B58" s="119"/>
      <c r="C58" s="258" t="s">
        <v>107</v>
      </c>
      <c r="E58" s="113">
        <v>51.70787545787546</v>
      </c>
      <c r="F58" s="115">
        <v>22586</v>
      </c>
      <c r="G58" s="114">
        <v>22659</v>
      </c>
      <c r="H58" s="114">
        <v>22663</v>
      </c>
      <c r="I58" s="114">
        <v>22719</v>
      </c>
      <c r="J58" s="140">
        <v>22756</v>
      </c>
      <c r="K58" s="114">
        <v>-170</v>
      </c>
      <c r="L58" s="116">
        <v>-0.74705572156793809</v>
      </c>
    </row>
    <row r="59" spans="1:12" s="110" customFormat="1" ht="15" customHeight="1" x14ac:dyDescent="0.2">
      <c r="A59" s="120"/>
      <c r="B59" s="119"/>
      <c r="C59" s="258" t="s">
        <v>105</v>
      </c>
      <c r="D59" s="110" t="s">
        <v>197</v>
      </c>
      <c r="E59" s="113">
        <v>91.758241758241752</v>
      </c>
      <c r="F59" s="115">
        <v>40080</v>
      </c>
      <c r="G59" s="114">
        <v>40232</v>
      </c>
      <c r="H59" s="114">
        <v>40318</v>
      </c>
      <c r="I59" s="114">
        <v>40472</v>
      </c>
      <c r="J59" s="140">
        <v>40445</v>
      </c>
      <c r="K59" s="114">
        <v>-365</v>
      </c>
      <c r="L59" s="116">
        <v>-0.90246013104215606</v>
      </c>
    </row>
    <row r="60" spans="1:12" s="110" customFormat="1" ht="15" customHeight="1" x14ac:dyDescent="0.2">
      <c r="A60" s="120"/>
      <c r="B60" s="119"/>
      <c r="C60" s="258"/>
      <c r="D60" s="267" t="s">
        <v>198</v>
      </c>
      <c r="E60" s="113">
        <v>46.317365269461078</v>
      </c>
      <c r="F60" s="115">
        <v>18564</v>
      </c>
      <c r="G60" s="114">
        <v>18643</v>
      </c>
      <c r="H60" s="114">
        <v>18723</v>
      </c>
      <c r="I60" s="114">
        <v>18804</v>
      </c>
      <c r="J60" s="140">
        <v>18724</v>
      </c>
      <c r="K60" s="114">
        <v>-160</v>
      </c>
      <c r="L60" s="116">
        <v>-0.85451826532792141</v>
      </c>
    </row>
    <row r="61" spans="1:12" s="110" customFormat="1" ht="15" customHeight="1" x14ac:dyDescent="0.2">
      <c r="A61" s="120"/>
      <c r="B61" s="119"/>
      <c r="C61" s="258"/>
      <c r="D61" s="267" t="s">
        <v>199</v>
      </c>
      <c r="E61" s="113">
        <v>53.682634730538922</v>
      </c>
      <c r="F61" s="115">
        <v>21516</v>
      </c>
      <c r="G61" s="114">
        <v>21589</v>
      </c>
      <c r="H61" s="114">
        <v>21595</v>
      </c>
      <c r="I61" s="114">
        <v>21668</v>
      </c>
      <c r="J61" s="140">
        <v>21721</v>
      </c>
      <c r="K61" s="114">
        <v>-205</v>
      </c>
      <c r="L61" s="116">
        <v>-0.94378711845679297</v>
      </c>
    </row>
    <row r="62" spans="1:12" s="110" customFormat="1" ht="15" customHeight="1" x14ac:dyDescent="0.2">
      <c r="A62" s="120"/>
      <c r="B62" s="119"/>
      <c r="C62" s="258"/>
      <c r="D62" s="258" t="s">
        <v>200</v>
      </c>
      <c r="E62" s="113">
        <v>8.2417582417582409</v>
      </c>
      <c r="F62" s="115">
        <v>3600</v>
      </c>
      <c r="G62" s="114">
        <v>3631</v>
      </c>
      <c r="H62" s="114">
        <v>3628</v>
      </c>
      <c r="I62" s="114">
        <v>3551</v>
      </c>
      <c r="J62" s="140">
        <v>3523</v>
      </c>
      <c r="K62" s="114">
        <v>77</v>
      </c>
      <c r="L62" s="116">
        <v>2.1856372409877944</v>
      </c>
    </row>
    <row r="63" spans="1:12" s="110" customFormat="1" ht="15" customHeight="1" x14ac:dyDescent="0.2">
      <c r="A63" s="120"/>
      <c r="B63" s="119"/>
      <c r="C63" s="258"/>
      <c r="D63" s="267" t="s">
        <v>198</v>
      </c>
      <c r="E63" s="113">
        <v>70.277777777777771</v>
      </c>
      <c r="F63" s="115">
        <v>2530</v>
      </c>
      <c r="G63" s="114">
        <v>2561</v>
      </c>
      <c r="H63" s="114">
        <v>2560</v>
      </c>
      <c r="I63" s="114">
        <v>2500</v>
      </c>
      <c r="J63" s="140">
        <v>2488</v>
      </c>
      <c r="K63" s="114">
        <v>42</v>
      </c>
      <c r="L63" s="116">
        <v>1.6881028938906752</v>
      </c>
    </row>
    <row r="64" spans="1:12" s="110" customFormat="1" ht="15" customHeight="1" x14ac:dyDescent="0.2">
      <c r="A64" s="120"/>
      <c r="B64" s="119"/>
      <c r="C64" s="258"/>
      <c r="D64" s="267" t="s">
        <v>199</v>
      </c>
      <c r="E64" s="113">
        <v>29.722222222222221</v>
      </c>
      <c r="F64" s="115">
        <v>1070</v>
      </c>
      <c r="G64" s="114">
        <v>1070</v>
      </c>
      <c r="H64" s="114">
        <v>1068</v>
      </c>
      <c r="I64" s="114">
        <v>1051</v>
      </c>
      <c r="J64" s="140">
        <v>1035</v>
      </c>
      <c r="K64" s="114">
        <v>35</v>
      </c>
      <c r="L64" s="116">
        <v>3.3816425120772946</v>
      </c>
    </row>
    <row r="65" spans="1:12" s="110" customFormat="1" ht="15" customHeight="1" x14ac:dyDescent="0.2">
      <c r="A65" s="120"/>
      <c r="B65" s="119" t="s">
        <v>201</v>
      </c>
      <c r="C65" s="258"/>
      <c r="E65" s="113">
        <v>35.568383658969807</v>
      </c>
      <c r="F65" s="115">
        <v>32841</v>
      </c>
      <c r="G65" s="114">
        <v>32546</v>
      </c>
      <c r="H65" s="114">
        <v>32325</v>
      </c>
      <c r="I65" s="114">
        <v>32131</v>
      </c>
      <c r="J65" s="140">
        <v>31644</v>
      </c>
      <c r="K65" s="114">
        <v>1197</v>
      </c>
      <c r="L65" s="116">
        <v>3.7827076222980658</v>
      </c>
    </row>
    <row r="66" spans="1:12" s="110" customFormat="1" ht="15" customHeight="1" x14ac:dyDescent="0.2">
      <c r="A66" s="120"/>
      <c r="B66" s="119"/>
      <c r="C66" s="258" t="s">
        <v>106</v>
      </c>
      <c r="E66" s="113">
        <v>66.286044882920734</v>
      </c>
      <c r="F66" s="115">
        <v>21769</v>
      </c>
      <c r="G66" s="114">
        <v>21601</v>
      </c>
      <c r="H66" s="114">
        <v>21571</v>
      </c>
      <c r="I66" s="114">
        <v>21535</v>
      </c>
      <c r="J66" s="140">
        <v>21266</v>
      </c>
      <c r="K66" s="114">
        <v>503</v>
      </c>
      <c r="L66" s="116">
        <v>2.3652779083983826</v>
      </c>
    </row>
    <row r="67" spans="1:12" s="110" customFormat="1" ht="15" customHeight="1" x14ac:dyDescent="0.2">
      <c r="A67" s="120"/>
      <c r="B67" s="119"/>
      <c r="C67" s="258" t="s">
        <v>107</v>
      </c>
      <c r="E67" s="113">
        <v>33.713955117079259</v>
      </c>
      <c r="F67" s="115">
        <v>11072</v>
      </c>
      <c r="G67" s="114">
        <v>10945</v>
      </c>
      <c r="H67" s="114">
        <v>10754</v>
      </c>
      <c r="I67" s="114">
        <v>10596</v>
      </c>
      <c r="J67" s="140">
        <v>10378</v>
      </c>
      <c r="K67" s="114">
        <v>694</v>
      </c>
      <c r="L67" s="116">
        <v>6.6872229716708418</v>
      </c>
    </row>
    <row r="68" spans="1:12" s="110" customFormat="1" ht="15" customHeight="1" x14ac:dyDescent="0.2">
      <c r="A68" s="120"/>
      <c r="B68" s="119"/>
      <c r="C68" s="258" t="s">
        <v>105</v>
      </c>
      <c r="D68" s="110" t="s">
        <v>202</v>
      </c>
      <c r="E68" s="113">
        <v>14.341828811546542</v>
      </c>
      <c r="F68" s="115">
        <v>4710</v>
      </c>
      <c r="G68" s="114">
        <v>4518</v>
      </c>
      <c r="H68" s="114">
        <v>4396</v>
      </c>
      <c r="I68" s="114">
        <v>4294</v>
      </c>
      <c r="J68" s="140">
        <v>4050</v>
      </c>
      <c r="K68" s="114">
        <v>660</v>
      </c>
      <c r="L68" s="116">
        <v>16.296296296296298</v>
      </c>
    </row>
    <row r="69" spans="1:12" s="110" customFormat="1" ht="15" customHeight="1" x14ac:dyDescent="0.2">
      <c r="A69" s="120"/>
      <c r="B69" s="119"/>
      <c r="C69" s="258"/>
      <c r="D69" s="267" t="s">
        <v>198</v>
      </c>
      <c r="E69" s="113">
        <v>55.774946921443735</v>
      </c>
      <c r="F69" s="115">
        <v>2627</v>
      </c>
      <c r="G69" s="114">
        <v>2502</v>
      </c>
      <c r="H69" s="114">
        <v>2442</v>
      </c>
      <c r="I69" s="114">
        <v>2395</v>
      </c>
      <c r="J69" s="140">
        <v>2257</v>
      </c>
      <c r="K69" s="114">
        <v>370</v>
      </c>
      <c r="L69" s="116">
        <v>16.393442622950818</v>
      </c>
    </row>
    <row r="70" spans="1:12" s="110" customFormat="1" ht="15" customHeight="1" x14ac:dyDescent="0.2">
      <c r="A70" s="120"/>
      <c r="B70" s="119"/>
      <c r="C70" s="258"/>
      <c r="D70" s="267" t="s">
        <v>199</v>
      </c>
      <c r="E70" s="113">
        <v>44.225053078556265</v>
      </c>
      <c r="F70" s="115">
        <v>2083</v>
      </c>
      <c r="G70" s="114">
        <v>2016</v>
      </c>
      <c r="H70" s="114">
        <v>1954</v>
      </c>
      <c r="I70" s="114">
        <v>1899</v>
      </c>
      <c r="J70" s="140">
        <v>1793</v>
      </c>
      <c r="K70" s="114">
        <v>290</v>
      </c>
      <c r="L70" s="116">
        <v>16.174010039040713</v>
      </c>
    </row>
    <row r="71" spans="1:12" s="110" customFormat="1" ht="15" customHeight="1" x14ac:dyDescent="0.2">
      <c r="A71" s="120"/>
      <c r="B71" s="119"/>
      <c r="C71" s="258"/>
      <c r="D71" s="110" t="s">
        <v>203</v>
      </c>
      <c r="E71" s="113">
        <v>79.373344295240699</v>
      </c>
      <c r="F71" s="115">
        <v>26067</v>
      </c>
      <c r="G71" s="114">
        <v>26000</v>
      </c>
      <c r="H71" s="114">
        <v>25905</v>
      </c>
      <c r="I71" s="114">
        <v>25849</v>
      </c>
      <c r="J71" s="140">
        <v>25658</v>
      </c>
      <c r="K71" s="114">
        <v>409</v>
      </c>
      <c r="L71" s="116">
        <v>1.5940447423805442</v>
      </c>
    </row>
    <row r="72" spans="1:12" s="110" customFormat="1" ht="15" customHeight="1" x14ac:dyDescent="0.2">
      <c r="A72" s="120"/>
      <c r="B72" s="119"/>
      <c r="C72" s="258"/>
      <c r="D72" s="267" t="s">
        <v>198</v>
      </c>
      <c r="E72" s="113">
        <v>68.362297157325358</v>
      </c>
      <c r="F72" s="115">
        <v>17820</v>
      </c>
      <c r="G72" s="114">
        <v>17796</v>
      </c>
      <c r="H72" s="114">
        <v>17819</v>
      </c>
      <c r="I72" s="114">
        <v>17852</v>
      </c>
      <c r="J72" s="140">
        <v>17753</v>
      </c>
      <c r="K72" s="114">
        <v>67</v>
      </c>
      <c r="L72" s="116">
        <v>0.37740100264743986</v>
      </c>
    </row>
    <row r="73" spans="1:12" s="110" customFormat="1" ht="15" customHeight="1" x14ac:dyDescent="0.2">
      <c r="A73" s="120"/>
      <c r="B73" s="119"/>
      <c r="C73" s="258"/>
      <c r="D73" s="267" t="s">
        <v>199</v>
      </c>
      <c r="E73" s="113">
        <v>31.637702842674646</v>
      </c>
      <c r="F73" s="115">
        <v>8247</v>
      </c>
      <c r="G73" s="114">
        <v>8204</v>
      </c>
      <c r="H73" s="114">
        <v>8086</v>
      </c>
      <c r="I73" s="114">
        <v>7997</v>
      </c>
      <c r="J73" s="140">
        <v>7905</v>
      </c>
      <c r="K73" s="114">
        <v>342</v>
      </c>
      <c r="L73" s="116">
        <v>4.3263757115749524</v>
      </c>
    </row>
    <row r="74" spans="1:12" s="110" customFormat="1" ht="15" customHeight="1" x14ac:dyDescent="0.2">
      <c r="A74" s="120"/>
      <c r="B74" s="119"/>
      <c r="C74" s="258"/>
      <c r="D74" s="110" t="s">
        <v>204</v>
      </c>
      <c r="E74" s="113">
        <v>6.2848268932127525</v>
      </c>
      <c r="F74" s="115">
        <v>2064</v>
      </c>
      <c r="G74" s="114">
        <v>2028</v>
      </c>
      <c r="H74" s="114">
        <v>2024</v>
      </c>
      <c r="I74" s="114">
        <v>1988</v>
      </c>
      <c r="J74" s="140">
        <v>1936</v>
      </c>
      <c r="K74" s="114">
        <v>128</v>
      </c>
      <c r="L74" s="116">
        <v>6.6115702479338845</v>
      </c>
    </row>
    <row r="75" spans="1:12" s="110" customFormat="1" ht="15" customHeight="1" x14ac:dyDescent="0.2">
      <c r="A75" s="120"/>
      <c r="B75" s="119"/>
      <c r="C75" s="258"/>
      <c r="D75" s="267" t="s">
        <v>198</v>
      </c>
      <c r="E75" s="113">
        <v>64.050387596899228</v>
      </c>
      <c r="F75" s="115">
        <v>1322</v>
      </c>
      <c r="G75" s="114">
        <v>1303</v>
      </c>
      <c r="H75" s="114">
        <v>1310</v>
      </c>
      <c r="I75" s="114">
        <v>1288</v>
      </c>
      <c r="J75" s="140">
        <v>1256</v>
      </c>
      <c r="K75" s="114">
        <v>66</v>
      </c>
      <c r="L75" s="116">
        <v>5.2547770700636942</v>
      </c>
    </row>
    <row r="76" spans="1:12" s="110" customFormat="1" ht="15" customHeight="1" x14ac:dyDescent="0.2">
      <c r="A76" s="120"/>
      <c r="B76" s="119"/>
      <c r="C76" s="258"/>
      <c r="D76" s="267" t="s">
        <v>199</v>
      </c>
      <c r="E76" s="113">
        <v>35.949612403100772</v>
      </c>
      <c r="F76" s="115">
        <v>742</v>
      </c>
      <c r="G76" s="114">
        <v>725</v>
      </c>
      <c r="H76" s="114">
        <v>714</v>
      </c>
      <c r="I76" s="114">
        <v>700</v>
      </c>
      <c r="J76" s="140">
        <v>680</v>
      </c>
      <c r="K76" s="114">
        <v>62</v>
      </c>
      <c r="L76" s="116">
        <v>9.117647058823529</v>
      </c>
    </row>
    <row r="77" spans="1:12" s="110" customFormat="1" ht="15" customHeight="1" x14ac:dyDescent="0.2">
      <c r="A77" s="534"/>
      <c r="B77" s="119" t="s">
        <v>205</v>
      </c>
      <c r="C77" s="268"/>
      <c r="D77" s="182"/>
      <c r="E77" s="113">
        <v>6.1647099597106099</v>
      </c>
      <c r="F77" s="115">
        <v>5692</v>
      </c>
      <c r="G77" s="114">
        <v>5733</v>
      </c>
      <c r="H77" s="114">
        <v>5808</v>
      </c>
      <c r="I77" s="114">
        <v>5828</v>
      </c>
      <c r="J77" s="140">
        <v>5957</v>
      </c>
      <c r="K77" s="114">
        <v>-265</v>
      </c>
      <c r="L77" s="116">
        <v>-4.4485479268087964</v>
      </c>
    </row>
    <row r="78" spans="1:12" s="110" customFormat="1" ht="15" customHeight="1" x14ac:dyDescent="0.2">
      <c r="A78" s="120"/>
      <c r="B78" s="119"/>
      <c r="C78" s="268" t="s">
        <v>106</v>
      </c>
      <c r="D78" s="182"/>
      <c r="E78" s="113">
        <v>56.412508784258605</v>
      </c>
      <c r="F78" s="115">
        <v>3211</v>
      </c>
      <c r="G78" s="114">
        <v>3248</v>
      </c>
      <c r="H78" s="114">
        <v>3294</v>
      </c>
      <c r="I78" s="114">
        <v>3307</v>
      </c>
      <c r="J78" s="140">
        <v>3390</v>
      </c>
      <c r="K78" s="114">
        <v>-179</v>
      </c>
      <c r="L78" s="116">
        <v>-5.28023598820059</v>
      </c>
    </row>
    <row r="79" spans="1:12" s="110" customFormat="1" ht="15" customHeight="1" x14ac:dyDescent="0.2">
      <c r="A79" s="123"/>
      <c r="B79" s="124"/>
      <c r="C79" s="260" t="s">
        <v>107</v>
      </c>
      <c r="D79" s="261"/>
      <c r="E79" s="125">
        <v>43.587491215741395</v>
      </c>
      <c r="F79" s="143">
        <v>2481</v>
      </c>
      <c r="G79" s="144">
        <v>2485</v>
      </c>
      <c r="H79" s="144">
        <v>2514</v>
      </c>
      <c r="I79" s="144">
        <v>2521</v>
      </c>
      <c r="J79" s="145">
        <v>2567</v>
      </c>
      <c r="K79" s="144">
        <v>-86</v>
      </c>
      <c r="L79" s="146">
        <v>-3.3502142578885858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92332</v>
      </c>
      <c r="E11" s="114">
        <v>92572</v>
      </c>
      <c r="F11" s="114">
        <v>92339</v>
      </c>
      <c r="G11" s="114">
        <v>91977</v>
      </c>
      <c r="H11" s="140">
        <v>91634</v>
      </c>
      <c r="I11" s="115">
        <v>698</v>
      </c>
      <c r="J11" s="116">
        <v>0.76172599690071374</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21.990209244898843</v>
      </c>
      <c r="D14" s="115">
        <v>20304</v>
      </c>
      <c r="E14" s="114">
        <v>26253</v>
      </c>
      <c r="F14" s="114">
        <v>26508</v>
      </c>
      <c r="G14" s="114">
        <v>26553</v>
      </c>
      <c r="H14" s="140">
        <v>26445</v>
      </c>
      <c r="I14" s="115">
        <v>-6141</v>
      </c>
      <c r="J14" s="116">
        <v>-23.221781055019854</v>
      </c>
      <c r="K14" s="110"/>
      <c r="L14" s="110"/>
      <c r="M14" s="110"/>
      <c r="N14" s="110"/>
      <c r="O14" s="110"/>
    </row>
    <row r="15" spans="1:15" s="110" customFormat="1" ht="24.75" customHeight="1" x14ac:dyDescent="0.2">
      <c r="A15" s="193" t="s">
        <v>216</v>
      </c>
      <c r="B15" s="199" t="s">
        <v>217</v>
      </c>
      <c r="C15" s="113">
        <v>1.2585019278256726</v>
      </c>
      <c r="D15" s="115">
        <v>1162</v>
      </c>
      <c r="E15" s="114">
        <v>1178</v>
      </c>
      <c r="F15" s="114">
        <v>1254</v>
      </c>
      <c r="G15" s="114">
        <v>1263</v>
      </c>
      <c r="H15" s="140">
        <v>1267</v>
      </c>
      <c r="I15" s="115">
        <v>-105</v>
      </c>
      <c r="J15" s="116">
        <v>-8.2872928176795586</v>
      </c>
    </row>
    <row r="16" spans="1:15" s="287" customFormat="1" ht="24.95" customHeight="1" x14ac:dyDescent="0.2">
      <c r="A16" s="193" t="s">
        <v>218</v>
      </c>
      <c r="B16" s="199" t="s">
        <v>141</v>
      </c>
      <c r="C16" s="113">
        <v>20.099207208768359</v>
      </c>
      <c r="D16" s="115">
        <v>18558</v>
      </c>
      <c r="E16" s="114">
        <v>24487</v>
      </c>
      <c r="F16" s="114">
        <v>24631</v>
      </c>
      <c r="G16" s="114">
        <v>24671</v>
      </c>
      <c r="H16" s="140">
        <v>24559</v>
      </c>
      <c r="I16" s="115">
        <v>-6001</v>
      </c>
      <c r="J16" s="116">
        <v>-24.435033999755689</v>
      </c>
      <c r="K16" s="110"/>
      <c r="L16" s="110"/>
      <c r="M16" s="110"/>
      <c r="N16" s="110"/>
      <c r="O16" s="110"/>
    </row>
    <row r="17" spans="1:15" s="110" customFormat="1" ht="24.95" customHeight="1" x14ac:dyDescent="0.2">
      <c r="A17" s="193" t="s">
        <v>219</v>
      </c>
      <c r="B17" s="199" t="s">
        <v>220</v>
      </c>
      <c r="C17" s="113">
        <v>0.63250010830481307</v>
      </c>
      <c r="D17" s="115">
        <v>584</v>
      </c>
      <c r="E17" s="114">
        <v>588</v>
      </c>
      <c r="F17" s="114">
        <v>623</v>
      </c>
      <c r="G17" s="114">
        <v>619</v>
      </c>
      <c r="H17" s="140">
        <v>619</v>
      </c>
      <c r="I17" s="115">
        <v>-35</v>
      </c>
      <c r="J17" s="116">
        <v>-5.6542810985460417</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6.4343889442446827</v>
      </c>
      <c r="D19" s="115">
        <v>5941</v>
      </c>
      <c r="E19" s="114">
        <v>5967</v>
      </c>
      <c r="F19" s="114">
        <v>5884</v>
      </c>
      <c r="G19" s="114">
        <v>5787</v>
      </c>
      <c r="H19" s="140">
        <v>6044</v>
      </c>
      <c r="I19" s="115">
        <v>-103</v>
      </c>
      <c r="J19" s="116">
        <v>-1.7041694242223693</v>
      </c>
    </row>
    <row r="20" spans="1:15" s="287" customFormat="1" ht="24.95" customHeight="1" x14ac:dyDescent="0.2">
      <c r="A20" s="193" t="s">
        <v>148</v>
      </c>
      <c r="B20" s="199" t="s">
        <v>149</v>
      </c>
      <c r="C20" s="113">
        <v>1.4545336394749382</v>
      </c>
      <c r="D20" s="115">
        <v>1343</v>
      </c>
      <c r="E20" s="114">
        <v>1376</v>
      </c>
      <c r="F20" s="114">
        <v>1352</v>
      </c>
      <c r="G20" s="114">
        <v>1333</v>
      </c>
      <c r="H20" s="140">
        <v>1309</v>
      </c>
      <c r="I20" s="115">
        <v>34</v>
      </c>
      <c r="J20" s="116">
        <v>2.5974025974025974</v>
      </c>
      <c r="K20" s="110"/>
      <c r="L20" s="110"/>
      <c r="M20" s="110"/>
      <c r="N20" s="110"/>
      <c r="O20" s="110"/>
    </row>
    <row r="21" spans="1:15" s="110" customFormat="1" ht="24.95" customHeight="1" x14ac:dyDescent="0.2">
      <c r="A21" s="201" t="s">
        <v>150</v>
      </c>
      <c r="B21" s="202" t="s">
        <v>151</v>
      </c>
      <c r="C21" s="113">
        <v>2.1076116622622711</v>
      </c>
      <c r="D21" s="115">
        <v>1946</v>
      </c>
      <c r="E21" s="114">
        <v>2009</v>
      </c>
      <c r="F21" s="114">
        <v>1989</v>
      </c>
      <c r="G21" s="114">
        <v>2000</v>
      </c>
      <c r="H21" s="140">
        <v>1985</v>
      </c>
      <c r="I21" s="115">
        <v>-39</v>
      </c>
      <c r="J21" s="116">
        <v>-1.964735516372796</v>
      </c>
    </row>
    <row r="22" spans="1:15" s="110" customFormat="1" ht="24.95" customHeight="1" x14ac:dyDescent="0.2">
      <c r="A22" s="201" t="s">
        <v>152</v>
      </c>
      <c r="B22" s="199" t="s">
        <v>153</v>
      </c>
      <c r="C22" s="113">
        <v>4.5899579777325306</v>
      </c>
      <c r="D22" s="115">
        <v>4238</v>
      </c>
      <c r="E22" s="114">
        <v>4335</v>
      </c>
      <c r="F22" s="114">
        <v>4327</v>
      </c>
      <c r="G22" s="114">
        <v>4305</v>
      </c>
      <c r="H22" s="140">
        <v>4219</v>
      </c>
      <c r="I22" s="115">
        <v>19</v>
      </c>
      <c r="J22" s="116">
        <v>0.4503436833372837</v>
      </c>
    </row>
    <row r="23" spans="1:15" s="110" customFormat="1" ht="24.95" customHeight="1" x14ac:dyDescent="0.2">
      <c r="A23" s="193" t="s">
        <v>154</v>
      </c>
      <c r="B23" s="199" t="s">
        <v>155</v>
      </c>
      <c r="C23" s="113">
        <v>1.621323051596413</v>
      </c>
      <c r="D23" s="115">
        <v>1497</v>
      </c>
      <c r="E23" s="114">
        <v>1530</v>
      </c>
      <c r="F23" s="114">
        <v>1468</v>
      </c>
      <c r="G23" s="114">
        <v>1435</v>
      </c>
      <c r="H23" s="140">
        <v>1535</v>
      </c>
      <c r="I23" s="115">
        <v>-38</v>
      </c>
      <c r="J23" s="116">
        <v>-2.4755700325732901</v>
      </c>
    </row>
    <row r="24" spans="1:15" s="110" customFormat="1" ht="24.95" customHeight="1" x14ac:dyDescent="0.2">
      <c r="A24" s="193" t="s">
        <v>156</v>
      </c>
      <c r="B24" s="199" t="s">
        <v>221</v>
      </c>
      <c r="C24" s="113">
        <v>17.489061213880344</v>
      </c>
      <c r="D24" s="115">
        <v>16148</v>
      </c>
      <c r="E24" s="114">
        <v>16188</v>
      </c>
      <c r="F24" s="114">
        <v>16162</v>
      </c>
      <c r="G24" s="114">
        <v>16010</v>
      </c>
      <c r="H24" s="140">
        <v>15823</v>
      </c>
      <c r="I24" s="115">
        <v>325</v>
      </c>
      <c r="J24" s="116">
        <v>2.0539720659799028</v>
      </c>
    </row>
    <row r="25" spans="1:15" s="110" customFormat="1" ht="24.95" customHeight="1" x14ac:dyDescent="0.2">
      <c r="A25" s="193" t="s">
        <v>222</v>
      </c>
      <c r="B25" s="204" t="s">
        <v>159</v>
      </c>
      <c r="C25" s="113">
        <v>4.1545726292076424</v>
      </c>
      <c r="D25" s="115">
        <v>3836</v>
      </c>
      <c r="E25" s="114">
        <v>3767</v>
      </c>
      <c r="F25" s="114">
        <v>3790</v>
      </c>
      <c r="G25" s="114">
        <v>3753</v>
      </c>
      <c r="H25" s="140">
        <v>3609</v>
      </c>
      <c r="I25" s="115">
        <v>227</v>
      </c>
      <c r="J25" s="116">
        <v>6.2898309781102801</v>
      </c>
    </row>
    <row r="26" spans="1:15" s="110" customFormat="1" ht="24.95" customHeight="1" x14ac:dyDescent="0.2">
      <c r="A26" s="201">
        <v>782.78300000000002</v>
      </c>
      <c r="B26" s="203" t="s">
        <v>160</v>
      </c>
      <c r="C26" s="113">
        <v>1.576918078239397</v>
      </c>
      <c r="D26" s="115">
        <v>1456</v>
      </c>
      <c r="E26" s="114">
        <v>1588</v>
      </c>
      <c r="F26" s="114">
        <v>1598</v>
      </c>
      <c r="G26" s="114">
        <v>1640</v>
      </c>
      <c r="H26" s="140">
        <v>1707</v>
      </c>
      <c r="I26" s="115">
        <v>-251</v>
      </c>
      <c r="J26" s="116">
        <v>-14.704159343878148</v>
      </c>
    </row>
    <row r="27" spans="1:15" s="110" customFormat="1" ht="24.95" customHeight="1" x14ac:dyDescent="0.2">
      <c r="A27" s="193" t="s">
        <v>161</v>
      </c>
      <c r="B27" s="199" t="s">
        <v>223</v>
      </c>
      <c r="C27" s="113">
        <v>3.7830871203916301</v>
      </c>
      <c r="D27" s="115">
        <v>3493</v>
      </c>
      <c r="E27" s="114">
        <v>3457</v>
      </c>
      <c r="F27" s="114">
        <v>3444</v>
      </c>
      <c r="G27" s="114">
        <v>3365</v>
      </c>
      <c r="H27" s="140">
        <v>3352</v>
      </c>
      <c r="I27" s="115">
        <v>141</v>
      </c>
      <c r="J27" s="116">
        <v>4.2064439140811452</v>
      </c>
    </row>
    <row r="28" spans="1:15" s="110" customFormat="1" ht="24.95" customHeight="1" x14ac:dyDescent="0.2">
      <c r="A28" s="193" t="s">
        <v>163</v>
      </c>
      <c r="B28" s="199" t="s">
        <v>164</v>
      </c>
      <c r="C28" s="113">
        <v>6.277346965299138</v>
      </c>
      <c r="D28" s="115">
        <v>5796</v>
      </c>
      <c r="E28" s="114">
        <v>5783</v>
      </c>
      <c r="F28" s="114">
        <v>5710</v>
      </c>
      <c r="G28" s="114">
        <v>5740</v>
      </c>
      <c r="H28" s="140">
        <v>5663</v>
      </c>
      <c r="I28" s="115">
        <v>133</v>
      </c>
      <c r="J28" s="116">
        <v>2.3485784919653891</v>
      </c>
    </row>
    <row r="29" spans="1:15" s="110" customFormat="1" ht="24.95" customHeight="1" x14ac:dyDescent="0.2">
      <c r="A29" s="193">
        <v>86</v>
      </c>
      <c r="B29" s="199" t="s">
        <v>165</v>
      </c>
      <c r="C29" s="113">
        <v>13.494779708010224</v>
      </c>
      <c r="D29" s="115">
        <v>12460</v>
      </c>
      <c r="E29" s="114">
        <v>12425</v>
      </c>
      <c r="F29" s="114">
        <v>12257</v>
      </c>
      <c r="G29" s="114">
        <v>12346</v>
      </c>
      <c r="H29" s="140">
        <v>12325</v>
      </c>
      <c r="I29" s="115">
        <v>135</v>
      </c>
      <c r="J29" s="116">
        <v>1.0953346855983772</v>
      </c>
    </row>
    <row r="30" spans="1:15" s="110" customFormat="1" ht="24.95" customHeight="1" x14ac:dyDescent="0.2">
      <c r="A30" s="193">
        <v>87.88</v>
      </c>
      <c r="B30" s="204" t="s">
        <v>166</v>
      </c>
      <c r="C30" s="113">
        <v>3.7939176016982197</v>
      </c>
      <c r="D30" s="115">
        <v>3503</v>
      </c>
      <c r="E30" s="114">
        <v>3516</v>
      </c>
      <c r="F30" s="114">
        <v>3484</v>
      </c>
      <c r="G30" s="114">
        <v>3406</v>
      </c>
      <c r="H30" s="140">
        <v>3414</v>
      </c>
      <c r="I30" s="115">
        <v>89</v>
      </c>
      <c r="J30" s="116">
        <v>2.6069127123608671</v>
      </c>
    </row>
    <row r="31" spans="1:15" s="110" customFormat="1" ht="24.95" customHeight="1" x14ac:dyDescent="0.2">
      <c r="A31" s="193" t="s">
        <v>167</v>
      </c>
      <c r="B31" s="199" t="s">
        <v>168</v>
      </c>
      <c r="C31" s="113">
        <v>1.8065242819390894</v>
      </c>
      <c r="D31" s="115">
        <v>1668</v>
      </c>
      <c r="E31" s="114">
        <v>1679</v>
      </c>
      <c r="F31" s="114">
        <v>1640</v>
      </c>
      <c r="G31" s="114">
        <v>1625</v>
      </c>
      <c r="H31" s="140">
        <v>1564</v>
      </c>
      <c r="I31" s="115">
        <v>104</v>
      </c>
      <c r="J31" s="116">
        <v>6.6496163682864449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68.584022873976522</v>
      </c>
      <c r="D36" s="143">
        <v>63325</v>
      </c>
      <c r="E36" s="144">
        <v>63620</v>
      </c>
      <c r="F36" s="144">
        <v>63105</v>
      </c>
      <c r="G36" s="144">
        <v>62745</v>
      </c>
      <c r="H36" s="145">
        <v>62549</v>
      </c>
      <c r="I36" s="143">
        <v>776</v>
      </c>
      <c r="J36" s="146">
        <v>1.2406273481590433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2020-09-25T11:40:41Z</dcterms:created>
  <dcterms:modified xsi:type="dcterms:W3CDTF">2020-09-28T08:11:41Z</dcterms:modified>
</cp:coreProperties>
</file>